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3mf" sheetId="1" r:id="rId1"/>
  </sheets>
  <definedNames>
    <definedName name="_Key1" localSheetId="0" hidden="1">'s3mf'!$B$24:$B$326</definedName>
    <definedName name="_Key2" localSheetId="0" hidden="1">'s3mf'!$C$24:$C$326</definedName>
    <definedName name="_Order1" localSheetId="0" hidden="1">255</definedName>
    <definedName name="_Order2" localSheetId="0" hidden="1">255</definedName>
    <definedName name="_Sort" localSheetId="0" hidden="1">'s3mf'!$B$24:$E$326</definedName>
    <definedName name="_xlnm.Print_Area" localSheetId="0">'s3mf'!$A$8:$R$347</definedName>
    <definedName name="Print_Area_MI">'s3mf'!$C$1:$Q$350</definedName>
    <definedName name="_xlnm.Print_Titles" localSheetId="0">'s3mf'!$1:$7</definedName>
    <definedName name="Print_Titles_MI">'s3mf'!$1:$7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<sst xmlns="http://schemas.openxmlformats.org/spreadsheetml/2006/main" count="358" uniqueCount="299">
  <si>
    <t xml:space="preserve"> </t>
  </si>
  <si>
    <t>% of</t>
  </si>
  <si>
    <t>STATE / AREA</t>
  </si>
  <si>
    <t>TOTAL</t>
  </si>
  <si>
    <t>Cat.</t>
  </si>
  <si>
    <t>AK</t>
  </si>
  <si>
    <t>Total</t>
  </si>
  <si>
    <t>AL</t>
  </si>
  <si>
    <t>AR</t>
  </si>
  <si>
    <t>Little Rock</t>
  </si>
  <si>
    <t>State of Arkansas</t>
  </si>
  <si>
    <t>AZ</t>
  </si>
  <si>
    <t>Tucson</t>
  </si>
  <si>
    <t>CA</t>
  </si>
  <si>
    <t>Lake Tahoe</t>
  </si>
  <si>
    <t>Los Angeles-Long Beach</t>
  </si>
  <si>
    <t>Oxnard-Ventura</t>
  </si>
  <si>
    <t>San Diego</t>
  </si>
  <si>
    <t>San Francisco-Oakland</t>
  </si>
  <si>
    <t>San Gabriel Valley</t>
  </si>
  <si>
    <t>Yolo County</t>
  </si>
  <si>
    <t>CO</t>
  </si>
  <si>
    <t>Denver</t>
  </si>
  <si>
    <t>Pueblo</t>
  </si>
  <si>
    <t>CT</t>
  </si>
  <si>
    <t>FL</t>
  </si>
  <si>
    <t>Miami-Hialeah</t>
  </si>
  <si>
    <t>Palm Beach</t>
  </si>
  <si>
    <t>South Daytona Beach</t>
  </si>
  <si>
    <t>W Palm Bch-Boca Raton-Delray Bch</t>
  </si>
  <si>
    <t>HI</t>
  </si>
  <si>
    <t>Kauai</t>
  </si>
  <si>
    <t>IA</t>
  </si>
  <si>
    <t>Cedar Rapids</t>
  </si>
  <si>
    <t>Des Moines</t>
  </si>
  <si>
    <t>Iowa City</t>
  </si>
  <si>
    <t>Sioux City, IA-NE-SD</t>
  </si>
  <si>
    <t>State of Iowa</t>
  </si>
  <si>
    <t>Waterloo</t>
  </si>
  <si>
    <t>IL</t>
  </si>
  <si>
    <t>Champaign-Urbana</t>
  </si>
  <si>
    <t>Chicago</t>
  </si>
  <si>
    <t>Davenport-Rock Island-Moline, IA-IL</t>
  </si>
  <si>
    <t>Springfield</t>
  </si>
  <si>
    <t>St. Louis, IL-MO</t>
  </si>
  <si>
    <t>IN</t>
  </si>
  <si>
    <t>Bloomington</t>
  </si>
  <si>
    <t>Lafayette</t>
  </si>
  <si>
    <t>Northwestern Indiana</t>
  </si>
  <si>
    <t>Muncie</t>
  </si>
  <si>
    <t>Terre Haute</t>
  </si>
  <si>
    <t>KS</t>
  </si>
  <si>
    <t>Johnson County</t>
  </si>
  <si>
    <t>Topeka</t>
  </si>
  <si>
    <t>Wichita</t>
  </si>
  <si>
    <t>LA</t>
  </si>
  <si>
    <t>Shreveport</t>
  </si>
  <si>
    <t>MA</t>
  </si>
  <si>
    <t>Boston</t>
  </si>
  <si>
    <t>Worcester, MA-CT</t>
  </si>
  <si>
    <t>MD</t>
  </si>
  <si>
    <t>Baltimore</t>
  </si>
  <si>
    <t>Dorchester County</t>
  </si>
  <si>
    <t>Frederick</t>
  </si>
  <si>
    <t>Frederick County</t>
  </si>
  <si>
    <t>Harford County</t>
  </si>
  <si>
    <t>Ocean City</t>
  </si>
  <si>
    <t>State of Maryland</t>
  </si>
  <si>
    <t>Washington, DC-MD-VA</t>
  </si>
  <si>
    <t>MI</t>
  </si>
  <si>
    <t>Battle Creek</t>
  </si>
  <si>
    <t>Flint</t>
  </si>
  <si>
    <t>Jackson</t>
  </si>
  <si>
    <t>Lansing-East Lansing</t>
  </si>
  <si>
    <t>State of Michigan</t>
  </si>
  <si>
    <t>MN</t>
  </si>
  <si>
    <t>MO</t>
  </si>
  <si>
    <t>Kansas City, KS-MO</t>
  </si>
  <si>
    <t>St. Joseph</t>
  </si>
  <si>
    <t>State of Missouri</t>
  </si>
  <si>
    <t>MT</t>
  </si>
  <si>
    <t>State of Montana</t>
  </si>
  <si>
    <t>NC</t>
  </si>
  <si>
    <t>Asheville</t>
  </si>
  <si>
    <t>Chapel Hill</t>
  </si>
  <si>
    <t>Durham</t>
  </si>
  <si>
    <t>Greensboro</t>
  </si>
  <si>
    <t>High Point</t>
  </si>
  <si>
    <t>Raleigh-Durham-Chapel Hill</t>
  </si>
  <si>
    <t>State of North Carolina</t>
  </si>
  <si>
    <t>Wilmington</t>
  </si>
  <si>
    <t>Winston-Salem</t>
  </si>
  <si>
    <t>ND</t>
  </si>
  <si>
    <t>Bismarck</t>
  </si>
  <si>
    <t>NJ</t>
  </si>
  <si>
    <t>Northeastern New Jersey</t>
  </si>
  <si>
    <t>NM</t>
  </si>
  <si>
    <t>Albuquerque</t>
  </si>
  <si>
    <t>Rio Rancho</t>
  </si>
  <si>
    <t>Santa Fe</t>
  </si>
  <si>
    <t>Taos</t>
  </si>
  <si>
    <t>NV</t>
  </si>
  <si>
    <t>Las Vegas</t>
  </si>
  <si>
    <t>Reno</t>
  </si>
  <si>
    <t>NY</t>
  </si>
  <si>
    <t>Buffalo-Niagara Falls</t>
  </si>
  <si>
    <t>Ithaca</t>
  </si>
  <si>
    <t>Nassau County</t>
  </si>
  <si>
    <t>New York City</t>
  </si>
  <si>
    <t>Syracuse</t>
  </si>
  <si>
    <t>Utica-Rome</t>
  </si>
  <si>
    <t>OH</t>
  </si>
  <si>
    <t>Cincinnati, OH-KY</t>
  </si>
  <si>
    <t>Cleveland</t>
  </si>
  <si>
    <t>State of Ohio</t>
  </si>
  <si>
    <t>OR</t>
  </si>
  <si>
    <t>Klamath Falls</t>
  </si>
  <si>
    <t>Salem</t>
  </si>
  <si>
    <t>PA</t>
  </si>
  <si>
    <t>Altoona</t>
  </si>
  <si>
    <t>Beaver County</t>
  </si>
  <si>
    <t>Erie</t>
  </si>
  <si>
    <t>Johnstown</t>
  </si>
  <si>
    <t>Philadelphia, PA-NJ</t>
  </si>
  <si>
    <t>Pittsburgh</t>
  </si>
  <si>
    <t>Williamsport</t>
  </si>
  <si>
    <t>RI</t>
  </si>
  <si>
    <t>Providence-Pawtucket, RI-MA</t>
  </si>
  <si>
    <t>SC</t>
  </si>
  <si>
    <t>Charleston</t>
  </si>
  <si>
    <t>SD</t>
  </si>
  <si>
    <t>Sioux Falls</t>
  </si>
  <si>
    <t>TN</t>
  </si>
  <si>
    <t>Bristol</t>
  </si>
  <si>
    <t>Chattanooga, TN-GA</t>
  </si>
  <si>
    <t>Clarksville</t>
  </si>
  <si>
    <t>Johnson City</t>
  </si>
  <si>
    <t>Memphis, TN-AR-MS</t>
  </si>
  <si>
    <t>Pigeon Force</t>
  </si>
  <si>
    <t>State of Tennessee</t>
  </si>
  <si>
    <t>TX</t>
  </si>
  <si>
    <t>Austin</t>
  </si>
  <si>
    <t>Corpus Christi</t>
  </si>
  <si>
    <t>Dallas-Fort Worth</t>
  </si>
  <si>
    <t>El Paso</t>
  </si>
  <si>
    <t>VA</t>
  </si>
  <si>
    <t>Charlottesville</t>
  </si>
  <si>
    <t>Lynchburg</t>
  </si>
  <si>
    <t>VT</t>
  </si>
  <si>
    <t>Burlington</t>
  </si>
  <si>
    <t>State of Vermont</t>
  </si>
  <si>
    <t>WA</t>
  </si>
  <si>
    <t>Clallam County</t>
  </si>
  <si>
    <t>Edmonds</t>
  </si>
  <si>
    <t>WI</t>
  </si>
  <si>
    <t>Green Bay</t>
  </si>
  <si>
    <t>Janesville</t>
  </si>
  <si>
    <t>Kenosha</t>
  </si>
  <si>
    <t>Lacrosse</t>
  </si>
  <si>
    <t>Madison</t>
  </si>
  <si>
    <t>Oshkosh</t>
  </si>
  <si>
    <t>Racine</t>
  </si>
  <si>
    <t>Sheboygan</t>
  </si>
  <si>
    <t>Wausau</t>
  </si>
  <si>
    <t>WV</t>
  </si>
  <si>
    <t>Huntington</t>
  </si>
  <si>
    <t>State of West Virginia</t>
  </si>
  <si>
    <t>NOTE:  If a UZA name includes more than one state, more funds may have been obligated for that UZA in the other state(s).</t>
  </si>
  <si>
    <t>Check</t>
  </si>
  <si>
    <t>BUS MAINTENANCE FACILITY OBLIGATIONS  --  Sec 5309 Capital Program</t>
  </si>
  <si>
    <t>Orlando</t>
  </si>
  <si>
    <t>Bellingham</t>
  </si>
  <si>
    <t>Davis</t>
  </si>
  <si>
    <t>UT</t>
  </si>
  <si>
    <t>Logan</t>
  </si>
  <si>
    <t>Santa Barbara</t>
  </si>
  <si>
    <t>Eureka</t>
  </si>
  <si>
    <t>New Baden</t>
  </si>
  <si>
    <t>Quincy</t>
  </si>
  <si>
    <t>WY</t>
  </si>
  <si>
    <t>Riverton</t>
  </si>
  <si>
    <t>DE</t>
  </si>
  <si>
    <t>Sussexx</t>
  </si>
  <si>
    <t>South Bend-Mishawaka, IN-MI</t>
  </si>
  <si>
    <t>FY 1995</t>
  </si>
  <si>
    <t>FY 1996</t>
  </si>
  <si>
    <t>FY 1997</t>
  </si>
  <si>
    <t>FY 1998</t>
  </si>
  <si>
    <t>FY 1999</t>
  </si>
  <si>
    <t>Detroit</t>
  </si>
  <si>
    <t>Riverside-San Bernardino</t>
  </si>
  <si>
    <t>Seattle</t>
  </si>
  <si>
    <t>Colorado Springs</t>
  </si>
  <si>
    <t>Honolulu</t>
  </si>
  <si>
    <t>Huntsville</t>
  </si>
  <si>
    <t>Santa Cruz</t>
  </si>
  <si>
    <t>Spartanburg</t>
  </si>
  <si>
    <t>State of Delaware</t>
  </si>
  <si>
    <t>Kittanning</t>
  </si>
  <si>
    <t>Martinsburg</t>
  </si>
  <si>
    <t>FY 2000</t>
  </si>
  <si>
    <t>MS</t>
  </si>
  <si>
    <t>Modesto</t>
  </si>
  <si>
    <t>New Haven-Meriden</t>
  </si>
  <si>
    <t>Bryan-College Station</t>
  </si>
  <si>
    <t>Dubuque, IA-IL</t>
  </si>
  <si>
    <t>Florence</t>
  </si>
  <si>
    <t>NE</t>
  </si>
  <si>
    <t>Lincoln</t>
  </si>
  <si>
    <t>Richland-Kennewick-Pasco</t>
  </si>
  <si>
    <t>Rock Hill</t>
  </si>
  <si>
    <t>Waterbury</t>
  </si>
  <si>
    <t>Telluride</t>
  </si>
  <si>
    <t>New Castle Co.</t>
  </si>
  <si>
    <t>State of Illinois</t>
  </si>
  <si>
    <t>Ames</t>
  </si>
  <si>
    <t>KY</t>
  </si>
  <si>
    <t>State of Kentucky</t>
  </si>
  <si>
    <t>OK</t>
  </si>
  <si>
    <t>State of Oklahoma</t>
  </si>
  <si>
    <t>State of Pennsylvania</t>
  </si>
  <si>
    <t>FY 2001</t>
  </si>
  <si>
    <t>Phoenix</t>
  </si>
  <si>
    <t>Dover</t>
  </si>
  <si>
    <t>Lexington-Fayette</t>
  </si>
  <si>
    <t>Fitchburg-Leominster</t>
  </si>
  <si>
    <t>Benton Harbor</t>
  </si>
  <si>
    <t>Grand Rapids</t>
  </si>
  <si>
    <t>Kalamazoo</t>
  </si>
  <si>
    <t>Muskegon</t>
  </si>
  <si>
    <t>Saginaw</t>
  </si>
  <si>
    <t>Duluth, MN-WI</t>
  </si>
  <si>
    <t>Biloxi-Gulfport</t>
  </si>
  <si>
    <t>Charlotte</t>
  </si>
  <si>
    <t>Grand Forks, ND-MN</t>
  </si>
  <si>
    <t>Salt Lake City</t>
  </si>
  <si>
    <t>Richmond</t>
  </si>
  <si>
    <t>Tacoma</t>
  </si>
  <si>
    <t>Appleton-Neenah</t>
  </si>
  <si>
    <t>State of Colorado</t>
  </si>
  <si>
    <t>NH</t>
  </si>
  <si>
    <t>State of New Hampshire</t>
  </si>
  <si>
    <t>State of New York</t>
  </si>
  <si>
    <t>State of Oregon</t>
  </si>
  <si>
    <t>State of South Dakota</t>
  </si>
  <si>
    <t>FY 2002</t>
  </si>
  <si>
    <t>State of California</t>
  </si>
  <si>
    <t>DC</t>
  </si>
  <si>
    <t>ID</t>
  </si>
  <si>
    <t>State of Idaho</t>
  </si>
  <si>
    <t>Peoria</t>
  </si>
  <si>
    <t>Evansville, IN-KY</t>
  </si>
  <si>
    <t>State of Kansas</t>
  </si>
  <si>
    <t>Louisville, KY-IN</t>
  </si>
  <si>
    <t>Lowell, MA-NH</t>
  </si>
  <si>
    <t>Great Falls</t>
  </si>
  <si>
    <t>State of North Dakota</t>
  </si>
  <si>
    <t>State of New Mexico</t>
  </si>
  <si>
    <t>Columbus</t>
  </si>
  <si>
    <t>Hamilton</t>
  </si>
  <si>
    <t>State of South Carolina</t>
  </si>
  <si>
    <t>Waco</t>
  </si>
  <si>
    <t>FY 2003</t>
  </si>
  <si>
    <t>Mobile</t>
  </si>
  <si>
    <t>Lancaster-Palmdale</t>
  </si>
  <si>
    <t>Sacramento</t>
  </si>
  <si>
    <t>Stockton</t>
  </si>
  <si>
    <t>Ocala</t>
  </si>
  <si>
    <t>Bay City</t>
  </si>
  <si>
    <t>Fargo, ND-MN</t>
  </si>
  <si>
    <t>Glens Falls</t>
  </si>
  <si>
    <t>Kingston</t>
  </si>
  <si>
    <t>Canton</t>
  </si>
  <si>
    <t>Norman</t>
  </si>
  <si>
    <t>Uniontown-Connellsville</t>
  </si>
  <si>
    <t>Roanoke</t>
  </si>
  <si>
    <t>State of Alabama</t>
  </si>
  <si>
    <t>FY 2004</t>
  </si>
  <si>
    <t>State of Alaska</t>
  </si>
  <si>
    <t>Fort Smith, AR-OK</t>
  </si>
  <si>
    <t>Fort Walton Beach</t>
  </si>
  <si>
    <t>GA</t>
  </si>
  <si>
    <t>Atlanta</t>
  </si>
  <si>
    <t>Bloomington-Normal</t>
  </si>
  <si>
    <t>Lake Charles</t>
  </si>
  <si>
    <t>State of Minnesota</t>
  </si>
  <si>
    <t>St. Cloud</t>
  </si>
  <si>
    <t>Newark</t>
  </si>
  <si>
    <t>Allentown-Bethlehem, PA-NJ</t>
  </si>
  <si>
    <t>Virginia Beach</t>
  </si>
  <si>
    <t>VI</t>
  </si>
  <si>
    <t>Virgin Islands</t>
  </si>
  <si>
    <t>State of Washington</t>
  </si>
  <si>
    <t>State of Wyoming</t>
  </si>
  <si>
    <t>Cheyenne</t>
  </si>
  <si>
    <t>FISCAL YEARS 1995 - 2004</t>
  </si>
  <si>
    <t>TABLE 75</t>
  </si>
  <si>
    <t>10-YEAR</t>
  </si>
  <si>
    <t>% of 10-yr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</si>
</sst>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0" fontId="0" fillId="0" borderId="4" xfId="0" applyBorder="1" applyAlignment="1">
      <alignment/>
    </xf>
    <xf numFmtId="37" fontId="3" fillId="0" borderId="0" xfId="0" applyNumberFormat="1" applyFont="1" applyAlignment="1" applyProtection="1">
      <alignment/>
      <protection/>
    </xf>
    <xf numFmtId="0" fontId="5" fillId="0" borderId="5" xfId="0" applyFont="1" applyBorder="1" applyAlignment="1">
      <alignment/>
    </xf>
    <xf numFmtId="37" fontId="0" fillId="0" borderId="6" xfId="0" applyNumberFormat="1" applyBorder="1" applyAlignment="1" applyProtection="1">
      <alignment/>
      <protection/>
    </xf>
    <xf numFmtId="5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37" fontId="0" fillId="0" borderId="3" xfId="0" applyNumberFormat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0" fillId="2" borderId="0" xfId="0" applyNumberFormat="1" applyFill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5" fontId="7" fillId="0" borderId="7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5" fontId="0" fillId="0" borderId="9" xfId="0" applyNumberFormat="1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5" fontId="0" fillId="0" borderId="10" xfId="0" applyNumberFormat="1" applyFont="1" applyBorder="1" applyAlignment="1" applyProtection="1">
      <alignment/>
      <protection/>
    </xf>
    <xf numFmtId="5" fontId="0" fillId="0" borderId="2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164" fontId="0" fillId="0" borderId="3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5" xfId="0" applyNumberFormat="1" applyFont="1" applyBorder="1" applyAlignment="1" applyProtection="1">
      <alignment/>
      <protection/>
    </xf>
    <xf numFmtId="5" fontId="0" fillId="0" borderId="15" xfId="0" applyNumberFormat="1" applyFont="1" applyBorder="1" applyAlignment="1" applyProtection="1">
      <alignment/>
      <protection/>
    </xf>
    <xf numFmtId="5" fontId="0" fillId="0" borderId="7" xfId="0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164" fontId="7" fillId="0" borderId="10" xfId="0" applyNumberFormat="1" applyFont="1" applyBorder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4" fontId="7" fillId="0" borderId="2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350"/>
  <sheetViews>
    <sheetView tabSelected="1" defaultGridColor="0" zoomScale="75" zoomScaleNormal="75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8" sqref="D8"/>
    </sheetView>
  </sheetViews>
  <sheetFormatPr defaultColWidth="12.77734375" defaultRowHeight="15"/>
  <cols>
    <col min="1" max="1" width="0.9921875" style="0" customWidth="1"/>
    <col min="2" max="2" width="3.5546875" style="0" customWidth="1"/>
    <col min="3" max="3" width="24.6640625" style="0" customWidth="1"/>
    <col min="4" max="6" width="11.77734375" style="0" customWidth="1"/>
    <col min="7" max="13" width="12.21484375" style="0" customWidth="1"/>
    <col min="14" max="14" width="1.77734375" style="0" customWidth="1"/>
    <col min="15" max="15" width="14.77734375" style="0" customWidth="1"/>
    <col min="16" max="16" width="6.77734375" style="0" customWidth="1"/>
    <col min="17" max="17" width="1.77734375" style="0" customWidth="1"/>
    <col min="18" max="18" width="0.88671875" style="0" customWidth="1"/>
    <col min="19" max="19" width="11.4453125" style="0" customWidth="1"/>
    <col min="20" max="20" width="1.77734375" style="0" customWidth="1"/>
    <col min="21" max="21" width="11.77734375" style="0" customWidth="1"/>
    <col min="22" max="16384" width="11.4453125" style="0" customWidth="1"/>
  </cols>
  <sheetData>
    <row r="1" spans="2:17" ht="18">
      <c r="B1" s="76" t="s">
        <v>296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5" customHeight="1">
      <c r="B2" s="76" t="s">
        <v>169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2:17" ht="18" customHeight="1">
      <c r="B3" s="77" t="s">
        <v>295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2:17" ht="15.75" thickBo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2:17" ht="15">
      <c r="B5" s="32"/>
      <c r="C5" s="2"/>
      <c r="D5" s="33"/>
      <c r="E5" s="33"/>
      <c r="F5" s="33"/>
      <c r="G5" s="2"/>
      <c r="H5" s="34"/>
      <c r="I5" s="34"/>
      <c r="J5" s="34"/>
      <c r="K5" s="34"/>
      <c r="L5" s="34"/>
      <c r="M5" s="34"/>
      <c r="N5" s="2"/>
      <c r="O5" s="32"/>
      <c r="P5" s="2"/>
      <c r="Q5" s="35"/>
    </row>
    <row r="6" spans="2:17" ht="15.75">
      <c r="B6" s="3"/>
      <c r="C6" s="18"/>
      <c r="D6" s="26"/>
      <c r="E6" s="26"/>
      <c r="F6" s="26"/>
      <c r="G6" s="16"/>
      <c r="H6" s="28"/>
      <c r="I6" s="28"/>
      <c r="J6" s="28"/>
      <c r="K6" s="28"/>
      <c r="L6" s="28"/>
      <c r="M6" s="28"/>
      <c r="N6" s="16"/>
      <c r="O6" s="15" t="s">
        <v>297</v>
      </c>
      <c r="P6" s="20" t="s">
        <v>1</v>
      </c>
      <c r="Q6" s="36"/>
    </row>
    <row r="7" spans="2:17" ht="16.5" thickBot="1">
      <c r="B7" s="11"/>
      <c r="C7" s="25" t="s">
        <v>2</v>
      </c>
      <c r="D7" s="37" t="s">
        <v>184</v>
      </c>
      <c r="E7" s="37" t="s">
        <v>185</v>
      </c>
      <c r="F7" s="37" t="s">
        <v>186</v>
      </c>
      <c r="G7" s="38" t="s">
        <v>187</v>
      </c>
      <c r="H7" s="39" t="s">
        <v>188</v>
      </c>
      <c r="I7" s="39" t="s">
        <v>200</v>
      </c>
      <c r="J7" s="39" t="s">
        <v>221</v>
      </c>
      <c r="K7" s="39" t="s">
        <v>245</v>
      </c>
      <c r="L7" s="39" t="s">
        <v>262</v>
      </c>
      <c r="M7" s="39" t="s">
        <v>277</v>
      </c>
      <c r="N7" s="38"/>
      <c r="O7" s="40" t="s">
        <v>3</v>
      </c>
      <c r="P7" s="41" t="s">
        <v>4</v>
      </c>
      <c r="Q7" s="6"/>
    </row>
    <row r="8" spans="2:17" ht="15">
      <c r="B8" s="18"/>
      <c r="C8" s="21"/>
      <c r="D8" s="27"/>
      <c r="E8" s="27"/>
      <c r="F8" s="27"/>
      <c r="H8" s="29"/>
      <c r="I8" s="29"/>
      <c r="J8" s="29"/>
      <c r="K8" s="29"/>
      <c r="L8" s="29"/>
      <c r="M8" s="29"/>
      <c r="O8" s="3"/>
      <c r="P8" s="18"/>
      <c r="Q8" s="18"/>
    </row>
    <row r="9" spans="2:17" ht="15">
      <c r="B9" s="21" t="s">
        <v>5</v>
      </c>
      <c r="C9" s="24" t="s">
        <v>278</v>
      </c>
      <c r="D9" s="43">
        <v>0</v>
      </c>
      <c r="E9" s="43">
        <v>0</v>
      </c>
      <c r="F9" s="43">
        <v>0</v>
      </c>
      <c r="G9" s="44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1334018</v>
      </c>
      <c r="N9" s="44"/>
      <c r="O9" s="46">
        <f>SUM(D9:N9)</f>
        <v>1334018</v>
      </c>
      <c r="P9" s="47">
        <f>(O9/$O$10)*100</f>
        <v>100</v>
      </c>
      <c r="Q9" s="18"/>
    </row>
    <row r="10" spans="2:17" ht="16.5" thickBot="1">
      <c r="B10" s="22"/>
      <c r="C10" s="25" t="s">
        <v>6</v>
      </c>
      <c r="D10" s="48">
        <f aca="true" t="shared" si="0" ref="D10:M10">SUM(D8:D9)</f>
        <v>0</v>
      </c>
      <c r="E10" s="48">
        <f t="shared" si="0"/>
        <v>0</v>
      </c>
      <c r="F10" s="48">
        <f t="shared" si="0"/>
        <v>0</v>
      </c>
      <c r="G10" s="49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1334018</v>
      </c>
      <c r="N10" s="49"/>
      <c r="O10" s="51">
        <f>SUM(O8:O9)</f>
        <v>1334018</v>
      </c>
      <c r="P10" s="52">
        <f>(O10/$O$344)*100</f>
        <v>0.2603638384092104</v>
      </c>
      <c r="Q10" s="5"/>
    </row>
    <row r="11" spans="2:17" ht="15">
      <c r="B11" s="21"/>
      <c r="C11" s="24"/>
      <c r="D11" s="53"/>
      <c r="E11" s="53"/>
      <c r="F11" s="53"/>
      <c r="G11" s="54"/>
      <c r="H11" s="55"/>
      <c r="I11" s="55"/>
      <c r="J11" s="55"/>
      <c r="K11" s="55"/>
      <c r="L11" s="55"/>
      <c r="M11" s="55"/>
      <c r="N11" s="54"/>
      <c r="O11" s="56"/>
      <c r="P11" s="57"/>
      <c r="Q11" s="18"/>
    </row>
    <row r="12" spans="2:17" ht="15">
      <c r="B12" s="21" t="s">
        <v>7</v>
      </c>
      <c r="C12" s="24" t="s">
        <v>206</v>
      </c>
      <c r="D12" s="53">
        <v>0</v>
      </c>
      <c r="E12" s="53">
        <v>0</v>
      </c>
      <c r="F12" s="53">
        <v>0</v>
      </c>
      <c r="G12" s="54">
        <v>0</v>
      </c>
      <c r="H12" s="55">
        <v>0</v>
      </c>
      <c r="I12" s="55">
        <v>0</v>
      </c>
      <c r="J12" s="55">
        <v>0</v>
      </c>
      <c r="K12" s="55">
        <v>0</v>
      </c>
      <c r="L12" s="55">
        <v>2913840</v>
      </c>
      <c r="M12" s="55">
        <v>0</v>
      </c>
      <c r="N12" s="54"/>
      <c r="O12" s="56">
        <f>SUM(D12:N12)</f>
        <v>2913840</v>
      </c>
      <c r="P12" s="47">
        <f>(O12/$O$16)*100</f>
        <v>42.24473046338519</v>
      </c>
      <c r="Q12" s="18"/>
    </row>
    <row r="13" spans="2:17" ht="15">
      <c r="B13" s="21"/>
      <c r="C13" s="24" t="s">
        <v>194</v>
      </c>
      <c r="D13" s="53">
        <v>0</v>
      </c>
      <c r="E13" s="53">
        <v>0</v>
      </c>
      <c r="F13" s="53">
        <v>0</v>
      </c>
      <c r="G13" s="54">
        <v>0</v>
      </c>
      <c r="H13" s="55">
        <v>402500</v>
      </c>
      <c r="I13" s="55">
        <v>0</v>
      </c>
      <c r="J13" s="55">
        <v>2242000</v>
      </c>
      <c r="K13" s="55">
        <v>0</v>
      </c>
      <c r="L13" s="55">
        <v>1060455</v>
      </c>
      <c r="M13" s="55">
        <v>0</v>
      </c>
      <c r="N13" s="54"/>
      <c r="O13" s="56">
        <f>SUM(D13:N13)</f>
        <v>3704955</v>
      </c>
      <c r="P13" s="47">
        <f>(O13/$O$16)*100</f>
        <v>53.71428264900313</v>
      </c>
      <c r="Q13" s="18"/>
    </row>
    <row r="14" spans="2:17" ht="15">
      <c r="B14" s="21"/>
      <c r="C14" s="42" t="s">
        <v>263</v>
      </c>
      <c r="D14" s="53">
        <v>0</v>
      </c>
      <c r="E14" s="53">
        <v>0</v>
      </c>
      <c r="F14" s="53">
        <v>0</v>
      </c>
      <c r="G14" s="54">
        <v>0</v>
      </c>
      <c r="H14" s="55">
        <v>0</v>
      </c>
      <c r="I14" s="55">
        <v>0</v>
      </c>
      <c r="J14" s="55">
        <v>0</v>
      </c>
      <c r="K14" s="55">
        <v>0</v>
      </c>
      <c r="L14" s="55">
        <v>103928</v>
      </c>
      <c r="M14" s="55">
        <v>0</v>
      </c>
      <c r="N14" s="54"/>
      <c r="O14" s="56">
        <f>SUM(D14:N14)</f>
        <v>103928</v>
      </c>
      <c r="P14" s="47">
        <f>(O14/$O$16)*100</f>
        <v>1.5067437977372458</v>
      </c>
      <c r="Q14" s="18"/>
    </row>
    <row r="15" spans="2:17" ht="15">
      <c r="B15" s="21"/>
      <c r="C15" s="24" t="s">
        <v>276</v>
      </c>
      <c r="D15" s="53">
        <v>0</v>
      </c>
      <c r="E15" s="53">
        <v>0</v>
      </c>
      <c r="F15" s="53">
        <v>0</v>
      </c>
      <c r="G15" s="54">
        <v>0</v>
      </c>
      <c r="H15" s="55">
        <v>0</v>
      </c>
      <c r="I15" s="55">
        <v>0</v>
      </c>
      <c r="J15" s="55">
        <v>0</v>
      </c>
      <c r="K15" s="55">
        <v>0</v>
      </c>
      <c r="L15" s="55">
        <v>174800</v>
      </c>
      <c r="M15" s="55">
        <v>0</v>
      </c>
      <c r="N15" s="54"/>
      <c r="O15" s="56">
        <f>SUM(D15:N15)</f>
        <v>174800</v>
      </c>
      <c r="P15" s="47">
        <f>(O15/$O$16)*100</f>
        <v>2.5342430898744377</v>
      </c>
      <c r="Q15" s="18"/>
    </row>
    <row r="16" spans="2:17" ht="16.5" thickBot="1">
      <c r="B16" s="22"/>
      <c r="C16" s="25" t="s">
        <v>6</v>
      </c>
      <c r="D16" s="48">
        <f aca="true" t="shared" si="1" ref="D16:M16">SUM(D11:D15)</f>
        <v>0</v>
      </c>
      <c r="E16" s="48">
        <f t="shared" si="1"/>
        <v>0</v>
      </c>
      <c r="F16" s="48">
        <f t="shared" si="1"/>
        <v>0</v>
      </c>
      <c r="G16" s="49">
        <f t="shared" si="1"/>
        <v>0</v>
      </c>
      <c r="H16" s="50">
        <f t="shared" si="1"/>
        <v>402500</v>
      </c>
      <c r="I16" s="50">
        <f t="shared" si="1"/>
        <v>0</v>
      </c>
      <c r="J16" s="50">
        <f t="shared" si="1"/>
        <v>2242000</v>
      </c>
      <c r="K16" s="50">
        <f t="shared" si="1"/>
        <v>0</v>
      </c>
      <c r="L16" s="50">
        <f t="shared" si="1"/>
        <v>4253023</v>
      </c>
      <c r="M16" s="50">
        <f t="shared" si="1"/>
        <v>0</v>
      </c>
      <c r="N16" s="49"/>
      <c r="O16" s="51">
        <f>SUM(O11:O15)</f>
        <v>6897523</v>
      </c>
      <c r="P16" s="52">
        <f>(O16/$O$344)*100</f>
        <v>1.3462078950927292</v>
      </c>
      <c r="Q16" s="12"/>
    </row>
    <row r="17" spans="2:17" ht="15">
      <c r="B17" s="21"/>
      <c r="C17" s="24"/>
      <c r="D17" s="53"/>
      <c r="E17" s="53"/>
      <c r="F17" s="53"/>
      <c r="G17" s="54"/>
      <c r="H17" s="55"/>
      <c r="I17" s="55"/>
      <c r="J17" s="55"/>
      <c r="K17" s="55"/>
      <c r="L17" s="55"/>
      <c r="M17" s="55"/>
      <c r="N17" s="54"/>
      <c r="O17" s="56"/>
      <c r="P17" s="57"/>
      <c r="Q17" s="18"/>
    </row>
    <row r="18" spans="2:17" ht="15">
      <c r="B18" s="21" t="s">
        <v>8</v>
      </c>
      <c r="C18" s="24" t="s">
        <v>279</v>
      </c>
      <c r="D18" s="53">
        <v>0</v>
      </c>
      <c r="E18" s="53">
        <v>0</v>
      </c>
      <c r="F18" s="53">
        <v>0</v>
      </c>
      <c r="G18" s="54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1290883</v>
      </c>
      <c r="N18" s="54"/>
      <c r="O18" s="56">
        <f>SUM(D18:N18)</f>
        <v>1290883</v>
      </c>
      <c r="P18" s="47">
        <f>(O18/$O$21)*100</f>
        <v>22.85783141149012</v>
      </c>
      <c r="Q18" s="18"/>
    </row>
    <row r="19" spans="2:17" ht="15">
      <c r="B19" s="21"/>
      <c r="C19" s="24" t="s">
        <v>9</v>
      </c>
      <c r="D19" s="53">
        <v>0</v>
      </c>
      <c r="E19" s="53">
        <v>3100000</v>
      </c>
      <c r="F19" s="53">
        <v>0</v>
      </c>
      <c r="G19" s="54">
        <v>0</v>
      </c>
      <c r="H19" s="55">
        <v>0</v>
      </c>
      <c r="I19" s="55">
        <v>0</v>
      </c>
      <c r="J19" s="55">
        <v>912800</v>
      </c>
      <c r="K19" s="55">
        <v>0</v>
      </c>
      <c r="L19" s="55">
        <v>0</v>
      </c>
      <c r="M19" s="55">
        <v>0</v>
      </c>
      <c r="N19" s="54"/>
      <c r="O19" s="56">
        <f>SUM(D19:N19)</f>
        <v>4012800</v>
      </c>
      <c r="P19" s="47">
        <f>(O19/$O$21)*100</f>
        <v>71.05516602823614</v>
      </c>
      <c r="Q19" s="18"/>
    </row>
    <row r="20" spans="2:17" ht="15">
      <c r="B20" s="21"/>
      <c r="C20" s="24" t="s">
        <v>10</v>
      </c>
      <c r="D20" s="53">
        <v>0</v>
      </c>
      <c r="E20" s="53">
        <v>343760</v>
      </c>
      <c r="F20" s="53">
        <v>0</v>
      </c>
      <c r="G20" s="54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4"/>
      <c r="O20" s="56">
        <f>SUM(D20:N20)</f>
        <v>343760</v>
      </c>
      <c r="P20" s="47">
        <f>(O20/$O$21)*100</f>
        <v>6.0870025602737385</v>
      </c>
      <c r="Q20" s="18"/>
    </row>
    <row r="21" spans="2:17" ht="16.5" thickBot="1">
      <c r="B21" s="22"/>
      <c r="C21" s="25" t="s">
        <v>6</v>
      </c>
      <c r="D21" s="48">
        <f aca="true" t="shared" si="2" ref="D21:O21">SUM(D17:D20)</f>
        <v>0</v>
      </c>
      <c r="E21" s="48">
        <f t="shared" si="2"/>
        <v>3443760</v>
      </c>
      <c r="F21" s="48">
        <f t="shared" si="2"/>
        <v>0</v>
      </c>
      <c r="G21" s="49">
        <f t="shared" si="2"/>
        <v>0</v>
      </c>
      <c r="H21" s="50">
        <f t="shared" si="2"/>
        <v>0</v>
      </c>
      <c r="I21" s="50">
        <f t="shared" si="2"/>
        <v>0</v>
      </c>
      <c r="J21" s="50">
        <f t="shared" si="2"/>
        <v>912800</v>
      </c>
      <c r="K21" s="50">
        <f t="shared" si="2"/>
        <v>0</v>
      </c>
      <c r="L21" s="50">
        <f t="shared" si="2"/>
        <v>0</v>
      </c>
      <c r="M21" s="50">
        <f t="shared" si="2"/>
        <v>1290883</v>
      </c>
      <c r="N21" s="49"/>
      <c r="O21" s="51">
        <f t="shared" si="2"/>
        <v>5647443</v>
      </c>
      <c r="P21" s="52">
        <f>(O21/$O$344)*100</f>
        <v>1.10222645922111</v>
      </c>
      <c r="Q21" s="12"/>
    </row>
    <row r="22" spans="2:17" ht="15">
      <c r="B22" s="21"/>
      <c r="C22" s="24"/>
      <c r="D22" s="53"/>
      <c r="E22" s="53"/>
      <c r="F22" s="53"/>
      <c r="G22" s="54"/>
      <c r="H22" s="55"/>
      <c r="I22" s="55"/>
      <c r="J22" s="55"/>
      <c r="K22" s="55"/>
      <c r="L22" s="55"/>
      <c r="M22" s="55"/>
      <c r="N22" s="54"/>
      <c r="O22" s="56"/>
      <c r="P22" s="57"/>
      <c r="Q22" s="18"/>
    </row>
    <row r="23" spans="2:17" ht="15">
      <c r="B23" s="21" t="s">
        <v>11</v>
      </c>
      <c r="C23" s="42" t="s">
        <v>222</v>
      </c>
      <c r="D23" s="53">
        <v>0</v>
      </c>
      <c r="E23" s="53">
        <v>0</v>
      </c>
      <c r="F23" s="53">
        <v>0</v>
      </c>
      <c r="G23" s="54">
        <v>0</v>
      </c>
      <c r="H23" s="55">
        <v>0</v>
      </c>
      <c r="I23" s="55">
        <v>0</v>
      </c>
      <c r="J23" s="55">
        <v>1980630</v>
      </c>
      <c r="K23" s="55">
        <v>0</v>
      </c>
      <c r="L23" s="55">
        <v>0</v>
      </c>
      <c r="M23" s="55">
        <v>9091450</v>
      </c>
      <c r="N23" s="54"/>
      <c r="O23" s="56">
        <f>SUM(D23:N23)</f>
        <v>11072080</v>
      </c>
      <c r="P23" s="47">
        <f>(O23/$O$25)*100</f>
        <v>70.63069205457661</v>
      </c>
      <c r="Q23" s="18"/>
    </row>
    <row r="24" spans="2:22" ht="15">
      <c r="B24" s="21"/>
      <c r="C24" s="18" t="s">
        <v>12</v>
      </c>
      <c r="D24" s="53">
        <v>1890000</v>
      </c>
      <c r="E24" s="53">
        <v>0</v>
      </c>
      <c r="F24" s="53">
        <v>992500</v>
      </c>
      <c r="G24" s="54"/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1721438</v>
      </c>
      <c r="N24" s="54"/>
      <c r="O24" s="56">
        <f>SUM(D24:N24)</f>
        <v>4603938</v>
      </c>
      <c r="P24" s="47">
        <f>(O24/$O$25)*100</f>
        <v>29.369307945423383</v>
      </c>
      <c r="Q24" s="19"/>
      <c r="R24" s="4"/>
      <c r="S24" s="4"/>
      <c r="T24" s="4"/>
      <c r="U24" s="4"/>
      <c r="V24" s="4"/>
    </row>
    <row r="25" spans="2:22" ht="16.5" thickBot="1">
      <c r="B25" s="22"/>
      <c r="C25" s="25" t="s">
        <v>6</v>
      </c>
      <c r="D25" s="48">
        <f aca="true" t="shared" si="3" ref="D25:O25">SUM(D22:D24)</f>
        <v>1890000</v>
      </c>
      <c r="E25" s="48">
        <f t="shared" si="3"/>
        <v>0</v>
      </c>
      <c r="F25" s="48">
        <f t="shared" si="3"/>
        <v>992500</v>
      </c>
      <c r="G25" s="49">
        <f t="shared" si="3"/>
        <v>0</v>
      </c>
      <c r="H25" s="50">
        <f t="shared" si="3"/>
        <v>0</v>
      </c>
      <c r="I25" s="50">
        <f t="shared" si="3"/>
        <v>0</v>
      </c>
      <c r="J25" s="50">
        <f t="shared" si="3"/>
        <v>1980630</v>
      </c>
      <c r="K25" s="50">
        <f t="shared" si="3"/>
        <v>0</v>
      </c>
      <c r="L25" s="50">
        <f t="shared" si="3"/>
        <v>0</v>
      </c>
      <c r="M25" s="50">
        <f t="shared" si="3"/>
        <v>10812888</v>
      </c>
      <c r="N25" s="49"/>
      <c r="O25" s="51">
        <f t="shared" si="3"/>
        <v>15676018</v>
      </c>
      <c r="P25" s="52">
        <f>(O25/$O$344)*100</f>
        <v>3.0595300943854387</v>
      </c>
      <c r="Q25" s="13"/>
      <c r="R25" s="4"/>
      <c r="S25" s="4"/>
      <c r="T25" s="4"/>
      <c r="U25" s="4"/>
      <c r="V25" s="4"/>
    </row>
    <row r="26" spans="2:22" ht="15">
      <c r="B26" s="21"/>
      <c r="C26" s="18"/>
      <c r="D26" s="53"/>
      <c r="E26" s="53"/>
      <c r="F26" s="53"/>
      <c r="G26" s="54"/>
      <c r="H26" s="55"/>
      <c r="I26" s="55"/>
      <c r="J26" s="55"/>
      <c r="K26" s="55"/>
      <c r="L26" s="55"/>
      <c r="M26" s="55"/>
      <c r="N26" s="54"/>
      <c r="O26" s="56"/>
      <c r="P26" s="57"/>
      <c r="Q26" s="19"/>
      <c r="R26" s="4"/>
      <c r="S26" s="4"/>
      <c r="T26" s="4"/>
      <c r="U26" s="4"/>
      <c r="V26" s="4"/>
    </row>
    <row r="27" spans="2:22" ht="15">
      <c r="B27" s="21" t="s">
        <v>13</v>
      </c>
      <c r="C27" s="18" t="s">
        <v>172</v>
      </c>
      <c r="D27" s="53">
        <v>0</v>
      </c>
      <c r="E27" s="53">
        <v>0</v>
      </c>
      <c r="F27" s="53">
        <v>0</v>
      </c>
      <c r="G27" s="54">
        <v>565030</v>
      </c>
      <c r="H27" s="55">
        <v>1032479</v>
      </c>
      <c r="I27" s="55">
        <v>667185</v>
      </c>
      <c r="J27" s="55">
        <v>0</v>
      </c>
      <c r="K27" s="55">
        <v>300000</v>
      </c>
      <c r="L27" s="55">
        <v>0</v>
      </c>
      <c r="M27" s="55">
        <v>242186</v>
      </c>
      <c r="N27" s="54"/>
      <c r="O27" s="56">
        <f aca="true" t="shared" si="4" ref="O27:O43">SUM(D27:N27)</f>
        <v>2806880</v>
      </c>
      <c r="P27" s="47">
        <f aca="true" t="shared" si="5" ref="P27:P43">(O27/$O$44)*100</f>
        <v>4.016494230496526</v>
      </c>
      <c r="Q27" s="19"/>
      <c r="R27" s="4"/>
      <c r="S27" s="4"/>
      <c r="T27" s="4"/>
      <c r="U27" s="4"/>
      <c r="V27" s="4"/>
    </row>
    <row r="28" spans="2:22" ht="15">
      <c r="B28" s="21"/>
      <c r="C28" s="18" t="s">
        <v>176</v>
      </c>
      <c r="D28" s="53">
        <v>0</v>
      </c>
      <c r="E28" s="53">
        <v>0</v>
      </c>
      <c r="F28" s="53">
        <v>0</v>
      </c>
      <c r="G28" s="54">
        <v>992500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4"/>
      <c r="O28" s="56">
        <f t="shared" si="4"/>
        <v>992500</v>
      </c>
      <c r="P28" s="47">
        <f t="shared" si="5"/>
        <v>1.420214089582669</v>
      </c>
      <c r="Q28" s="19"/>
      <c r="R28" s="4"/>
      <c r="S28" s="4"/>
      <c r="T28" s="4"/>
      <c r="U28" s="4"/>
      <c r="V28" s="4"/>
    </row>
    <row r="29" spans="2:22" ht="15">
      <c r="B29" s="21"/>
      <c r="C29" s="18" t="s">
        <v>14</v>
      </c>
      <c r="D29" s="53">
        <v>0</v>
      </c>
      <c r="E29" s="53">
        <v>1375748</v>
      </c>
      <c r="F29" s="53">
        <v>0</v>
      </c>
      <c r="G29" s="54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4"/>
      <c r="O29" s="56">
        <f t="shared" si="4"/>
        <v>1375748</v>
      </c>
      <c r="P29" s="47">
        <f t="shared" si="5"/>
        <v>1.9686213534661738</v>
      </c>
      <c r="Q29" s="19"/>
      <c r="R29" s="4"/>
      <c r="S29" s="4"/>
      <c r="T29" s="4"/>
      <c r="U29" s="4"/>
      <c r="V29" s="4"/>
    </row>
    <row r="30" spans="2:22" ht="15">
      <c r="B30" s="21"/>
      <c r="C30" s="31" t="s">
        <v>264</v>
      </c>
      <c r="D30" s="53">
        <v>0</v>
      </c>
      <c r="E30" s="53">
        <v>0</v>
      </c>
      <c r="F30" s="53">
        <v>0</v>
      </c>
      <c r="G30" s="54">
        <v>0</v>
      </c>
      <c r="H30" s="55">
        <v>0</v>
      </c>
      <c r="I30" s="55">
        <v>0</v>
      </c>
      <c r="J30" s="55">
        <v>0</v>
      </c>
      <c r="K30" s="55">
        <v>0</v>
      </c>
      <c r="L30" s="55">
        <v>946854</v>
      </c>
      <c r="M30" s="55">
        <v>0</v>
      </c>
      <c r="N30" s="54"/>
      <c r="O30" s="56">
        <f t="shared" si="4"/>
        <v>946854</v>
      </c>
      <c r="P30" s="47">
        <f t="shared" si="5"/>
        <v>1.35489711997754</v>
      </c>
      <c r="Q30" s="19"/>
      <c r="R30" s="4"/>
      <c r="S30" s="4"/>
      <c r="T30" s="4"/>
      <c r="U30" s="4"/>
      <c r="V30" s="4"/>
    </row>
    <row r="31" spans="2:22" ht="15">
      <c r="B31" s="21"/>
      <c r="C31" s="18" t="s">
        <v>15</v>
      </c>
      <c r="D31" s="53">
        <v>0</v>
      </c>
      <c r="E31" s="53">
        <v>2970672</v>
      </c>
      <c r="F31" s="53">
        <v>0</v>
      </c>
      <c r="G31" s="54">
        <v>-157952</v>
      </c>
      <c r="H31" s="55">
        <v>12231608</v>
      </c>
      <c r="I31" s="55">
        <v>2233125</v>
      </c>
      <c r="J31" s="55">
        <v>0</v>
      </c>
      <c r="K31" s="55">
        <v>3948524</v>
      </c>
      <c r="L31" s="55">
        <v>2588524</v>
      </c>
      <c r="M31" s="55">
        <v>0</v>
      </c>
      <c r="N31" s="54"/>
      <c r="O31" s="56">
        <f t="shared" si="4"/>
        <v>23814501</v>
      </c>
      <c r="P31" s="47">
        <f t="shared" si="5"/>
        <v>34.07726937690736</v>
      </c>
      <c r="Q31" s="19"/>
      <c r="R31" s="4"/>
      <c r="S31" s="4"/>
      <c r="T31" s="4"/>
      <c r="U31" s="4"/>
      <c r="V31" s="4"/>
    </row>
    <row r="32" spans="2:22" ht="15">
      <c r="B32" s="21"/>
      <c r="C32" s="31" t="s">
        <v>202</v>
      </c>
      <c r="D32" s="53">
        <v>0</v>
      </c>
      <c r="E32" s="53">
        <v>0</v>
      </c>
      <c r="F32" s="53">
        <v>0</v>
      </c>
      <c r="G32" s="54">
        <v>0</v>
      </c>
      <c r="H32" s="55">
        <v>0</v>
      </c>
      <c r="I32" s="55">
        <v>3668116</v>
      </c>
      <c r="J32" s="55">
        <v>0</v>
      </c>
      <c r="K32" s="55">
        <v>0</v>
      </c>
      <c r="L32" s="55">
        <v>445585</v>
      </c>
      <c r="M32" s="55">
        <v>0</v>
      </c>
      <c r="N32" s="54"/>
      <c r="O32" s="56">
        <f t="shared" si="4"/>
        <v>4113701</v>
      </c>
      <c r="P32" s="47">
        <f t="shared" si="5"/>
        <v>5.8864847562018285</v>
      </c>
      <c r="Q32" s="19"/>
      <c r="R32" s="4"/>
      <c r="S32" s="4"/>
      <c r="T32" s="4"/>
      <c r="U32" s="4"/>
      <c r="V32" s="4"/>
    </row>
    <row r="33" spans="2:22" ht="15">
      <c r="B33" s="21"/>
      <c r="C33" s="18" t="s">
        <v>16</v>
      </c>
      <c r="D33" s="53">
        <v>0</v>
      </c>
      <c r="E33" s="53">
        <v>595500</v>
      </c>
      <c r="F33" s="53">
        <v>0</v>
      </c>
      <c r="G33" s="54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4"/>
      <c r="O33" s="56">
        <f t="shared" si="4"/>
        <v>595500</v>
      </c>
      <c r="P33" s="47">
        <f t="shared" si="5"/>
        <v>0.8521284537496013</v>
      </c>
      <c r="Q33" s="19"/>
      <c r="R33" s="4"/>
      <c r="S33" s="4"/>
      <c r="T33" s="4"/>
      <c r="U33" s="4"/>
      <c r="V33" s="4"/>
    </row>
    <row r="34" spans="2:22" ht="15">
      <c r="B34" s="21"/>
      <c r="C34" s="18" t="s">
        <v>190</v>
      </c>
      <c r="D34" s="53">
        <v>0</v>
      </c>
      <c r="E34" s="53">
        <v>0</v>
      </c>
      <c r="F34" s="53">
        <v>0</v>
      </c>
      <c r="G34" s="54">
        <v>0</v>
      </c>
      <c r="H34" s="55">
        <v>3288911</v>
      </c>
      <c r="I34" s="55">
        <v>2466994</v>
      </c>
      <c r="J34" s="55">
        <v>645125</v>
      </c>
      <c r="K34" s="55">
        <v>0</v>
      </c>
      <c r="L34" s="55">
        <v>990029</v>
      </c>
      <c r="M34" s="55">
        <v>0</v>
      </c>
      <c r="N34" s="54"/>
      <c r="O34" s="56">
        <f t="shared" si="4"/>
        <v>7391059</v>
      </c>
      <c r="P34" s="47">
        <f t="shared" si="5"/>
        <v>10.576207686384675</v>
      </c>
      <c r="Q34" s="19"/>
      <c r="R34" s="4"/>
      <c r="S34" s="4"/>
      <c r="T34" s="4"/>
      <c r="U34" s="4"/>
      <c r="V34" s="4"/>
    </row>
    <row r="35" spans="2:22" ht="15">
      <c r="B35" s="21"/>
      <c r="C35" s="31" t="s">
        <v>265</v>
      </c>
      <c r="D35" s="53">
        <v>0</v>
      </c>
      <c r="E35" s="53">
        <v>0</v>
      </c>
      <c r="F35" s="53">
        <v>0</v>
      </c>
      <c r="G35" s="54">
        <v>0</v>
      </c>
      <c r="H35" s="55">
        <v>0</v>
      </c>
      <c r="I35" s="55">
        <v>0</v>
      </c>
      <c r="J35" s="55">
        <v>0</v>
      </c>
      <c r="K35" s="55">
        <v>0</v>
      </c>
      <c r="L35" s="55">
        <v>990315</v>
      </c>
      <c r="M35" s="55">
        <v>0</v>
      </c>
      <c r="N35" s="54"/>
      <c r="O35" s="56">
        <f t="shared" si="4"/>
        <v>990315</v>
      </c>
      <c r="P35" s="47">
        <f t="shared" si="5"/>
        <v>1.417087472166308</v>
      </c>
      <c r="Q35" s="19"/>
      <c r="R35" s="4"/>
      <c r="S35" s="4"/>
      <c r="T35" s="4"/>
      <c r="U35" s="4"/>
      <c r="V35" s="4"/>
    </row>
    <row r="36" spans="2:17" ht="15">
      <c r="B36" s="21"/>
      <c r="C36" s="18" t="s">
        <v>17</v>
      </c>
      <c r="D36" s="53">
        <v>0</v>
      </c>
      <c r="E36" s="53">
        <v>0</v>
      </c>
      <c r="F36" s="53">
        <v>0</v>
      </c>
      <c r="G36" s="54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40067</v>
      </c>
      <c r="N36" s="54"/>
      <c r="O36" s="56">
        <f t="shared" si="4"/>
        <v>40067</v>
      </c>
      <c r="P36" s="47">
        <f t="shared" si="5"/>
        <v>0.0573337208335605</v>
      </c>
      <c r="Q36" s="18"/>
    </row>
    <row r="37" spans="2:22" ht="15">
      <c r="B37" s="21"/>
      <c r="C37" s="18" t="s">
        <v>18</v>
      </c>
      <c r="D37" s="53">
        <v>0</v>
      </c>
      <c r="E37" s="53">
        <v>0</v>
      </c>
      <c r="F37" s="53">
        <v>0</v>
      </c>
      <c r="G37" s="54">
        <v>0</v>
      </c>
      <c r="H37" s="55">
        <v>0</v>
      </c>
      <c r="I37" s="55">
        <v>2466994</v>
      </c>
      <c r="J37" s="55">
        <v>990315</v>
      </c>
      <c r="K37" s="55">
        <v>0</v>
      </c>
      <c r="L37" s="55">
        <v>1131865</v>
      </c>
      <c r="M37" s="55">
        <v>4083494</v>
      </c>
      <c r="N37" s="54"/>
      <c r="O37" s="56">
        <f t="shared" si="4"/>
        <v>8672668</v>
      </c>
      <c r="P37" s="47">
        <f t="shared" si="5"/>
        <v>12.410121196849113</v>
      </c>
      <c r="Q37" s="19"/>
      <c r="R37" s="4"/>
      <c r="S37" s="4"/>
      <c r="T37" s="4"/>
      <c r="U37" s="4"/>
      <c r="V37" s="4"/>
    </row>
    <row r="38" spans="2:22" ht="15">
      <c r="B38" s="21"/>
      <c r="C38" s="18" t="s">
        <v>19</v>
      </c>
      <c r="D38" s="53">
        <v>0</v>
      </c>
      <c r="E38" s="53">
        <v>8026875</v>
      </c>
      <c r="F38" s="53">
        <v>0</v>
      </c>
      <c r="G38" s="54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4"/>
      <c r="O38" s="56">
        <f t="shared" si="4"/>
        <v>8026875</v>
      </c>
      <c r="P38" s="47">
        <f t="shared" si="5"/>
        <v>11.486026166568147</v>
      </c>
      <c r="Q38" s="19"/>
      <c r="R38" s="4"/>
      <c r="S38" s="4"/>
      <c r="T38" s="4"/>
      <c r="U38" s="4"/>
      <c r="V38" s="4"/>
    </row>
    <row r="39" spans="2:22" ht="15">
      <c r="B39" s="21"/>
      <c r="C39" s="18" t="s">
        <v>175</v>
      </c>
      <c r="D39" s="53">
        <v>0</v>
      </c>
      <c r="E39" s="53">
        <v>0</v>
      </c>
      <c r="F39" s="53">
        <v>0</v>
      </c>
      <c r="G39" s="54">
        <v>1985000</v>
      </c>
      <c r="H39" s="55">
        <v>0</v>
      </c>
      <c r="I39" s="55">
        <v>0</v>
      </c>
      <c r="J39" s="55">
        <v>1716916</v>
      </c>
      <c r="K39" s="55">
        <v>0</v>
      </c>
      <c r="L39" s="55">
        <v>0</v>
      </c>
      <c r="M39" s="55">
        <v>0</v>
      </c>
      <c r="N39" s="54"/>
      <c r="O39" s="56">
        <f t="shared" si="4"/>
        <v>3701916</v>
      </c>
      <c r="P39" s="47">
        <f t="shared" si="5"/>
        <v>5.297242581009083</v>
      </c>
      <c r="Q39" s="19"/>
      <c r="R39" s="4"/>
      <c r="S39" s="4"/>
      <c r="T39" s="4"/>
      <c r="U39" s="4"/>
      <c r="V39" s="4"/>
    </row>
    <row r="40" spans="2:22" ht="15">
      <c r="B40" s="21"/>
      <c r="C40" s="18" t="s">
        <v>195</v>
      </c>
      <c r="D40" s="53">
        <v>0</v>
      </c>
      <c r="E40" s="53">
        <v>0</v>
      </c>
      <c r="F40" s="53">
        <v>0</v>
      </c>
      <c r="G40" s="54">
        <v>0</v>
      </c>
      <c r="H40" s="55">
        <v>1612813</v>
      </c>
      <c r="I40" s="55">
        <v>0</v>
      </c>
      <c r="J40" s="55">
        <v>0</v>
      </c>
      <c r="K40" s="55">
        <v>0</v>
      </c>
      <c r="L40" s="55">
        <v>1534988</v>
      </c>
      <c r="M40" s="55">
        <v>0</v>
      </c>
      <c r="N40" s="54"/>
      <c r="O40" s="56">
        <f t="shared" si="4"/>
        <v>3147801</v>
      </c>
      <c r="P40" s="47">
        <f t="shared" si="5"/>
        <v>4.50433383516616</v>
      </c>
      <c r="Q40" s="19"/>
      <c r="R40" s="4"/>
      <c r="S40" s="4"/>
      <c r="T40" s="4"/>
      <c r="U40" s="4"/>
      <c r="V40" s="4"/>
    </row>
    <row r="41" spans="2:22" ht="15">
      <c r="B41" s="21"/>
      <c r="C41" s="31" t="s">
        <v>246</v>
      </c>
      <c r="D41" s="53">
        <v>0</v>
      </c>
      <c r="E41" s="53">
        <v>0</v>
      </c>
      <c r="F41" s="53">
        <v>0</v>
      </c>
      <c r="G41" s="54">
        <v>0</v>
      </c>
      <c r="H41" s="55">
        <v>0</v>
      </c>
      <c r="I41" s="55">
        <v>0</v>
      </c>
      <c r="J41" s="55">
        <v>0</v>
      </c>
      <c r="K41" s="55">
        <v>872573</v>
      </c>
      <c r="L41" s="55">
        <v>275684</v>
      </c>
      <c r="M41" s="55">
        <v>0</v>
      </c>
      <c r="N41" s="54"/>
      <c r="O41" s="56">
        <f t="shared" si="4"/>
        <v>1148257</v>
      </c>
      <c r="P41" s="47">
        <f t="shared" si="5"/>
        <v>1.6430939746719664</v>
      </c>
      <c r="Q41" s="19"/>
      <c r="R41" s="4"/>
      <c r="S41" s="4"/>
      <c r="T41" s="4"/>
      <c r="U41" s="4"/>
      <c r="V41" s="4"/>
    </row>
    <row r="42" spans="2:22" ht="15">
      <c r="B42" s="21"/>
      <c r="C42" s="31" t="s">
        <v>266</v>
      </c>
      <c r="D42" s="53">
        <v>0</v>
      </c>
      <c r="E42" s="53">
        <v>0</v>
      </c>
      <c r="F42" s="53">
        <v>0</v>
      </c>
      <c r="G42" s="54">
        <v>0</v>
      </c>
      <c r="H42" s="55">
        <v>0</v>
      </c>
      <c r="I42" s="55">
        <v>0</v>
      </c>
      <c r="J42" s="55">
        <v>0</v>
      </c>
      <c r="K42" s="55">
        <v>0</v>
      </c>
      <c r="L42" s="55">
        <v>495015</v>
      </c>
      <c r="M42" s="55">
        <v>124173</v>
      </c>
      <c r="N42" s="54"/>
      <c r="O42" s="56">
        <f t="shared" si="4"/>
        <v>619188</v>
      </c>
      <c r="P42" s="47">
        <f t="shared" si="5"/>
        <v>0.8860247070030364</v>
      </c>
      <c r="Q42" s="19"/>
      <c r="R42" s="4"/>
      <c r="S42" s="4"/>
      <c r="T42" s="4"/>
      <c r="U42" s="4"/>
      <c r="V42" s="4"/>
    </row>
    <row r="43" spans="2:22" ht="15">
      <c r="B43" s="21"/>
      <c r="C43" s="18" t="s">
        <v>20</v>
      </c>
      <c r="D43" s="53">
        <v>1500000</v>
      </c>
      <c r="E43" s="53">
        <v>0</v>
      </c>
      <c r="F43" s="53">
        <v>0</v>
      </c>
      <c r="G43" s="54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4"/>
      <c r="O43" s="56">
        <f t="shared" si="4"/>
        <v>1500000</v>
      </c>
      <c r="P43" s="47">
        <f t="shared" si="5"/>
        <v>2.1464192789662504</v>
      </c>
      <c r="Q43" s="19"/>
      <c r="R43" s="4"/>
      <c r="S43" s="4"/>
      <c r="T43" s="4"/>
      <c r="U43" s="4"/>
      <c r="V43" s="4"/>
    </row>
    <row r="44" spans="2:22" ht="16.5" thickBot="1">
      <c r="B44" s="22"/>
      <c r="C44" s="25" t="s">
        <v>6</v>
      </c>
      <c r="D44" s="48">
        <f aca="true" t="shared" si="6" ref="D44:O44">SUM(D26:D43)</f>
        <v>1500000</v>
      </c>
      <c r="E44" s="48">
        <f t="shared" si="6"/>
        <v>12968795</v>
      </c>
      <c r="F44" s="48">
        <f t="shared" si="6"/>
        <v>0</v>
      </c>
      <c r="G44" s="49">
        <f t="shared" si="6"/>
        <v>3384578</v>
      </c>
      <c r="H44" s="50">
        <f t="shared" si="6"/>
        <v>18165811</v>
      </c>
      <c r="I44" s="50">
        <f t="shared" si="6"/>
        <v>11502414</v>
      </c>
      <c r="J44" s="50">
        <f t="shared" si="6"/>
        <v>3352356</v>
      </c>
      <c r="K44" s="50">
        <f t="shared" si="6"/>
        <v>5121097</v>
      </c>
      <c r="L44" s="50">
        <f t="shared" si="6"/>
        <v>9398859</v>
      </c>
      <c r="M44" s="50">
        <f t="shared" si="6"/>
        <v>4489920</v>
      </c>
      <c r="N44" s="49"/>
      <c r="O44" s="51">
        <f t="shared" si="6"/>
        <v>69883830</v>
      </c>
      <c r="P44" s="52">
        <f>(O44/$O$344)*100</f>
        <v>13.639412827665542</v>
      </c>
      <c r="Q44" s="13"/>
      <c r="R44" s="4"/>
      <c r="S44" s="4"/>
      <c r="T44" s="4"/>
      <c r="U44" s="4"/>
      <c r="V44" s="4"/>
    </row>
    <row r="45" spans="2:22" ht="15">
      <c r="B45" s="21"/>
      <c r="C45" s="18"/>
      <c r="D45" s="53"/>
      <c r="E45" s="53"/>
      <c r="F45" s="53"/>
      <c r="G45" s="54"/>
      <c r="H45" s="55"/>
      <c r="I45" s="55"/>
      <c r="J45" s="55"/>
      <c r="K45" s="55"/>
      <c r="L45" s="55"/>
      <c r="M45" s="55"/>
      <c r="N45" s="54"/>
      <c r="O45" s="56"/>
      <c r="P45" s="57"/>
      <c r="Q45" s="19"/>
      <c r="R45" s="4"/>
      <c r="S45" s="4"/>
      <c r="T45" s="4"/>
      <c r="U45" s="4"/>
      <c r="V45" s="4"/>
    </row>
    <row r="46" spans="2:22" ht="15">
      <c r="B46" s="21" t="s">
        <v>21</v>
      </c>
      <c r="C46" s="18" t="s">
        <v>192</v>
      </c>
      <c r="D46" s="53">
        <v>0</v>
      </c>
      <c r="E46" s="53">
        <v>0</v>
      </c>
      <c r="F46" s="53">
        <v>0</v>
      </c>
      <c r="G46" s="54">
        <v>0</v>
      </c>
      <c r="H46" s="55">
        <v>346360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4"/>
      <c r="O46" s="56">
        <f>SUM(D46:N46)</f>
        <v>346360</v>
      </c>
      <c r="P46" s="47">
        <f>(O46/$O$51)*100</f>
        <v>23.898845974711495</v>
      </c>
      <c r="Q46" s="19"/>
      <c r="R46" s="4"/>
      <c r="S46" s="4"/>
      <c r="T46" s="4"/>
      <c r="U46" s="4"/>
      <c r="V46" s="4"/>
    </row>
    <row r="47" spans="2:22" ht="15">
      <c r="B47" s="21"/>
      <c r="C47" s="18" t="s">
        <v>22</v>
      </c>
      <c r="D47" s="53">
        <v>0</v>
      </c>
      <c r="E47" s="53">
        <v>0</v>
      </c>
      <c r="F47" s="53">
        <v>0</v>
      </c>
      <c r="G47" s="54">
        <v>85338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4"/>
      <c r="O47" s="56">
        <f>SUM(D47:N47)</f>
        <v>85338</v>
      </c>
      <c r="P47" s="47">
        <f>(O47/$O$51)*100</f>
        <v>5.888323472080868</v>
      </c>
      <c r="Q47" s="19"/>
      <c r="R47" s="4"/>
      <c r="S47" s="4"/>
      <c r="T47" s="4"/>
      <c r="U47" s="4"/>
      <c r="V47" s="4"/>
    </row>
    <row r="48" spans="2:22" ht="15">
      <c r="B48" s="21"/>
      <c r="C48" s="18" t="s">
        <v>23</v>
      </c>
      <c r="D48" s="53">
        <v>0</v>
      </c>
      <c r="E48" s="53">
        <v>200000</v>
      </c>
      <c r="F48" s="53">
        <v>0</v>
      </c>
      <c r="G48" s="54">
        <v>0</v>
      </c>
      <c r="H48" s="55">
        <v>0</v>
      </c>
      <c r="I48" s="55">
        <v>54560</v>
      </c>
      <c r="J48" s="55">
        <v>0</v>
      </c>
      <c r="K48" s="55">
        <v>0</v>
      </c>
      <c r="L48" s="55">
        <v>0</v>
      </c>
      <c r="M48" s="55">
        <v>0</v>
      </c>
      <c r="N48" s="54"/>
      <c r="O48" s="56">
        <f>SUM(D48:N48)</f>
        <v>254560</v>
      </c>
      <c r="P48" s="47">
        <f>(O48/$O$51)*100</f>
        <v>17.564644391161096</v>
      </c>
      <c r="Q48" s="19"/>
      <c r="R48" s="4"/>
      <c r="S48" s="4"/>
      <c r="T48" s="4"/>
      <c r="U48" s="4"/>
      <c r="V48" s="4"/>
    </row>
    <row r="49" spans="2:22" ht="15">
      <c r="B49" s="21"/>
      <c r="C49" s="31" t="s">
        <v>239</v>
      </c>
      <c r="D49" s="53">
        <v>0</v>
      </c>
      <c r="E49" s="53">
        <v>0</v>
      </c>
      <c r="F49" s="53">
        <v>0</v>
      </c>
      <c r="G49" s="54">
        <v>0</v>
      </c>
      <c r="H49" s="55">
        <v>0</v>
      </c>
      <c r="I49" s="55">
        <v>0</v>
      </c>
      <c r="J49" s="55">
        <v>116000</v>
      </c>
      <c r="K49" s="55">
        <v>0</v>
      </c>
      <c r="L49" s="55">
        <v>459517</v>
      </c>
      <c r="M49" s="55">
        <v>0</v>
      </c>
      <c r="N49" s="54"/>
      <c r="O49" s="56">
        <f>SUM(D49:N49)</f>
        <v>575517</v>
      </c>
      <c r="P49" s="47">
        <f>(O49/$O$51)*100</f>
        <v>39.71068292767073</v>
      </c>
      <c r="Q49" s="19"/>
      <c r="R49" s="4"/>
      <c r="S49" s="4"/>
      <c r="T49" s="4"/>
      <c r="U49" s="4"/>
      <c r="V49" s="4"/>
    </row>
    <row r="50" spans="2:22" ht="15">
      <c r="B50" s="21"/>
      <c r="C50" s="18" t="s">
        <v>212</v>
      </c>
      <c r="D50" s="53">
        <v>0</v>
      </c>
      <c r="E50" s="53">
        <v>0</v>
      </c>
      <c r="F50" s="53">
        <v>0</v>
      </c>
      <c r="G50" s="54">
        <v>0</v>
      </c>
      <c r="H50" s="55">
        <v>0</v>
      </c>
      <c r="I50" s="55">
        <v>187500</v>
      </c>
      <c r="J50" s="55">
        <v>0</v>
      </c>
      <c r="K50" s="55">
        <v>0</v>
      </c>
      <c r="L50" s="55">
        <v>0</v>
      </c>
      <c r="M50" s="55">
        <v>0</v>
      </c>
      <c r="N50" s="54"/>
      <c r="O50" s="56">
        <f>SUM(D50:N50)</f>
        <v>187500</v>
      </c>
      <c r="P50" s="47">
        <f>(O50/$O$51)*100</f>
        <v>12.937503234375807</v>
      </c>
      <c r="Q50" s="19"/>
      <c r="R50" s="4"/>
      <c r="S50" s="4"/>
      <c r="T50" s="4"/>
      <c r="U50" s="4"/>
      <c r="V50" s="4"/>
    </row>
    <row r="51" spans="2:22" ht="16.5" thickBot="1">
      <c r="B51" s="22"/>
      <c r="C51" s="25" t="s">
        <v>6</v>
      </c>
      <c r="D51" s="48">
        <f aca="true" t="shared" si="7" ref="D51:M51">SUM(D45:D50)</f>
        <v>0</v>
      </c>
      <c r="E51" s="48">
        <f t="shared" si="7"/>
        <v>200000</v>
      </c>
      <c r="F51" s="48">
        <f t="shared" si="7"/>
        <v>0</v>
      </c>
      <c r="G51" s="49">
        <f t="shared" si="7"/>
        <v>85338</v>
      </c>
      <c r="H51" s="50">
        <f t="shared" si="7"/>
        <v>346360</v>
      </c>
      <c r="I51" s="50">
        <f t="shared" si="7"/>
        <v>242060</v>
      </c>
      <c r="J51" s="50">
        <f t="shared" si="7"/>
        <v>116000</v>
      </c>
      <c r="K51" s="50">
        <f t="shared" si="7"/>
        <v>0</v>
      </c>
      <c r="L51" s="50">
        <f t="shared" si="7"/>
        <v>459517</v>
      </c>
      <c r="M51" s="50">
        <f t="shared" si="7"/>
        <v>0</v>
      </c>
      <c r="N51" s="49"/>
      <c r="O51" s="51">
        <f>SUM(O45:O50)</f>
        <v>1449275</v>
      </c>
      <c r="P51" s="52">
        <f>(O51/$O$344)*100</f>
        <v>0.28285885341165445</v>
      </c>
      <c r="Q51" s="13"/>
      <c r="R51" s="4"/>
      <c r="S51" s="4"/>
      <c r="T51" s="4"/>
      <c r="U51" s="4"/>
      <c r="V51" s="4"/>
    </row>
    <row r="52" spans="2:22" ht="15">
      <c r="B52" s="21"/>
      <c r="C52" s="18"/>
      <c r="D52" s="53"/>
      <c r="E52" s="53"/>
      <c r="F52" s="53"/>
      <c r="G52" s="54"/>
      <c r="H52" s="55"/>
      <c r="I52" s="55"/>
      <c r="J52" s="55"/>
      <c r="K52" s="55"/>
      <c r="L52" s="55"/>
      <c r="M52" s="55"/>
      <c r="N52" s="54"/>
      <c r="O52" s="56"/>
      <c r="P52" s="57"/>
      <c r="Q52" s="19"/>
      <c r="R52" s="4"/>
      <c r="S52" s="4"/>
      <c r="T52" s="4"/>
      <c r="U52" s="4"/>
      <c r="V52" s="4"/>
    </row>
    <row r="53" spans="2:22" ht="15">
      <c r="B53" s="21" t="s">
        <v>24</v>
      </c>
      <c r="C53" s="18" t="s">
        <v>203</v>
      </c>
      <c r="D53" s="53">
        <v>0</v>
      </c>
      <c r="E53" s="53">
        <v>0</v>
      </c>
      <c r="F53" s="53">
        <v>0</v>
      </c>
      <c r="G53" s="54">
        <v>0</v>
      </c>
      <c r="H53" s="55">
        <v>0</v>
      </c>
      <c r="I53" s="55">
        <v>3408000</v>
      </c>
      <c r="J53" s="55">
        <v>0</v>
      </c>
      <c r="K53" s="55">
        <v>0</v>
      </c>
      <c r="L53" s="55">
        <v>0</v>
      </c>
      <c r="M53" s="55">
        <v>495015</v>
      </c>
      <c r="N53" s="54"/>
      <c r="O53" s="56">
        <f>SUM(D53:N53)</f>
        <v>3903015</v>
      </c>
      <c r="P53" s="47">
        <f>(O53/$O$55)*100</f>
        <v>41.81539394117305</v>
      </c>
      <c r="Q53" s="19"/>
      <c r="R53" s="4"/>
      <c r="S53" s="4"/>
      <c r="T53" s="4"/>
      <c r="U53" s="4"/>
      <c r="V53" s="4"/>
    </row>
    <row r="54" spans="2:22" ht="15">
      <c r="B54" s="21"/>
      <c r="C54" s="18" t="s">
        <v>211</v>
      </c>
      <c r="D54" s="53">
        <v>0</v>
      </c>
      <c r="E54" s="53">
        <v>0</v>
      </c>
      <c r="F54" s="53">
        <v>0</v>
      </c>
      <c r="G54" s="54">
        <v>0</v>
      </c>
      <c r="H54" s="55">
        <v>0</v>
      </c>
      <c r="I54" s="55">
        <v>4440589</v>
      </c>
      <c r="J54" s="55">
        <v>0</v>
      </c>
      <c r="K54" s="55">
        <v>0</v>
      </c>
      <c r="L54" s="55">
        <v>990315</v>
      </c>
      <c r="M54" s="55">
        <v>0</v>
      </c>
      <c r="N54" s="54"/>
      <c r="O54" s="56">
        <f>SUM(D54:N54)</f>
        <v>5430904</v>
      </c>
      <c r="P54" s="47">
        <f>(O54/$O$55)*100</f>
        <v>58.18460605882695</v>
      </c>
      <c r="Q54" s="19"/>
      <c r="R54" s="4"/>
      <c r="S54" s="4"/>
      <c r="T54" s="4"/>
      <c r="U54" s="4"/>
      <c r="V54" s="4"/>
    </row>
    <row r="55" spans="2:22" ht="16.5" thickBot="1">
      <c r="B55" s="22"/>
      <c r="C55" s="25" t="s">
        <v>6</v>
      </c>
      <c r="D55" s="48">
        <f aca="true" t="shared" si="8" ref="D55:M55">SUM(D52:D54)</f>
        <v>0</v>
      </c>
      <c r="E55" s="48">
        <f t="shared" si="8"/>
        <v>0</v>
      </c>
      <c r="F55" s="48">
        <f t="shared" si="8"/>
        <v>0</v>
      </c>
      <c r="G55" s="49">
        <f t="shared" si="8"/>
        <v>0</v>
      </c>
      <c r="H55" s="50">
        <f t="shared" si="8"/>
        <v>0</v>
      </c>
      <c r="I55" s="50">
        <f t="shared" si="8"/>
        <v>7848589</v>
      </c>
      <c r="J55" s="50">
        <f t="shared" si="8"/>
        <v>0</v>
      </c>
      <c r="K55" s="50">
        <f t="shared" si="8"/>
        <v>0</v>
      </c>
      <c r="L55" s="50">
        <f t="shared" si="8"/>
        <v>990315</v>
      </c>
      <c r="M55" s="50">
        <f t="shared" si="8"/>
        <v>495015</v>
      </c>
      <c r="N55" s="49"/>
      <c r="O55" s="51">
        <f>SUM(O52:O54)</f>
        <v>9333919</v>
      </c>
      <c r="P55" s="52">
        <f>(O55/$O$344)*100</f>
        <v>1.8217257774937514</v>
      </c>
      <c r="Q55" s="13"/>
      <c r="R55" s="4"/>
      <c r="S55" s="4"/>
      <c r="T55" s="4"/>
      <c r="U55" s="4"/>
      <c r="V55" s="4"/>
    </row>
    <row r="56" spans="2:22" ht="15">
      <c r="B56" s="21"/>
      <c r="C56" s="18"/>
      <c r="D56" s="53"/>
      <c r="E56" s="53"/>
      <c r="F56" s="53"/>
      <c r="G56" s="54"/>
      <c r="H56" s="55"/>
      <c r="I56" s="55"/>
      <c r="J56" s="55"/>
      <c r="K56" s="55"/>
      <c r="L56" s="55"/>
      <c r="M56" s="55"/>
      <c r="N56" s="54"/>
      <c r="O56" s="56"/>
      <c r="P56" s="57"/>
      <c r="Q56" s="19"/>
      <c r="R56" s="4"/>
      <c r="S56" s="4"/>
      <c r="T56" s="4"/>
      <c r="U56" s="4"/>
      <c r="V56" s="4"/>
    </row>
    <row r="57" spans="2:22" ht="15">
      <c r="B57" s="21" t="s">
        <v>247</v>
      </c>
      <c r="C57" s="18" t="s">
        <v>68</v>
      </c>
      <c r="D57" s="53">
        <v>0</v>
      </c>
      <c r="E57" s="53">
        <v>0</v>
      </c>
      <c r="F57" s="53">
        <v>0</v>
      </c>
      <c r="G57" s="54">
        <v>0</v>
      </c>
      <c r="H57" s="55">
        <v>0</v>
      </c>
      <c r="I57" s="55">
        <v>0</v>
      </c>
      <c r="J57" s="55">
        <v>0</v>
      </c>
      <c r="K57" s="55">
        <v>3885147</v>
      </c>
      <c r="L57" s="55">
        <v>0</v>
      </c>
      <c r="M57" s="55">
        <v>3003111</v>
      </c>
      <c r="N57" s="54"/>
      <c r="O57" s="56">
        <f>SUM(D57:N57)</f>
        <v>6888258</v>
      </c>
      <c r="P57" s="47">
        <f>(O57/$O$58)*100</f>
        <v>100</v>
      </c>
      <c r="Q57" s="19"/>
      <c r="R57" s="4"/>
      <c r="S57" s="4"/>
      <c r="T57" s="4"/>
      <c r="U57" s="4"/>
      <c r="V57" s="4"/>
    </row>
    <row r="58" spans="2:22" ht="16.5" thickBot="1">
      <c r="B58" s="22"/>
      <c r="C58" s="25" t="s">
        <v>6</v>
      </c>
      <c r="D58" s="48">
        <f aca="true" t="shared" si="9" ref="D58:M58">SUM(D56:D57)</f>
        <v>0</v>
      </c>
      <c r="E58" s="48">
        <f t="shared" si="9"/>
        <v>0</v>
      </c>
      <c r="F58" s="48">
        <f t="shared" si="9"/>
        <v>0</v>
      </c>
      <c r="G58" s="49">
        <f t="shared" si="9"/>
        <v>0</v>
      </c>
      <c r="H58" s="50">
        <f t="shared" si="9"/>
        <v>0</v>
      </c>
      <c r="I58" s="50">
        <f t="shared" si="9"/>
        <v>0</v>
      </c>
      <c r="J58" s="50">
        <f t="shared" si="9"/>
        <v>0</v>
      </c>
      <c r="K58" s="50">
        <f t="shared" si="9"/>
        <v>3885147</v>
      </c>
      <c r="L58" s="50">
        <f t="shared" si="9"/>
        <v>0</v>
      </c>
      <c r="M58" s="50">
        <f t="shared" si="9"/>
        <v>3003111</v>
      </c>
      <c r="N58" s="49"/>
      <c r="O58" s="51">
        <f>SUM(O56:O57)</f>
        <v>6888258</v>
      </c>
      <c r="P58" s="52">
        <f>(O58/$O$344)*100</f>
        <v>1.3443996204196278</v>
      </c>
      <c r="Q58" s="13"/>
      <c r="R58" s="4"/>
      <c r="S58" s="4"/>
      <c r="T58" s="4"/>
      <c r="U58" s="4"/>
      <c r="V58" s="4"/>
    </row>
    <row r="59" spans="2:22" ht="15">
      <c r="B59" s="21"/>
      <c r="C59" s="18"/>
      <c r="D59" s="53"/>
      <c r="E59" s="53"/>
      <c r="F59" s="53"/>
      <c r="G59" s="54"/>
      <c r="H59" s="55"/>
      <c r="I59" s="55"/>
      <c r="J59" s="55"/>
      <c r="K59" s="55"/>
      <c r="L59" s="55"/>
      <c r="M59" s="55"/>
      <c r="N59" s="54"/>
      <c r="O59" s="56"/>
      <c r="P59" s="57"/>
      <c r="Q59" s="19"/>
      <c r="R59" s="4"/>
      <c r="S59" s="4"/>
      <c r="T59" s="4"/>
      <c r="U59" s="4"/>
      <c r="V59" s="4"/>
    </row>
    <row r="60" spans="2:22" ht="15">
      <c r="B60" s="21" t="s">
        <v>181</v>
      </c>
      <c r="C60" s="31" t="s">
        <v>223</v>
      </c>
      <c r="D60" s="53">
        <v>0</v>
      </c>
      <c r="E60" s="53">
        <v>0</v>
      </c>
      <c r="F60" s="53">
        <v>0</v>
      </c>
      <c r="G60" s="54">
        <v>0</v>
      </c>
      <c r="H60" s="55">
        <v>0</v>
      </c>
      <c r="I60" s="55">
        <v>0</v>
      </c>
      <c r="J60" s="55">
        <v>3126040</v>
      </c>
      <c r="K60" s="55">
        <v>0</v>
      </c>
      <c r="L60" s="55">
        <v>816240</v>
      </c>
      <c r="M60" s="55">
        <v>0</v>
      </c>
      <c r="N60" s="54"/>
      <c r="O60" s="56">
        <f>SUM(D60:N60)</f>
        <v>3942280</v>
      </c>
      <c r="P60" s="47">
        <f>(O60/$O$65)*100</f>
        <v>26.53679682819621</v>
      </c>
      <c r="Q60" s="19"/>
      <c r="R60" s="4"/>
      <c r="S60" s="4"/>
      <c r="T60" s="4"/>
      <c r="U60" s="4"/>
      <c r="V60" s="4"/>
    </row>
    <row r="61" spans="2:22" ht="15">
      <c r="B61" s="21"/>
      <c r="C61" s="31" t="s">
        <v>213</v>
      </c>
      <c r="D61" s="53">
        <v>0</v>
      </c>
      <c r="E61" s="53">
        <v>0</v>
      </c>
      <c r="F61" s="53">
        <v>0</v>
      </c>
      <c r="G61" s="54">
        <v>0</v>
      </c>
      <c r="H61" s="55">
        <v>0</v>
      </c>
      <c r="I61" s="55">
        <v>1956341</v>
      </c>
      <c r="J61" s="55">
        <v>0</v>
      </c>
      <c r="K61" s="55">
        <v>0</v>
      </c>
      <c r="L61" s="55">
        <v>0</v>
      </c>
      <c r="M61" s="55">
        <v>0</v>
      </c>
      <c r="N61" s="54"/>
      <c r="O61" s="56">
        <f>SUM(D61:N61)</f>
        <v>1956341</v>
      </c>
      <c r="P61" s="47">
        <f>(O61/$O$65)*100</f>
        <v>13.168781426907827</v>
      </c>
      <c r="Q61" s="19"/>
      <c r="R61" s="4"/>
      <c r="S61" s="4"/>
      <c r="T61" s="4"/>
      <c r="U61" s="4"/>
      <c r="V61" s="4"/>
    </row>
    <row r="62" spans="2:22" ht="15">
      <c r="B62" s="21"/>
      <c r="C62" s="18" t="s">
        <v>197</v>
      </c>
      <c r="D62" s="53">
        <v>0</v>
      </c>
      <c r="E62" s="53">
        <v>0</v>
      </c>
      <c r="F62" s="53">
        <v>0</v>
      </c>
      <c r="G62" s="54">
        <v>0</v>
      </c>
      <c r="H62" s="55">
        <v>5195478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4"/>
      <c r="O62" s="56">
        <f>SUM(D62:N62)</f>
        <v>5195478</v>
      </c>
      <c r="P62" s="47">
        <f>(O62/$O$65)*100</f>
        <v>34.97248904475663</v>
      </c>
      <c r="Q62" s="19"/>
      <c r="R62" s="4"/>
      <c r="S62" s="4"/>
      <c r="T62" s="4"/>
      <c r="U62" s="4"/>
      <c r="V62" s="4"/>
    </row>
    <row r="63" spans="2:22" ht="15">
      <c r="B63" s="21"/>
      <c r="C63" s="18" t="s">
        <v>182</v>
      </c>
      <c r="D63" s="53">
        <v>0</v>
      </c>
      <c r="E63" s="53">
        <v>0</v>
      </c>
      <c r="F63" s="53">
        <v>0</v>
      </c>
      <c r="G63" s="54">
        <v>791714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4"/>
      <c r="O63" s="56">
        <f>SUM(D63:N63)</f>
        <v>791714</v>
      </c>
      <c r="P63" s="47">
        <f>(O63/$O$65)*100</f>
        <v>5.32929004637888</v>
      </c>
      <c r="Q63" s="19"/>
      <c r="R63" s="4"/>
      <c r="S63" s="4"/>
      <c r="T63" s="4"/>
      <c r="U63" s="4"/>
      <c r="V63" s="4"/>
    </row>
    <row r="64" spans="2:22" ht="15">
      <c r="B64" s="21"/>
      <c r="C64" s="18" t="s">
        <v>90</v>
      </c>
      <c r="D64" s="53">
        <v>0</v>
      </c>
      <c r="E64" s="53">
        <v>0</v>
      </c>
      <c r="F64" s="53">
        <v>0</v>
      </c>
      <c r="G64" s="54">
        <v>0</v>
      </c>
      <c r="H64" s="55">
        <v>0</v>
      </c>
      <c r="I64" s="55">
        <v>0</v>
      </c>
      <c r="J64" s="55">
        <v>0</v>
      </c>
      <c r="K64" s="55">
        <v>0</v>
      </c>
      <c r="L64" s="55">
        <v>2970087</v>
      </c>
      <c r="M64" s="55">
        <v>0</v>
      </c>
      <c r="N64" s="54"/>
      <c r="O64" s="56">
        <f>SUM(D64:N64)</f>
        <v>2970087</v>
      </c>
      <c r="P64" s="47">
        <f>(O64/$O$65)*100</f>
        <v>19.99264265376046</v>
      </c>
      <c r="Q64" s="19"/>
      <c r="R64" s="4"/>
      <c r="S64" s="4"/>
      <c r="T64" s="4"/>
      <c r="U64" s="4"/>
      <c r="V64" s="4"/>
    </row>
    <row r="65" spans="2:22" ht="16.5" thickBot="1">
      <c r="B65" s="22"/>
      <c r="C65" s="25" t="s">
        <v>6</v>
      </c>
      <c r="D65" s="48">
        <f aca="true" t="shared" si="10" ref="D65:M65">SUM(D59:D64)</f>
        <v>0</v>
      </c>
      <c r="E65" s="48">
        <f t="shared" si="10"/>
        <v>0</v>
      </c>
      <c r="F65" s="48">
        <f t="shared" si="10"/>
        <v>0</v>
      </c>
      <c r="G65" s="49">
        <f t="shared" si="10"/>
        <v>791714</v>
      </c>
      <c r="H65" s="50">
        <f t="shared" si="10"/>
        <v>5195478</v>
      </c>
      <c r="I65" s="50">
        <f t="shared" si="10"/>
        <v>1956341</v>
      </c>
      <c r="J65" s="50">
        <f t="shared" si="10"/>
        <v>3126040</v>
      </c>
      <c r="K65" s="50">
        <f t="shared" si="10"/>
        <v>0</v>
      </c>
      <c r="L65" s="50">
        <f t="shared" si="10"/>
        <v>3786327</v>
      </c>
      <c r="M65" s="50">
        <f t="shared" si="10"/>
        <v>0</v>
      </c>
      <c r="N65" s="49"/>
      <c r="O65" s="51">
        <f>SUM(O59:O64)</f>
        <v>14855900</v>
      </c>
      <c r="P65" s="52">
        <f>(O65/$O$344)*100</f>
        <v>2.8994654847411274</v>
      </c>
      <c r="Q65" s="13"/>
      <c r="R65" s="4"/>
      <c r="S65" s="4"/>
      <c r="T65" s="4"/>
      <c r="U65" s="4"/>
      <c r="V65" s="4"/>
    </row>
    <row r="66" spans="2:17" ht="15">
      <c r="B66" s="21"/>
      <c r="C66" s="18"/>
      <c r="D66" s="53"/>
      <c r="E66" s="53"/>
      <c r="F66" s="53"/>
      <c r="G66" s="54"/>
      <c r="H66" s="55"/>
      <c r="I66" s="55"/>
      <c r="J66" s="55"/>
      <c r="K66" s="55"/>
      <c r="L66" s="55"/>
      <c r="M66" s="55"/>
      <c r="N66" s="54"/>
      <c r="O66" s="56"/>
      <c r="P66" s="57"/>
      <c r="Q66" s="18"/>
    </row>
    <row r="67" spans="2:22" ht="15">
      <c r="B67" s="21" t="s">
        <v>25</v>
      </c>
      <c r="C67" s="18" t="s">
        <v>280</v>
      </c>
      <c r="D67" s="53">
        <v>0</v>
      </c>
      <c r="E67" s="53">
        <v>0</v>
      </c>
      <c r="F67" s="53">
        <v>0</v>
      </c>
      <c r="G67" s="54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659543</v>
      </c>
      <c r="N67" s="54"/>
      <c r="O67" s="56">
        <f aca="true" t="shared" si="11" ref="O67:O73">SUM(D67:N67)</f>
        <v>659543</v>
      </c>
      <c r="P67" s="47">
        <f aca="true" t="shared" si="12" ref="P67:P73">(O67/$O$74)*100</f>
        <v>5.8637824131781136</v>
      </c>
      <c r="Q67" s="19"/>
      <c r="R67" s="4"/>
      <c r="S67" s="4"/>
      <c r="T67" s="4"/>
      <c r="U67" s="4"/>
      <c r="V67" s="4"/>
    </row>
    <row r="68" spans="2:22" ht="15">
      <c r="B68" s="21"/>
      <c r="C68" s="18" t="s">
        <v>26</v>
      </c>
      <c r="D68" s="53">
        <v>0</v>
      </c>
      <c r="E68" s="53">
        <v>0</v>
      </c>
      <c r="F68" s="53">
        <v>0</v>
      </c>
      <c r="G68" s="54">
        <v>0</v>
      </c>
      <c r="H68" s="55">
        <v>0</v>
      </c>
      <c r="I68" s="55">
        <v>0</v>
      </c>
      <c r="J68" s="55">
        <v>0</v>
      </c>
      <c r="K68" s="55">
        <v>0</v>
      </c>
      <c r="L68" s="55">
        <v>535057</v>
      </c>
      <c r="M68" s="55">
        <v>1737197</v>
      </c>
      <c r="N68" s="54"/>
      <c r="O68" s="56">
        <f t="shared" si="11"/>
        <v>2272254</v>
      </c>
      <c r="P68" s="47">
        <f t="shared" si="12"/>
        <v>20.20187166488557</v>
      </c>
      <c r="Q68" s="19"/>
      <c r="R68" s="4"/>
      <c r="S68" s="4"/>
      <c r="T68" s="4"/>
      <c r="U68" s="4"/>
      <c r="V68" s="4"/>
    </row>
    <row r="69" spans="2:22" ht="15">
      <c r="B69" s="21"/>
      <c r="C69" s="31" t="s">
        <v>267</v>
      </c>
      <c r="D69" s="53">
        <v>0</v>
      </c>
      <c r="E69" s="53">
        <v>0</v>
      </c>
      <c r="F69" s="53">
        <v>0</v>
      </c>
      <c r="G69" s="54">
        <v>0</v>
      </c>
      <c r="H69" s="55">
        <v>0</v>
      </c>
      <c r="I69" s="55">
        <v>0</v>
      </c>
      <c r="J69" s="55">
        <v>0</v>
      </c>
      <c r="K69" s="55">
        <v>0</v>
      </c>
      <c r="L69" s="55">
        <v>800000</v>
      </c>
      <c r="M69" s="55">
        <v>0</v>
      </c>
      <c r="N69" s="54"/>
      <c r="O69" s="56">
        <f t="shared" si="11"/>
        <v>800000</v>
      </c>
      <c r="P69" s="47">
        <f t="shared" si="12"/>
        <v>7.112539941357109</v>
      </c>
      <c r="Q69" s="19"/>
      <c r="R69" s="4"/>
      <c r="S69" s="4"/>
      <c r="T69" s="4"/>
      <c r="U69" s="4"/>
      <c r="V69" s="4"/>
    </row>
    <row r="70" spans="2:22" ht="15">
      <c r="B70" s="21"/>
      <c r="C70" s="18" t="s">
        <v>170</v>
      </c>
      <c r="D70" s="53">
        <v>0</v>
      </c>
      <c r="E70" s="53">
        <v>0</v>
      </c>
      <c r="F70" s="53">
        <v>0</v>
      </c>
      <c r="G70" s="54">
        <v>1236498</v>
      </c>
      <c r="H70" s="55">
        <v>0</v>
      </c>
      <c r="I70" s="55">
        <v>2061320</v>
      </c>
      <c r="J70" s="55">
        <v>0</v>
      </c>
      <c r="K70" s="55">
        <v>0</v>
      </c>
      <c r="L70" s="55">
        <v>0</v>
      </c>
      <c r="M70" s="55">
        <v>0</v>
      </c>
      <c r="N70" s="54"/>
      <c r="O70" s="56">
        <f t="shared" si="11"/>
        <v>3297818</v>
      </c>
      <c r="P70" s="47">
        <f t="shared" si="12"/>
        <v>29.31982780540802</v>
      </c>
      <c r="Q70" s="19"/>
      <c r="R70" s="4"/>
      <c r="S70" s="4"/>
      <c r="T70" s="4"/>
      <c r="U70" s="4"/>
      <c r="V70" s="4"/>
    </row>
    <row r="71" spans="2:22" ht="15">
      <c r="B71" s="21"/>
      <c r="C71" s="18" t="s">
        <v>27</v>
      </c>
      <c r="D71" s="53">
        <v>0</v>
      </c>
      <c r="E71" s="53">
        <v>1985000</v>
      </c>
      <c r="F71" s="53">
        <v>0</v>
      </c>
      <c r="G71" s="54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4"/>
      <c r="O71" s="56">
        <f t="shared" si="11"/>
        <v>1985000</v>
      </c>
      <c r="P71" s="47">
        <f t="shared" si="12"/>
        <v>17.647989729492323</v>
      </c>
      <c r="Q71" s="19"/>
      <c r="R71" s="4"/>
      <c r="S71" s="4"/>
      <c r="T71" s="4"/>
      <c r="U71" s="4"/>
      <c r="V71" s="4"/>
    </row>
    <row r="72" spans="2:22" ht="15">
      <c r="B72" s="21"/>
      <c r="C72" s="18" t="s">
        <v>28</v>
      </c>
      <c r="D72" s="53">
        <v>0</v>
      </c>
      <c r="E72" s="53">
        <v>1240625</v>
      </c>
      <c r="F72" s="53">
        <v>0</v>
      </c>
      <c r="G72" s="54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4"/>
      <c r="O72" s="56">
        <f t="shared" si="11"/>
        <v>1240625</v>
      </c>
      <c r="P72" s="47">
        <f t="shared" si="12"/>
        <v>11.029993580932702</v>
      </c>
      <c r="Q72" s="19"/>
      <c r="R72" s="4"/>
      <c r="S72" s="4"/>
      <c r="T72" s="4"/>
      <c r="U72" s="4"/>
      <c r="V72" s="4"/>
    </row>
    <row r="73" spans="2:22" ht="15">
      <c r="B73" s="21"/>
      <c r="C73" s="18" t="s">
        <v>29</v>
      </c>
      <c r="D73" s="53">
        <v>0</v>
      </c>
      <c r="E73" s="53">
        <v>0</v>
      </c>
      <c r="F73" s="53">
        <v>992500</v>
      </c>
      <c r="G73" s="54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4"/>
      <c r="O73" s="56">
        <f t="shared" si="11"/>
        <v>992500</v>
      </c>
      <c r="P73" s="47">
        <f t="shared" si="12"/>
        <v>8.823994864746162</v>
      </c>
      <c r="Q73" s="19"/>
      <c r="R73" s="4"/>
      <c r="S73" s="4"/>
      <c r="T73" s="4"/>
      <c r="U73" s="4"/>
      <c r="V73" s="4"/>
    </row>
    <row r="74" spans="2:22" ht="16.5" thickBot="1">
      <c r="B74" s="22"/>
      <c r="C74" s="25" t="s">
        <v>6</v>
      </c>
      <c r="D74" s="48">
        <f aca="true" t="shared" si="13" ref="D74:M74">SUM(D66:D73)</f>
        <v>0</v>
      </c>
      <c r="E74" s="48">
        <f t="shared" si="13"/>
        <v>3225625</v>
      </c>
      <c r="F74" s="48">
        <f t="shared" si="13"/>
        <v>992500</v>
      </c>
      <c r="G74" s="49">
        <f t="shared" si="13"/>
        <v>1236498</v>
      </c>
      <c r="H74" s="50">
        <f t="shared" si="13"/>
        <v>0</v>
      </c>
      <c r="I74" s="50">
        <f t="shared" si="13"/>
        <v>2061320</v>
      </c>
      <c r="J74" s="50">
        <f t="shared" si="13"/>
        <v>0</v>
      </c>
      <c r="K74" s="50">
        <f t="shared" si="13"/>
        <v>0</v>
      </c>
      <c r="L74" s="50">
        <f t="shared" si="13"/>
        <v>1335057</v>
      </c>
      <c r="M74" s="50">
        <f t="shared" si="13"/>
        <v>2396740</v>
      </c>
      <c r="N74" s="49"/>
      <c r="O74" s="51">
        <f>SUM(O66:O73)</f>
        <v>11247740</v>
      </c>
      <c r="P74" s="52">
        <f>(O74/$O$344)*100</f>
        <v>2.1952513083247847</v>
      </c>
      <c r="Q74" s="13"/>
      <c r="R74" s="4"/>
      <c r="S74" s="4"/>
      <c r="T74" s="4"/>
      <c r="U74" s="4"/>
      <c r="V74" s="4"/>
    </row>
    <row r="75" spans="2:22" ht="15">
      <c r="B75" s="21"/>
      <c r="C75" s="18"/>
      <c r="D75" s="53"/>
      <c r="E75" s="53"/>
      <c r="F75" s="53"/>
      <c r="G75" s="54"/>
      <c r="H75" s="55"/>
      <c r="I75" s="55"/>
      <c r="J75" s="55"/>
      <c r="K75" s="55"/>
      <c r="L75" s="55"/>
      <c r="M75" s="55"/>
      <c r="N75" s="54"/>
      <c r="O75" s="56"/>
      <c r="P75" s="57"/>
      <c r="Q75" s="19"/>
      <c r="R75" s="4"/>
      <c r="S75" s="4"/>
      <c r="T75" s="4"/>
      <c r="U75" s="4"/>
      <c r="V75" s="4"/>
    </row>
    <row r="76" spans="2:22" ht="15">
      <c r="B76" s="21" t="s">
        <v>281</v>
      </c>
      <c r="C76" s="18" t="s">
        <v>282</v>
      </c>
      <c r="D76" s="53">
        <v>0</v>
      </c>
      <c r="E76" s="53">
        <v>0</v>
      </c>
      <c r="F76" s="53">
        <v>0</v>
      </c>
      <c r="G76" s="54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127373</v>
      </c>
      <c r="N76" s="54"/>
      <c r="O76" s="56">
        <f>SUM(D76:N76)</f>
        <v>127373</v>
      </c>
      <c r="P76" s="47">
        <f>(O76/$O$77)*100</f>
        <v>100</v>
      </c>
      <c r="Q76" s="19"/>
      <c r="R76" s="4"/>
      <c r="S76" s="4"/>
      <c r="T76" s="4"/>
      <c r="U76" s="4"/>
      <c r="V76" s="4"/>
    </row>
    <row r="77" spans="2:22" ht="16.5" thickBot="1">
      <c r="B77" s="22"/>
      <c r="C77" s="25" t="s">
        <v>6</v>
      </c>
      <c r="D77" s="48">
        <f aca="true" t="shared" si="14" ref="D77:M77">SUM(D75:D76)</f>
        <v>0</v>
      </c>
      <c r="E77" s="48">
        <f t="shared" si="14"/>
        <v>0</v>
      </c>
      <c r="F77" s="48">
        <f t="shared" si="14"/>
        <v>0</v>
      </c>
      <c r="G77" s="49">
        <f t="shared" si="14"/>
        <v>0</v>
      </c>
      <c r="H77" s="50">
        <f t="shared" si="14"/>
        <v>0</v>
      </c>
      <c r="I77" s="50">
        <f t="shared" si="14"/>
        <v>0</v>
      </c>
      <c r="J77" s="50">
        <f t="shared" si="14"/>
        <v>0</v>
      </c>
      <c r="K77" s="50">
        <f t="shared" si="14"/>
        <v>0</v>
      </c>
      <c r="L77" s="50">
        <f t="shared" si="14"/>
        <v>0</v>
      </c>
      <c r="M77" s="50">
        <f t="shared" si="14"/>
        <v>127373</v>
      </c>
      <c r="N77" s="49"/>
      <c r="O77" s="51">
        <f>SUM(O75:O76)</f>
        <v>127373</v>
      </c>
      <c r="P77" s="52">
        <f>(O77/$O$344)*100</f>
        <v>0.024859726922497567</v>
      </c>
      <c r="Q77" s="13"/>
      <c r="R77" s="4"/>
      <c r="S77" s="4"/>
      <c r="T77" s="4"/>
      <c r="U77" s="4"/>
      <c r="V77" s="4"/>
    </row>
    <row r="78" spans="2:22" ht="15">
      <c r="B78" s="21"/>
      <c r="C78" s="18"/>
      <c r="D78" s="53"/>
      <c r="E78" s="53"/>
      <c r="F78" s="53"/>
      <c r="G78" s="54"/>
      <c r="H78" s="55"/>
      <c r="I78" s="55"/>
      <c r="J78" s="55"/>
      <c r="K78" s="55"/>
      <c r="L78" s="55"/>
      <c r="M78" s="55"/>
      <c r="N78" s="54"/>
      <c r="O78" s="56"/>
      <c r="P78" s="57"/>
      <c r="Q78" s="19"/>
      <c r="R78" s="4"/>
      <c r="S78" s="4"/>
      <c r="T78" s="4"/>
      <c r="U78" s="4"/>
      <c r="V78" s="4"/>
    </row>
    <row r="79" spans="2:22" ht="15">
      <c r="B79" s="21" t="s">
        <v>30</v>
      </c>
      <c r="C79" s="18" t="s">
        <v>193</v>
      </c>
      <c r="D79" s="53">
        <v>0</v>
      </c>
      <c r="E79" s="53">
        <v>0</v>
      </c>
      <c r="F79" s="53">
        <v>0</v>
      </c>
      <c r="G79" s="54">
        <v>0</v>
      </c>
      <c r="H79" s="55">
        <v>4885981</v>
      </c>
      <c r="I79" s="55">
        <v>4400000</v>
      </c>
      <c r="J79" s="55">
        <v>402488</v>
      </c>
      <c r="K79" s="55">
        <v>0</v>
      </c>
      <c r="L79" s="55">
        <v>0</v>
      </c>
      <c r="M79" s="55">
        <v>0</v>
      </c>
      <c r="N79" s="54"/>
      <c r="O79" s="56">
        <f>SUM(D79:N79)</f>
        <v>9688469</v>
      </c>
      <c r="P79" s="47">
        <f>(O79/$O$81)*100</f>
        <v>98.13623116973069</v>
      </c>
      <c r="Q79" s="19"/>
      <c r="R79" s="4"/>
      <c r="S79" s="4"/>
      <c r="T79" s="4"/>
      <c r="U79" s="4"/>
      <c r="V79" s="4"/>
    </row>
    <row r="80" spans="2:22" ht="15">
      <c r="B80" s="21"/>
      <c r="C80" s="18" t="s">
        <v>31</v>
      </c>
      <c r="D80" s="53">
        <v>184000</v>
      </c>
      <c r="E80" s="53">
        <v>0</v>
      </c>
      <c r="F80" s="53">
        <v>0</v>
      </c>
      <c r="G80" s="54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4"/>
      <c r="O80" s="56">
        <f>SUM(D80:N80)</f>
        <v>184000</v>
      </c>
      <c r="P80" s="47">
        <f>(O80/$O$81)*100</f>
        <v>1.8637688302693074</v>
      </c>
      <c r="Q80" s="19"/>
      <c r="R80" s="4"/>
      <c r="S80" s="4"/>
      <c r="T80" s="4"/>
      <c r="U80" s="4"/>
      <c r="V80" s="4"/>
    </row>
    <row r="81" spans="2:22" ht="16.5" thickBot="1">
      <c r="B81" s="22"/>
      <c r="C81" s="25" t="s">
        <v>6</v>
      </c>
      <c r="D81" s="48">
        <f aca="true" t="shared" si="15" ref="D81:O81">SUM(D78:D80)</f>
        <v>184000</v>
      </c>
      <c r="E81" s="48">
        <f t="shared" si="15"/>
        <v>0</v>
      </c>
      <c r="F81" s="48">
        <f t="shared" si="15"/>
        <v>0</v>
      </c>
      <c r="G81" s="49">
        <f t="shared" si="15"/>
        <v>0</v>
      </c>
      <c r="H81" s="50">
        <f t="shared" si="15"/>
        <v>4885981</v>
      </c>
      <c r="I81" s="50">
        <f t="shared" si="15"/>
        <v>4400000</v>
      </c>
      <c r="J81" s="50">
        <f t="shared" si="15"/>
        <v>402488</v>
      </c>
      <c r="K81" s="50">
        <f t="shared" si="15"/>
        <v>0</v>
      </c>
      <c r="L81" s="50">
        <f t="shared" si="15"/>
        <v>0</v>
      </c>
      <c r="M81" s="50">
        <f t="shared" si="15"/>
        <v>0</v>
      </c>
      <c r="N81" s="49"/>
      <c r="O81" s="51">
        <f t="shared" si="15"/>
        <v>9872469</v>
      </c>
      <c r="P81" s="52">
        <f>(O81/$O$344)*100</f>
        <v>1.926836012269654</v>
      </c>
      <c r="Q81" s="13"/>
      <c r="R81" s="4"/>
      <c r="S81" s="4"/>
      <c r="T81" s="4"/>
      <c r="U81" s="4"/>
      <c r="V81" s="4"/>
    </row>
    <row r="82" spans="2:22" ht="15">
      <c r="B82" s="21"/>
      <c r="C82" s="18"/>
      <c r="D82" s="53"/>
      <c r="E82" s="53"/>
      <c r="F82" s="53"/>
      <c r="G82" s="54"/>
      <c r="H82" s="55"/>
      <c r="I82" s="55"/>
      <c r="J82" s="55"/>
      <c r="K82" s="55"/>
      <c r="L82" s="55"/>
      <c r="M82" s="55"/>
      <c r="N82" s="54"/>
      <c r="O82" s="56"/>
      <c r="P82" s="57"/>
      <c r="Q82" s="19"/>
      <c r="R82" s="4"/>
      <c r="S82" s="4"/>
      <c r="T82" s="4"/>
      <c r="U82" s="4"/>
      <c r="V82" s="4"/>
    </row>
    <row r="83" spans="2:22" ht="15">
      <c r="B83" s="21" t="s">
        <v>32</v>
      </c>
      <c r="C83" s="31" t="s">
        <v>215</v>
      </c>
      <c r="D83" s="53">
        <v>0</v>
      </c>
      <c r="E83" s="53">
        <v>0</v>
      </c>
      <c r="F83" s="53">
        <v>0</v>
      </c>
      <c r="G83" s="54">
        <v>0</v>
      </c>
      <c r="H83" s="55">
        <v>0</v>
      </c>
      <c r="I83" s="55">
        <v>686767</v>
      </c>
      <c r="J83" s="55">
        <v>0</v>
      </c>
      <c r="K83" s="55">
        <v>0</v>
      </c>
      <c r="L83" s="55">
        <v>0</v>
      </c>
      <c r="M83" s="55">
        <v>574324</v>
      </c>
      <c r="N83" s="54"/>
      <c r="O83" s="56">
        <f aca="true" t="shared" si="16" ref="O83:O90">SUM(D83:N83)</f>
        <v>1261091</v>
      </c>
      <c r="P83" s="47">
        <f aca="true" t="shared" si="17" ref="P83:P90">(O83/$O$91)*100</f>
        <v>7.943121277796634</v>
      </c>
      <c r="Q83" s="19"/>
      <c r="R83" s="4"/>
      <c r="S83" s="4"/>
      <c r="T83" s="4"/>
      <c r="U83" s="4"/>
      <c r="V83" s="4"/>
    </row>
    <row r="84" spans="2:22" ht="15">
      <c r="B84" s="21"/>
      <c r="C84" s="18" t="s">
        <v>33</v>
      </c>
      <c r="D84" s="53">
        <v>18400</v>
      </c>
      <c r="E84" s="53">
        <v>0</v>
      </c>
      <c r="F84" s="53">
        <v>298320</v>
      </c>
      <c r="G84" s="54">
        <v>0</v>
      </c>
      <c r="H84" s="55">
        <v>59200</v>
      </c>
      <c r="I84" s="55">
        <v>148000</v>
      </c>
      <c r="J84" s="55">
        <v>0</v>
      </c>
      <c r="K84" s="55">
        <v>24000</v>
      </c>
      <c r="L84" s="55">
        <v>72000</v>
      </c>
      <c r="M84" s="55">
        <v>0</v>
      </c>
      <c r="N84" s="54"/>
      <c r="O84" s="56">
        <f t="shared" si="16"/>
        <v>619920</v>
      </c>
      <c r="P84" s="47">
        <f t="shared" si="17"/>
        <v>3.904634750808379</v>
      </c>
      <c r="Q84" s="19"/>
      <c r="R84" s="4"/>
      <c r="S84" s="4"/>
      <c r="T84" s="4"/>
      <c r="U84" s="4"/>
      <c r="V84" s="4"/>
    </row>
    <row r="85" spans="2:22" ht="15">
      <c r="B85" s="21"/>
      <c r="C85" s="18" t="s">
        <v>34</v>
      </c>
      <c r="D85" s="53">
        <v>0</v>
      </c>
      <c r="E85" s="53">
        <v>0</v>
      </c>
      <c r="F85" s="53">
        <v>0</v>
      </c>
      <c r="G85" s="54">
        <v>0</v>
      </c>
      <c r="H85" s="55">
        <v>0</v>
      </c>
      <c r="I85" s="55">
        <v>0</v>
      </c>
      <c r="J85" s="55">
        <v>0</v>
      </c>
      <c r="K85" s="55">
        <v>128000</v>
      </c>
      <c r="L85" s="55">
        <v>0</v>
      </c>
      <c r="M85" s="55">
        <v>80000</v>
      </c>
      <c r="N85" s="54"/>
      <c r="O85" s="56">
        <f t="shared" si="16"/>
        <v>208000</v>
      </c>
      <c r="P85" s="47">
        <f t="shared" si="17"/>
        <v>1.3101110275005532</v>
      </c>
      <c r="Q85" s="19"/>
      <c r="R85" s="4"/>
      <c r="S85" s="4"/>
      <c r="T85" s="4"/>
      <c r="U85" s="4"/>
      <c r="V85" s="4"/>
    </row>
    <row r="86" spans="2:22" ht="15">
      <c r="B86" s="21"/>
      <c r="C86" s="18" t="s">
        <v>205</v>
      </c>
      <c r="D86" s="53">
        <v>0</v>
      </c>
      <c r="E86" s="53">
        <v>0</v>
      </c>
      <c r="F86" s="53">
        <v>0</v>
      </c>
      <c r="G86" s="54">
        <v>0</v>
      </c>
      <c r="H86" s="55">
        <v>0</v>
      </c>
      <c r="I86" s="55">
        <v>5600</v>
      </c>
      <c r="J86" s="55">
        <v>100328</v>
      </c>
      <c r="K86" s="55">
        <v>123044</v>
      </c>
      <c r="L86" s="55">
        <v>0</v>
      </c>
      <c r="M86" s="55">
        <v>0</v>
      </c>
      <c r="N86" s="54"/>
      <c r="O86" s="56">
        <f t="shared" si="16"/>
        <v>228972</v>
      </c>
      <c r="P86" s="47">
        <f t="shared" si="17"/>
        <v>1.4422054912925801</v>
      </c>
      <c r="Q86" s="19"/>
      <c r="R86" s="4"/>
      <c r="S86" s="4"/>
      <c r="T86" s="4"/>
      <c r="U86" s="4"/>
      <c r="V86" s="4"/>
    </row>
    <row r="87" spans="2:22" ht="15">
      <c r="B87" s="21"/>
      <c r="C87" s="18" t="s">
        <v>35</v>
      </c>
      <c r="D87" s="53">
        <v>52000</v>
      </c>
      <c r="E87" s="53">
        <v>0</v>
      </c>
      <c r="F87" s="53">
        <v>0</v>
      </c>
      <c r="G87" s="54">
        <v>0</v>
      </c>
      <c r="H87" s="55">
        <v>384000</v>
      </c>
      <c r="I87" s="55">
        <v>120000</v>
      </c>
      <c r="J87" s="55">
        <v>2640021</v>
      </c>
      <c r="K87" s="55">
        <v>0</v>
      </c>
      <c r="L87" s="55">
        <v>5902072</v>
      </c>
      <c r="M87" s="55">
        <v>0</v>
      </c>
      <c r="N87" s="54"/>
      <c r="O87" s="56">
        <f t="shared" si="16"/>
        <v>9098093</v>
      </c>
      <c r="P87" s="47">
        <f t="shared" si="17"/>
        <v>57.30534600252688</v>
      </c>
      <c r="Q87" s="19"/>
      <c r="R87" s="4"/>
      <c r="S87" s="4"/>
      <c r="T87" s="4"/>
      <c r="U87" s="4"/>
      <c r="V87" s="4"/>
    </row>
    <row r="88" spans="2:22" ht="15">
      <c r="B88" s="21"/>
      <c r="C88" s="18" t="s">
        <v>36</v>
      </c>
      <c r="D88" s="53">
        <v>96000</v>
      </c>
      <c r="E88" s="53">
        <v>0</v>
      </c>
      <c r="F88" s="53">
        <v>0</v>
      </c>
      <c r="G88" s="54">
        <v>0</v>
      </c>
      <c r="H88" s="55">
        <v>0</v>
      </c>
      <c r="I88" s="55">
        <v>20000</v>
      </c>
      <c r="J88" s="55">
        <v>0</v>
      </c>
      <c r="K88" s="55">
        <v>0</v>
      </c>
      <c r="L88" s="55">
        <v>0</v>
      </c>
      <c r="M88" s="55">
        <v>0</v>
      </c>
      <c r="N88" s="54"/>
      <c r="O88" s="56">
        <f t="shared" si="16"/>
        <v>116000</v>
      </c>
      <c r="P88" s="47">
        <f t="shared" si="17"/>
        <v>0.7306388422599239</v>
      </c>
      <c r="Q88" s="19"/>
      <c r="R88" s="4"/>
      <c r="S88" s="4"/>
      <c r="T88" s="4"/>
      <c r="U88" s="4"/>
      <c r="V88" s="4"/>
    </row>
    <row r="89" spans="2:22" ht="15">
      <c r="B89" s="21"/>
      <c r="C89" s="18" t="s">
        <v>37</v>
      </c>
      <c r="D89" s="53">
        <v>7200</v>
      </c>
      <c r="E89" s="53">
        <v>72000</v>
      </c>
      <c r="F89" s="53">
        <v>375862</v>
      </c>
      <c r="G89" s="54">
        <v>0</v>
      </c>
      <c r="H89" s="55">
        <v>0</v>
      </c>
      <c r="I89" s="55">
        <v>30400</v>
      </c>
      <c r="J89" s="55">
        <v>1510980</v>
      </c>
      <c r="K89" s="55">
        <v>1188378</v>
      </c>
      <c r="L89" s="55">
        <v>943621</v>
      </c>
      <c r="M89" s="55">
        <v>48000</v>
      </c>
      <c r="N89" s="54"/>
      <c r="O89" s="56">
        <f t="shared" si="16"/>
        <v>4176441</v>
      </c>
      <c r="P89" s="47">
        <f t="shared" si="17"/>
        <v>26.305776008679988</v>
      </c>
      <c r="Q89" s="19"/>
      <c r="R89" s="4"/>
      <c r="S89" s="4"/>
      <c r="T89" s="4"/>
      <c r="U89" s="4"/>
      <c r="V89" s="4"/>
    </row>
    <row r="90" spans="2:22" ht="15">
      <c r="B90" s="21"/>
      <c r="C90" s="18" t="s">
        <v>38</v>
      </c>
      <c r="D90" s="53">
        <v>168000</v>
      </c>
      <c r="E90" s="53">
        <v>0</v>
      </c>
      <c r="F90" s="53">
        <v>0</v>
      </c>
      <c r="G90" s="54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4"/>
      <c r="O90" s="56">
        <f t="shared" si="16"/>
        <v>168000</v>
      </c>
      <c r="P90" s="47">
        <f t="shared" si="17"/>
        <v>1.0581665991350622</v>
      </c>
      <c r="Q90" s="19"/>
      <c r="R90" s="4"/>
      <c r="S90" s="4"/>
      <c r="T90" s="4"/>
      <c r="U90" s="4"/>
      <c r="V90" s="4"/>
    </row>
    <row r="91" spans="2:22" ht="16.5" thickBot="1">
      <c r="B91" s="22"/>
      <c r="C91" s="25" t="s">
        <v>6</v>
      </c>
      <c r="D91" s="48">
        <f aca="true" t="shared" si="18" ref="D91:O91">SUM(D82:D90)</f>
        <v>341600</v>
      </c>
      <c r="E91" s="48">
        <f t="shared" si="18"/>
        <v>72000</v>
      </c>
      <c r="F91" s="48">
        <f t="shared" si="18"/>
        <v>674182</v>
      </c>
      <c r="G91" s="49">
        <f t="shared" si="18"/>
        <v>0</v>
      </c>
      <c r="H91" s="50">
        <f t="shared" si="18"/>
        <v>443200</v>
      </c>
      <c r="I91" s="50">
        <f t="shared" si="18"/>
        <v>1010767</v>
      </c>
      <c r="J91" s="50">
        <f t="shared" si="18"/>
        <v>4251329</v>
      </c>
      <c r="K91" s="50">
        <f t="shared" si="18"/>
        <v>1463422</v>
      </c>
      <c r="L91" s="50">
        <f t="shared" si="18"/>
        <v>6917693</v>
      </c>
      <c r="M91" s="50">
        <f t="shared" si="18"/>
        <v>702324</v>
      </c>
      <c r="N91" s="49"/>
      <c r="O91" s="51">
        <f t="shared" si="18"/>
        <v>15876517</v>
      </c>
      <c r="P91" s="52">
        <f>(O91/$O$344)*100</f>
        <v>3.098662017071046</v>
      </c>
      <c r="Q91" s="13"/>
      <c r="R91" s="4"/>
      <c r="S91" s="4"/>
      <c r="T91" s="4"/>
      <c r="U91" s="4"/>
      <c r="V91" s="4"/>
    </row>
    <row r="92" spans="2:22" ht="15">
      <c r="B92" s="21"/>
      <c r="C92" s="18"/>
      <c r="D92" s="53"/>
      <c r="E92" s="53"/>
      <c r="F92" s="53"/>
      <c r="G92" s="54"/>
      <c r="H92" s="55"/>
      <c r="I92" s="55"/>
      <c r="J92" s="55"/>
      <c r="K92" s="55"/>
      <c r="L92" s="55"/>
      <c r="M92" s="55"/>
      <c r="N92" s="54"/>
      <c r="O92" s="56"/>
      <c r="P92" s="57"/>
      <c r="Q92" s="19"/>
      <c r="R92" s="4"/>
      <c r="S92" s="4"/>
      <c r="T92" s="4"/>
      <c r="U92" s="4"/>
      <c r="V92" s="4"/>
    </row>
    <row r="93" spans="2:22" ht="15">
      <c r="B93" s="21" t="s">
        <v>248</v>
      </c>
      <c r="C93" s="18" t="s">
        <v>249</v>
      </c>
      <c r="D93" s="53">
        <v>0</v>
      </c>
      <c r="E93" s="53">
        <v>0</v>
      </c>
      <c r="F93" s="53">
        <v>0</v>
      </c>
      <c r="G93" s="54">
        <v>0</v>
      </c>
      <c r="H93" s="55">
        <v>0</v>
      </c>
      <c r="I93" s="55">
        <v>0</v>
      </c>
      <c r="J93" s="55">
        <v>0</v>
      </c>
      <c r="K93" s="55">
        <v>638774</v>
      </c>
      <c r="L93" s="55">
        <v>0</v>
      </c>
      <c r="M93" s="55">
        <v>170000</v>
      </c>
      <c r="N93" s="54"/>
      <c r="O93" s="56">
        <f>SUM(D93:N93)</f>
        <v>808774</v>
      </c>
      <c r="P93" s="47">
        <f>(O93/$O$94)*100</f>
        <v>100</v>
      </c>
      <c r="Q93" s="19"/>
      <c r="R93" s="4"/>
      <c r="S93" s="4"/>
      <c r="T93" s="4"/>
      <c r="U93" s="4"/>
      <c r="V93" s="4"/>
    </row>
    <row r="94" spans="2:22" ht="16.5" thickBot="1">
      <c r="B94" s="22"/>
      <c r="C94" s="25" t="s">
        <v>6</v>
      </c>
      <c r="D94" s="48">
        <f aca="true" t="shared" si="19" ref="D94:M94">SUM(D92:D93)</f>
        <v>0</v>
      </c>
      <c r="E94" s="48">
        <f t="shared" si="19"/>
        <v>0</v>
      </c>
      <c r="F94" s="48">
        <f t="shared" si="19"/>
        <v>0</v>
      </c>
      <c r="G94" s="49">
        <f t="shared" si="19"/>
        <v>0</v>
      </c>
      <c r="H94" s="50">
        <f t="shared" si="19"/>
        <v>0</v>
      </c>
      <c r="I94" s="50">
        <f t="shared" si="19"/>
        <v>0</v>
      </c>
      <c r="J94" s="50">
        <f t="shared" si="19"/>
        <v>0</v>
      </c>
      <c r="K94" s="50">
        <f t="shared" si="19"/>
        <v>638774</v>
      </c>
      <c r="L94" s="50">
        <f t="shared" si="19"/>
        <v>0</v>
      </c>
      <c r="M94" s="50">
        <f t="shared" si="19"/>
        <v>170000</v>
      </c>
      <c r="N94" s="49"/>
      <c r="O94" s="51">
        <f>SUM(O92:O93)</f>
        <v>808774</v>
      </c>
      <c r="P94" s="52">
        <f>(O94/$O$344)*100</f>
        <v>0.15785057101596137</v>
      </c>
      <c r="Q94" s="13"/>
      <c r="R94" s="4"/>
      <c r="S94" s="4"/>
      <c r="T94" s="4"/>
      <c r="U94" s="4"/>
      <c r="V94" s="4"/>
    </row>
    <row r="95" spans="2:22" ht="15">
      <c r="B95" s="21"/>
      <c r="C95" s="18"/>
      <c r="D95" s="53"/>
      <c r="E95" s="53"/>
      <c r="F95" s="53"/>
      <c r="G95" s="54"/>
      <c r="H95" s="55"/>
      <c r="I95" s="55"/>
      <c r="J95" s="55"/>
      <c r="K95" s="55"/>
      <c r="L95" s="55"/>
      <c r="M95" s="55"/>
      <c r="N95" s="54"/>
      <c r="O95" s="56"/>
      <c r="P95" s="57"/>
      <c r="Q95" s="19"/>
      <c r="R95" s="4"/>
      <c r="S95" s="4"/>
      <c r="T95" s="4"/>
      <c r="U95" s="4"/>
      <c r="V95" s="4"/>
    </row>
    <row r="96" spans="2:22" ht="15">
      <c r="B96" s="21" t="s">
        <v>39</v>
      </c>
      <c r="C96" s="18" t="s">
        <v>283</v>
      </c>
      <c r="D96" s="53">
        <v>0</v>
      </c>
      <c r="E96" s="53">
        <v>0</v>
      </c>
      <c r="F96" s="53">
        <v>0</v>
      </c>
      <c r="G96" s="54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360000</v>
      </c>
      <c r="N96" s="54"/>
      <c r="O96" s="56">
        <f aca="true" t="shared" si="20" ref="O96:O104">SUM(D96:N96)</f>
        <v>360000</v>
      </c>
      <c r="P96" s="47">
        <f aca="true" t="shared" si="21" ref="P96:P104">(O96/$O$105)*100</f>
        <v>2.9478235236317185</v>
      </c>
      <c r="Q96" s="19"/>
      <c r="R96" s="4"/>
      <c r="S96" s="4"/>
      <c r="T96" s="4"/>
      <c r="U96" s="4"/>
      <c r="V96" s="4"/>
    </row>
    <row r="97" spans="2:22" ht="15">
      <c r="B97" s="21"/>
      <c r="C97" s="18" t="s">
        <v>40</v>
      </c>
      <c r="D97" s="53">
        <v>0</v>
      </c>
      <c r="E97" s="53">
        <v>1164800</v>
      </c>
      <c r="F97" s="53">
        <v>0</v>
      </c>
      <c r="G97" s="54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4"/>
      <c r="O97" s="56">
        <f t="shared" si="20"/>
        <v>1164800</v>
      </c>
      <c r="P97" s="47">
        <f t="shared" si="21"/>
        <v>9.53784677868396</v>
      </c>
      <c r="Q97" s="19"/>
      <c r="R97" s="4"/>
      <c r="S97" s="4"/>
      <c r="T97" s="4"/>
      <c r="U97" s="4"/>
      <c r="V97" s="4"/>
    </row>
    <row r="98" spans="2:17" ht="15">
      <c r="B98" s="21"/>
      <c r="C98" s="18" t="s">
        <v>41</v>
      </c>
      <c r="D98" s="53">
        <v>5260000</v>
      </c>
      <c r="E98" s="53">
        <v>0</v>
      </c>
      <c r="F98" s="53">
        <v>0</v>
      </c>
      <c r="G98" s="54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4"/>
      <c r="O98" s="56">
        <f t="shared" si="20"/>
        <v>5260000</v>
      </c>
      <c r="P98" s="47">
        <f t="shared" si="21"/>
        <v>43.07097703973011</v>
      </c>
      <c r="Q98" s="18"/>
    </row>
    <row r="99" spans="2:17" ht="15">
      <c r="B99" s="21"/>
      <c r="C99" s="18" t="s">
        <v>42</v>
      </c>
      <c r="D99" s="53">
        <v>0</v>
      </c>
      <c r="E99" s="53">
        <v>2000000</v>
      </c>
      <c r="F99" s="53">
        <v>0</v>
      </c>
      <c r="G99" s="54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4"/>
      <c r="O99" s="56">
        <f t="shared" si="20"/>
        <v>2000000</v>
      </c>
      <c r="P99" s="47">
        <f t="shared" si="21"/>
        <v>16.37679735350955</v>
      </c>
      <c r="Q99" s="18"/>
    </row>
    <row r="100" spans="2:17" ht="15">
      <c r="B100" s="21"/>
      <c r="C100" s="18" t="s">
        <v>177</v>
      </c>
      <c r="D100" s="53">
        <v>0</v>
      </c>
      <c r="E100" s="53">
        <v>0</v>
      </c>
      <c r="F100" s="53">
        <v>0</v>
      </c>
      <c r="G100" s="54">
        <v>714000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4"/>
      <c r="O100" s="56">
        <f t="shared" si="20"/>
        <v>714000</v>
      </c>
      <c r="P100" s="47">
        <f t="shared" si="21"/>
        <v>5.846516655202909</v>
      </c>
      <c r="Q100" s="18"/>
    </row>
    <row r="101" spans="2:17" ht="15">
      <c r="B101" s="21"/>
      <c r="C101" s="31" t="s">
        <v>250</v>
      </c>
      <c r="D101" s="53">
        <v>0</v>
      </c>
      <c r="E101" s="53">
        <v>0</v>
      </c>
      <c r="F101" s="53">
        <v>0</v>
      </c>
      <c r="G101" s="54">
        <v>0</v>
      </c>
      <c r="H101" s="55">
        <v>0</v>
      </c>
      <c r="I101" s="55">
        <v>0</v>
      </c>
      <c r="J101" s="55">
        <v>0</v>
      </c>
      <c r="K101" s="55">
        <v>200000</v>
      </c>
      <c r="L101" s="55">
        <v>0</v>
      </c>
      <c r="M101" s="55">
        <v>0</v>
      </c>
      <c r="N101" s="54"/>
      <c r="O101" s="56">
        <f t="shared" si="20"/>
        <v>200000</v>
      </c>
      <c r="P101" s="47">
        <f t="shared" si="21"/>
        <v>1.6376797353509547</v>
      </c>
      <c r="Q101" s="18"/>
    </row>
    <row r="102" spans="2:17" ht="15">
      <c r="B102" s="21"/>
      <c r="C102" s="18" t="s">
        <v>178</v>
      </c>
      <c r="D102" s="53">
        <v>0</v>
      </c>
      <c r="E102" s="53">
        <v>0</v>
      </c>
      <c r="F102" s="53">
        <v>0</v>
      </c>
      <c r="G102" s="54">
        <v>400000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4"/>
      <c r="O102" s="56">
        <f t="shared" si="20"/>
        <v>400000</v>
      </c>
      <c r="P102" s="47">
        <f t="shared" si="21"/>
        <v>3.2753594707019094</v>
      </c>
      <c r="Q102" s="18"/>
    </row>
    <row r="103" spans="2:17" ht="15">
      <c r="B103" s="21"/>
      <c r="C103" s="31" t="s">
        <v>214</v>
      </c>
      <c r="D103" s="53">
        <v>0</v>
      </c>
      <c r="E103" s="53">
        <v>0</v>
      </c>
      <c r="F103" s="53">
        <v>0</v>
      </c>
      <c r="G103" s="54">
        <v>0</v>
      </c>
      <c r="H103" s="55">
        <v>0</v>
      </c>
      <c r="I103" s="55">
        <v>560000</v>
      </c>
      <c r="J103" s="55">
        <v>0</v>
      </c>
      <c r="K103" s="55">
        <v>540000</v>
      </c>
      <c r="L103" s="55">
        <v>393600</v>
      </c>
      <c r="M103" s="55">
        <v>0</v>
      </c>
      <c r="N103" s="54"/>
      <c r="O103" s="56">
        <f t="shared" si="20"/>
        <v>1493600</v>
      </c>
      <c r="P103" s="47">
        <f t="shared" si="21"/>
        <v>12.23019226360093</v>
      </c>
      <c r="Q103" s="18"/>
    </row>
    <row r="104" spans="2:17" ht="15">
      <c r="B104" s="21"/>
      <c r="C104" s="18" t="s">
        <v>44</v>
      </c>
      <c r="D104" s="53">
        <v>620000</v>
      </c>
      <c r="E104" s="53">
        <v>0</v>
      </c>
      <c r="F104" s="53">
        <v>0</v>
      </c>
      <c r="G104" s="54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4"/>
      <c r="O104" s="56">
        <f t="shared" si="20"/>
        <v>620000</v>
      </c>
      <c r="P104" s="47">
        <f t="shared" si="21"/>
        <v>5.076807179587959</v>
      </c>
      <c r="Q104" s="18"/>
    </row>
    <row r="105" spans="2:17" ht="16.5" thickBot="1">
      <c r="B105" s="22"/>
      <c r="C105" s="25" t="s">
        <v>6</v>
      </c>
      <c r="D105" s="48">
        <f aca="true" t="shared" si="22" ref="D105:M105">SUM(D95:D104)</f>
        <v>5880000</v>
      </c>
      <c r="E105" s="48">
        <f t="shared" si="22"/>
        <v>3164800</v>
      </c>
      <c r="F105" s="48">
        <f t="shared" si="22"/>
        <v>0</v>
      </c>
      <c r="G105" s="49">
        <f t="shared" si="22"/>
        <v>1114000</v>
      </c>
      <c r="H105" s="50">
        <f t="shared" si="22"/>
        <v>0</v>
      </c>
      <c r="I105" s="50">
        <f t="shared" si="22"/>
        <v>560000</v>
      </c>
      <c r="J105" s="50">
        <f t="shared" si="22"/>
        <v>0</v>
      </c>
      <c r="K105" s="50">
        <f t="shared" si="22"/>
        <v>740000</v>
      </c>
      <c r="L105" s="50">
        <f t="shared" si="22"/>
        <v>393600</v>
      </c>
      <c r="M105" s="50">
        <f t="shared" si="22"/>
        <v>360000</v>
      </c>
      <c r="N105" s="49"/>
      <c r="O105" s="51">
        <f>SUM(O95:O104)</f>
        <v>12212400</v>
      </c>
      <c r="P105" s="52">
        <f>(O105/$O$344)*100</f>
        <v>2.3835265642507384</v>
      </c>
      <c r="Q105" s="12"/>
    </row>
    <row r="106" spans="2:17" ht="15">
      <c r="B106" s="21"/>
      <c r="C106" s="18"/>
      <c r="D106" s="53"/>
      <c r="E106" s="53"/>
      <c r="F106" s="53"/>
      <c r="G106" s="54"/>
      <c r="H106" s="55"/>
      <c r="I106" s="55"/>
      <c r="J106" s="55"/>
      <c r="K106" s="55"/>
      <c r="L106" s="55"/>
      <c r="M106" s="55"/>
      <c r="N106" s="54"/>
      <c r="O106" s="56"/>
      <c r="P106" s="57"/>
      <c r="Q106" s="18"/>
    </row>
    <row r="107" spans="2:17" ht="15">
      <c r="B107" s="21" t="s">
        <v>45</v>
      </c>
      <c r="C107" s="18" t="s">
        <v>46</v>
      </c>
      <c r="D107" s="53">
        <v>2409783</v>
      </c>
      <c r="E107" s="53">
        <v>0</v>
      </c>
      <c r="F107" s="53">
        <v>0</v>
      </c>
      <c r="G107" s="54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4"/>
      <c r="O107" s="56">
        <f aca="true" t="shared" si="23" ref="O107:O112">SUM(D107:N107)</f>
        <v>2409783</v>
      </c>
      <c r="P107" s="47">
        <f aca="true" t="shared" si="24" ref="P107:P112">(O107/$O$113)*100</f>
        <v>40.29868193048403</v>
      </c>
      <c r="Q107" s="18"/>
    </row>
    <row r="108" spans="2:17" ht="15">
      <c r="B108" s="21"/>
      <c r="C108" s="31" t="s">
        <v>251</v>
      </c>
      <c r="D108" s="53">
        <v>0</v>
      </c>
      <c r="E108" s="53">
        <v>0</v>
      </c>
      <c r="F108" s="53">
        <v>0</v>
      </c>
      <c r="G108" s="54">
        <v>0</v>
      </c>
      <c r="H108" s="55">
        <v>0</v>
      </c>
      <c r="I108" s="55">
        <v>0</v>
      </c>
      <c r="J108" s="55">
        <v>0</v>
      </c>
      <c r="K108" s="55">
        <v>115398</v>
      </c>
      <c r="L108" s="55">
        <v>0</v>
      </c>
      <c r="M108" s="55">
        <v>0</v>
      </c>
      <c r="N108" s="54"/>
      <c r="O108" s="56">
        <f t="shared" si="23"/>
        <v>115398</v>
      </c>
      <c r="P108" s="47">
        <f t="shared" si="24"/>
        <v>1.9297950468627243</v>
      </c>
      <c r="Q108" s="18"/>
    </row>
    <row r="109" spans="2:17" ht="15">
      <c r="B109" s="21"/>
      <c r="C109" s="18" t="s">
        <v>47</v>
      </c>
      <c r="D109" s="53">
        <v>0</v>
      </c>
      <c r="E109" s="53">
        <v>0</v>
      </c>
      <c r="F109" s="53">
        <v>0</v>
      </c>
      <c r="G109" s="54">
        <v>0</v>
      </c>
      <c r="H109" s="55">
        <v>0</v>
      </c>
      <c r="I109" s="55">
        <v>0</v>
      </c>
      <c r="J109" s="55">
        <v>0</v>
      </c>
      <c r="K109" s="55">
        <v>2822676</v>
      </c>
      <c r="L109" s="55">
        <v>0</v>
      </c>
      <c r="M109" s="55">
        <v>0</v>
      </c>
      <c r="N109" s="54"/>
      <c r="O109" s="56">
        <f t="shared" si="23"/>
        <v>2822676</v>
      </c>
      <c r="P109" s="47">
        <f t="shared" si="24"/>
        <v>47.20347114939849</v>
      </c>
      <c r="Q109" s="18"/>
    </row>
    <row r="110" spans="2:22" ht="15">
      <c r="B110" s="21"/>
      <c r="C110" s="18" t="s">
        <v>48</v>
      </c>
      <c r="D110" s="53">
        <v>0</v>
      </c>
      <c r="E110" s="53">
        <v>0</v>
      </c>
      <c r="F110" s="53">
        <v>165975</v>
      </c>
      <c r="G110" s="54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4"/>
      <c r="O110" s="56">
        <f t="shared" si="23"/>
        <v>165975</v>
      </c>
      <c r="P110" s="47">
        <f t="shared" si="24"/>
        <v>2.7755917165205695</v>
      </c>
      <c r="Q110" s="19"/>
      <c r="R110" s="4"/>
      <c r="S110" s="4"/>
      <c r="T110" s="4"/>
      <c r="U110" s="4"/>
      <c r="V110" s="4"/>
    </row>
    <row r="111" spans="2:22" ht="15">
      <c r="B111" s="21"/>
      <c r="C111" s="18" t="s">
        <v>49</v>
      </c>
      <c r="D111" s="53">
        <v>0</v>
      </c>
      <c r="E111" s="53">
        <v>0</v>
      </c>
      <c r="F111" s="53">
        <v>0</v>
      </c>
      <c r="G111" s="54">
        <v>0</v>
      </c>
      <c r="H111" s="55">
        <v>0</v>
      </c>
      <c r="I111" s="55">
        <v>0</v>
      </c>
      <c r="J111" s="55">
        <v>0</v>
      </c>
      <c r="K111" s="55">
        <v>300000</v>
      </c>
      <c r="L111" s="55">
        <v>0</v>
      </c>
      <c r="M111" s="55">
        <v>0</v>
      </c>
      <c r="N111" s="54"/>
      <c r="O111" s="56">
        <f t="shared" si="23"/>
        <v>300000</v>
      </c>
      <c r="P111" s="47">
        <f t="shared" si="24"/>
        <v>5.016885163164156</v>
      </c>
      <c r="Q111" s="19"/>
      <c r="R111" s="4"/>
      <c r="S111" s="4"/>
      <c r="T111" s="4"/>
      <c r="U111" s="4"/>
      <c r="V111" s="4"/>
    </row>
    <row r="112" spans="2:22" ht="15">
      <c r="B112" s="21"/>
      <c r="C112" s="18" t="s">
        <v>50</v>
      </c>
      <c r="D112" s="53">
        <v>0</v>
      </c>
      <c r="E112" s="53">
        <v>0</v>
      </c>
      <c r="F112" s="53">
        <v>165974</v>
      </c>
      <c r="G112" s="54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4"/>
      <c r="O112" s="56">
        <f t="shared" si="23"/>
        <v>165974</v>
      </c>
      <c r="P112" s="47">
        <f t="shared" si="24"/>
        <v>2.7755749935700256</v>
      </c>
      <c r="Q112" s="19"/>
      <c r="R112" s="4"/>
      <c r="S112" s="4"/>
      <c r="T112" s="4"/>
      <c r="U112" s="4"/>
      <c r="V112" s="4"/>
    </row>
    <row r="113" spans="2:22" ht="16.5" thickBot="1">
      <c r="B113" s="22"/>
      <c r="C113" s="25" t="s">
        <v>6</v>
      </c>
      <c r="D113" s="48">
        <f aca="true" t="shared" si="25" ref="D113:M113">SUM(D106:D112)</f>
        <v>2409783</v>
      </c>
      <c r="E113" s="48">
        <f t="shared" si="25"/>
        <v>0</v>
      </c>
      <c r="F113" s="48">
        <f t="shared" si="25"/>
        <v>331949</v>
      </c>
      <c r="G113" s="49">
        <f t="shared" si="25"/>
        <v>0</v>
      </c>
      <c r="H113" s="50">
        <f t="shared" si="25"/>
        <v>0</v>
      </c>
      <c r="I113" s="50">
        <f t="shared" si="25"/>
        <v>0</v>
      </c>
      <c r="J113" s="50">
        <f t="shared" si="25"/>
        <v>0</v>
      </c>
      <c r="K113" s="50">
        <f t="shared" si="25"/>
        <v>3238074</v>
      </c>
      <c r="L113" s="50">
        <f t="shared" si="25"/>
        <v>0</v>
      </c>
      <c r="M113" s="50">
        <f t="shared" si="25"/>
        <v>0</v>
      </c>
      <c r="N113" s="49"/>
      <c r="O113" s="51">
        <f>SUM(O106:O112)</f>
        <v>5979806</v>
      </c>
      <c r="P113" s="52">
        <f>(O113/$O$344)*100</f>
        <v>1.1670946292347082</v>
      </c>
      <c r="Q113" s="13"/>
      <c r="R113" s="4"/>
      <c r="S113" s="4"/>
      <c r="T113" s="4"/>
      <c r="U113" s="4"/>
      <c r="V113" s="4"/>
    </row>
    <row r="114" spans="2:22" ht="15">
      <c r="B114" s="21"/>
      <c r="C114" s="18"/>
      <c r="D114" s="53"/>
      <c r="E114" s="53"/>
      <c r="F114" s="53"/>
      <c r="G114" s="54"/>
      <c r="H114" s="55"/>
      <c r="I114" s="55"/>
      <c r="J114" s="55"/>
      <c r="K114" s="55"/>
      <c r="L114" s="55"/>
      <c r="M114" s="55"/>
      <c r="N114" s="54"/>
      <c r="O114" s="56"/>
      <c r="P114" s="57"/>
      <c r="Q114" s="19"/>
      <c r="R114" s="4"/>
      <c r="S114" s="4"/>
      <c r="T114" s="4"/>
      <c r="U114" s="4"/>
      <c r="V114" s="4"/>
    </row>
    <row r="115" spans="2:22" ht="15">
      <c r="B115" s="21" t="s">
        <v>51</v>
      </c>
      <c r="C115" s="18" t="s">
        <v>52</v>
      </c>
      <c r="D115" s="53">
        <v>42800</v>
      </c>
      <c r="E115" s="53">
        <v>0</v>
      </c>
      <c r="F115" s="53">
        <v>0</v>
      </c>
      <c r="G115" s="54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4"/>
      <c r="O115" s="56">
        <f>SUM(D115:N115)</f>
        <v>42800</v>
      </c>
      <c r="P115" s="47">
        <f>(O115/$O$120)*100</f>
        <v>0.32205624787615944</v>
      </c>
      <c r="Q115" s="19"/>
      <c r="R115" s="4"/>
      <c r="S115" s="4"/>
      <c r="T115" s="4"/>
      <c r="U115" s="4"/>
      <c r="V115" s="4"/>
    </row>
    <row r="116" spans="2:22" ht="15">
      <c r="B116" s="21"/>
      <c r="C116" s="18" t="s">
        <v>77</v>
      </c>
      <c r="D116" s="53">
        <v>0</v>
      </c>
      <c r="E116" s="53">
        <v>0</v>
      </c>
      <c r="F116" s="53">
        <v>0</v>
      </c>
      <c r="G116" s="54">
        <v>93186</v>
      </c>
      <c r="H116" s="55">
        <v>5246405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4"/>
      <c r="O116" s="56">
        <f>SUM(D116:N116)</f>
        <v>5339591</v>
      </c>
      <c r="P116" s="47">
        <f>(O116/$O$120)*100</f>
        <v>40.1787066040493</v>
      </c>
      <c r="Q116" s="19"/>
      <c r="R116" s="4"/>
      <c r="S116" s="4"/>
      <c r="T116" s="4"/>
      <c r="U116" s="4"/>
      <c r="V116" s="4"/>
    </row>
    <row r="117" spans="2:22" ht="15">
      <c r="B117" s="21"/>
      <c r="C117" s="31" t="s">
        <v>252</v>
      </c>
      <c r="D117" s="53">
        <v>0</v>
      </c>
      <c r="E117" s="53">
        <v>0</v>
      </c>
      <c r="F117" s="53">
        <v>0</v>
      </c>
      <c r="G117" s="54">
        <v>0</v>
      </c>
      <c r="H117" s="55">
        <v>0</v>
      </c>
      <c r="I117" s="55">
        <v>0</v>
      </c>
      <c r="J117" s="55">
        <v>0</v>
      </c>
      <c r="K117" s="55">
        <v>2293926</v>
      </c>
      <c r="L117" s="55">
        <v>0</v>
      </c>
      <c r="M117" s="55">
        <v>1130087</v>
      </c>
      <c r="N117" s="54"/>
      <c r="O117" s="56">
        <f>SUM(D117:N117)</f>
        <v>3424013</v>
      </c>
      <c r="P117" s="47">
        <f>(O117/$O$120)*100</f>
        <v>25.76459765091571</v>
      </c>
      <c r="Q117" s="19"/>
      <c r="R117" s="4"/>
      <c r="S117" s="4"/>
      <c r="T117" s="4"/>
      <c r="U117" s="4"/>
      <c r="V117" s="4"/>
    </row>
    <row r="118" spans="2:22" ht="15">
      <c r="B118" s="21"/>
      <c r="C118" s="18" t="s">
        <v>53</v>
      </c>
      <c r="D118" s="53">
        <v>1115200</v>
      </c>
      <c r="E118" s="53">
        <v>768000</v>
      </c>
      <c r="F118" s="53">
        <v>0</v>
      </c>
      <c r="G118" s="54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4"/>
      <c r="O118" s="56">
        <f>SUM(D118:N118)</f>
        <v>1883200</v>
      </c>
      <c r="P118" s="47">
        <f>(O118/$O$120)*100</f>
        <v>14.170474906551014</v>
      </c>
      <c r="Q118" s="19"/>
      <c r="R118" s="4"/>
      <c r="S118" s="4"/>
      <c r="T118" s="4"/>
      <c r="U118" s="4"/>
      <c r="V118" s="4"/>
    </row>
    <row r="119" spans="2:22" ht="15">
      <c r="B119" s="21"/>
      <c r="C119" s="18" t="s">
        <v>54</v>
      </c>
      <c r="D119" s="53">
        <v>2600000</v>
      </c>
      <c r="E119" s="53">
        <v>0</v>
      </c>
      <c r="F119" s="53">
        <v>0</v>
      </c>
      <c r="G119" s="54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4"/>
      <c r="O119" s="56">
        <f>SUM(D119:N119)</f>
        <v>2600000</v>
      </c>
      <c r="P119" s="47">
        <f>(O119/$O$120)*100</f>
        <v>19.564164590607817</v>
      </c>
      <c r="Q119" s="19"/>
      <c r="R119" s="4"/>
      <c r="S119" s="4"/>
      <c r="T119" s="4"/>
      <c r="U119" s="4"/>
      <c r="V119" s="4"/>
    </row>
    <row r="120" spans="2:22" ht="16.5" thickBot="1">
      <c r="B120" s="22"/>
      <c r="C120" s="25" t="s">
        <v>6</v>
      </c>
      <c r="D120" s="48">
        <f aca="true" t="shared" si="26" ref="D120:O120">SUM(D114:D119)</f>
        <v>3758000</v>
      </c>
      <c r="E120" s="48">
        <f t="shared" si="26"/>
        <v>768000</v>
      </c>
      <c r="F120" s="48">
        <f t="shared" si="26"/>
        <v>0</v>
      </c>
      <c r="G120" s="49">
        <f t="shared" si="26"/>
        <v>93186</v>
      </c>
      <c r="H120" s="50">
        <f t="shared" si="26"/>
        <v>5246405</v>
      </c>
      <c r="I120" s="50">
        <f t="shared" si="26"/>
        <v>0</v>
      </c>
      <c r="J120" s="50">
        <f t="shared" si="26"/>
        <v>0</v>
      </c>
      <c r="K120" s="50">
        <f t="shared" si="26"/>
        <v>2293926</v>
      </c>
      <c r="L120" s="50">
        <f t="shared" si="26"/>
        <v>0</v>
      </c>
      <c r="M120" s="50">
        <f t="shared" si="26"/>
        <v>1130087</v>
      </c>
      <c r="N120" s="49"/>
      <c r="O120" s="51">
        <f t="shared" si="26"/>
        <v>13289604</v>
      </c>
      <c r="P120" s="52">
        <f>(O120/$O$344)*100</f>
        <v>2.593767331758939</v>
      </c>
      <c r="Q120" s="13"/>
      <c r="R120" s="4"/>
      <c r="S120" s="4"/>
      <c r="T120" s="4"/>
      <c r="U120" s="4"/>
      <c r="V120" s="4"/>
    </row>
    <row r="121" spans="2:22" ht="15">
      <c r="B121" s="21"/>
      <c r="C121" s="18"/>
      <c r="D121" s="53"/>
      <c r="E121" s="53"/>
      <c r="F121" s="53"/>
      <c r="G121" s="54"/>
      <c r="H121" s="55"/>
      <c r="I121" s="55"/>
      <c r="J121" s="55"/>
      <c r="K121" s="55"/>
      <c r="L121" s="55"/>
      <c r="M121" s="55"/>
      <c r="N121" s="54"/>
      <c r="O121" s="56"/>
      <c r="P121" s="57"/>
      <c r="Q121" s="19"/>
      <c r="R121" s="4"/>
      <c r="S121" s="4"/>
      <c r="T121" s="4"/>
      <c r="U121" s="4"/>
      <c r="V121" s="4"/>
    </row>
    <row r="122" spans="2:22" ht="15">
      <c r="B122" s="21" t="s">
        <v>216</v>
      </c>
      <c r="C122" s="31" t="s">
        <v>224</v>
      </c>
      <c r="D122" s="53">
        <v>0</v>
      </c>
      <c r="E122" s="53">
        <v>0</v>
      </c>
      <c r="F122" s="53">
        <v>0</v>
      </c>
      <c r="G122" s="54">
        <v>0</v>
      </c>
      <c r="H122" s="55">
        <v>0</v>
      </c>
      <c r="I122" s="55">
        <v>0</v>
      </c>
      <c r="J122" s="55">
        <v>961096</v>
      </c>
      <c r="K122" s="55">
        <v>0</v>
      </c>
      <c r="L122" s="55">
        <v>474102</v>
      </c>
      <c r="M122" s="55">
        <v>0</v>
      </c>
      <c r="N122" s="54"/>
      <c r="O122" s="56">
        <f>SUM(D122:N122)</f>
        <v>1435198</v>
      </c>
      <c r="P122" s="47">
        <f>(O122/$O$125)*100</f>
        <v>29.4625801923405</v>
      </c>
      <c r="Q122" s="19"/>
      <c r="R122" s="4"/>
      <c r="S122" s="4"/>
      <c r="T122" s="4"/>
      <c r="U122" s="4"/>
      <c r="V122" s="4"/>
    </row>
    <row r="123" spans="2:22" ht="15">
      <c r="B123" s="21"/>
      <c r="C123" s="31" t="s">
        <v>253</v>
      </c>
      <c r="D123" s="53">
        <v>0</v>
      </c>
      <c r="E123" s="53">
        <v>0</v>
      </c>
      <c r="F123" s="53">
        <v>0</v>
      </c>
      <c r="G123" s="54">
        <v>0</v>
      </c>
      <c r="H123" s="55">
        <v>0</v>
      </c>
      <c r="I123" s="55">
        <v>0</v>
      </c>
      <c r="J123" s="55">
        <v>0</v>
      </c>
      <c r="K123" s="55">
        <v>699774</v>
      </c>
      <c r="L123" s="55">
        <v>0</v>
      </c>
      <c r="M123" s="55">
        <v>0</v>
      </c>
      <c r="N123" s="54"/>
      <c r="O123" s="56">
        <f>SUM(D123:N123)</f>
        <v>699774</v>
      </c>
      <c r="P123" s="47">
        <f>(O123/$O$125)*100</f>
        <v>14.365368117510533</v>
      </c>
      <c r="Q123" s="19"/>
      <c r="R123" s="4"/>
      <c r="S123" s="4"/>
      <c r="T123" s="4"/>
      <c r="U123" s="4"/>
      <c r="V123" s="4"/>
    </row>
    <row r="124" spans="2:22" ht="15">
      <c r="B124" s="21"/>
      <c r="C124" s="18" t="s">
        <v>217</v>
      </c>
      <c r="D124" s="53">
        <v>0</v>
      </c>
      <c r="E124" s="53">
        <v>0</v>
      </c>
      <c r="F124" s="53">
        <v>0</v>
      </c>
      <c r="G124" s="54">
        <v>0</v>
      </c>
      <c r="H124" s="55">
        <v>0</v>
      </c>
      <c r="I124" s="55">
        <v>95000</v>
      </c>
      <c r="J124" s="55">
        <v>0</v>
      </c>
      <c r="K124" s="55">
        <v>0</v>
      </c>
      <c r="L124" s="55">
        <v>2167357</v>
      </c>
      <c r="M124" s="55">
        <v>473928</v>
      </c>
      <c r="N124" s="54"/>
      <c r="O124" s="56">
        <f>SUM(D124:N124)</f>
        <v>2736285</v>
      </c>
      <c r="P124" s="47">
        <f>(O124/$O$125)*100</f>
        <v>56.17205169014897</v>
      </c>
      <c r="Q124" s="19"/>
      <c r="R124" s="4"/>
      <c r="S124" s="4"/>
      <c r="T124" s="4"/>
      <c r="U124" s="4"/>
      <c r="V124" s="4"/>
    </row>
    <row r="125" spans="2:22" ht="16.5" thickBot="1">
      <c r="B125" s="22"/>
      <c r="C125" s="25" t="s">
        <v>6</v>
      </c>
      <c r="D125" s="48">
        <f aca="true" t="shared" si="27" ref="D125:M125">SUM(D121:D124)</f>
        <v>0</v>
      </c>
      <c r="E125" s="48">
        <f t="shared" si="27"/>
        <v>0</v>
      </c>
      <c r="F125" s="48">
        <f t="shared" si="27"/>
        <v>0</v>
      </c>
      <c r="G125" s="49">
        <f t="shared" si="27"/>
        <v>0</v>
      </c>
      <c r="H125" s="50">
        <f t="shared" si="27"/>
        <v>0</v>
      </c>
      <c r="I125" s="50">
        <f t="shared" si="27"/>
        <v>95000</v>
      </c>
      <c r="J125" s="50">
        <f t="shared" si="27"/>
        <v>961096</v>
      </c>
      <c r="K125" s="50">
        <f t="shared" si="27"/>
        <v>699774</v>
      </c>
      <c r="L125" s="50">
        <f t="shared" si="27"/>
        <v>2641459</v>
      </c>
      <c r="M125" s="50">
        <f t="shared" si="27"/>
        <v>473928</v>
      </c>
      <c r="N125" s="49"/>
      <c r="O125" s="51">
        <f>SUM(O121:O124)</f>
        <v>4871257</v>
      </c>
      <c r="P125" s="52">
        <f>(O125/$O$344)*100</f>
        <v>0.9507361747725558</v>
      </c>
      <c r="Q125" s="13"/>
      <c r="R125" s="4"/>
      <c r="S125" s="4"/>
      <c r="T125" s="4"/>
      <c r="U125" s="4"/>
      <c r="V125" s="4"/>
    </row>
    <row r="126" spans="2:22" ht="15">
      <c r="B126" s="21"/>
      <c r="C126" s="18"/>
      <c r="D126" s="53"/>
      <c r="E126" s="53"/>
      <c r="F126" s="53"/>
      <c r="G126" s="54"/>
      <c r="H126" s="55"/>
      <c r="I126" s="55"/>
      <c r="J126" s="55"/>
      <c r="K126" s="55"/>
      <c r="L126" s="55"/>
      <c r="M126" s="55"/>
      <c r="N126" s="54"/>
      <c r="O126" s="56"/>
      <c r="P126" s="57"/>
      <c r="Q126" s="19"/>
      <c r="R126" s="4"/>
      <c r="S126" s="4"/>
      <c r="T126" s="4"/>
      <c r="U126" s="4"/>
      <c r="V126" s="4"/>
    </row>
    <row r="127" spans="2:22" ht="15">
      <c r="B127" s="21" t="s">
        <v>55</v>
      </c>
      <c r="C127" s="31" t="s">
        <v>284</v>
      </c>
      <c r="D127" s="53">
        <v>0</v>
      </c>
      <c r="E127" s="53">
        <v>0</v>
      </c>
      <c r="F127" s="53">
        <v>0</v>
      </c>
      <c r="G127" s="54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380075</v>
      </c>
      <c r="N127" s="54"/>
      <c r="O127" s="56">
        <f>SUM(D127:N127)</f>
        <v>380075</v>
      </c>
      <c r="P127" s="47">
        <f>(O127/$O$129)*100</f>
        <v>23.31093471895627</v>
      </c>
      <c r="Q127" s="19"/>
      <c r="R127" s="4"/>
      <c r="S127" s="4"/>
      <c r="T127" s="4"/>
      <c r="U127" s="4"/>
      <c r="V127" s="4"/>
    </row>
    <row r="128" spans="2:22" ht="15">
      <c r="B128" s="21"/>
      <c r="C128" s="18" t="s">
        <v>56</v>
      </c>
      <c r="D128" s="53">
        <v>0</v>
      </c>
      <c r="E128" s="53">
        <v>0</v>
      </c>
      <c r="F128" s="53">
        <v>859504</v>
      </c>
      <c r="G128" s="54">
        <v>0</v>
      </c>
      <c r="H128" s="55">
        <v>390879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4"/>
      <c r="O128" s="56">
        <f>SUM(D128:N128)</f>
        <v>1250383</v>
      </c>
      <c r="P128" s="47">
        <f>(O128/$O$129)*100</f>
        <v>76.68906528104374</v>
      </c>
      <c r="Q128" s="19"/>
      <c r="R128" s="4"/>
      <c r="S128" s="4"/>
      <c r="T128" s="4"/>
      <c r="U128" s="4"/>
      <c r="V128" s="4"/>
    </row>
    <row r="129" spans="2:22" ht="16.5" thickBot="1">
      <c r="B129" s="22"/>
      <c r="C129" s="25" t="s">
        <v>6</v>
      </c>
      <c r="D129" s="48">
        <f aca="true" t="shared" si="28" ref="D129:M129">SUM(D126:D128)</f>
        <v>0</v>
      </c>
      <c r="E129" s="48">
        <f t="shared" si="28"/>
        <v>0</v>
      </c>
      <c r="F129" s="48">
        <f t="shared" si="28"/>
        <v>859504</v>
      </c>
      <c r="G129" s="49">
        <f t="shared" si="28"/>
        <v>0</v>
      </c>
      <c r="H129" s="50">
        <f t="shared" si="28"/>
        <v>390879</v>
      </c>
      <c r="I129" s="50">
        <f t="shared" si="28"/>
        <v>0</v>
      </c>
      <c r="J129" s="50">
        <f t="shared" si="28"/>
        <v>0</v>
      </c>
      <c r="K129" s="50">
        <f t="shared" si="28"/>
        <v>0</v>
      </c>
      <c r="L129" s="50">
        <f t="shared" si="28"/>
        <v>0</v>
      </c>
      <c r="M129" s="50">
        <f t="shared" si="28"/>
        <v>380075</v>
      </c>
      <c r="N129" s="49"/>
      <c r="O129" s="51">
        <f>SUM(O126:O128)</f>
        <v>1630458</v>
      </c>
      <c r="P129" s="52">
        <f>(O129/$O$344)*100</f>
        <v>0.31822082104214816</v>
      </c>
      <c r="Q129" s="13"/>
      <c r="R129" s="4"/>
      <c r="S129" s="4"/>
      <c r="T129" s="4"/>
      <c r="U129" s="4"/>
      <c r="V129" s="4"/>
    </row>
    <row r="130" spans="2:22" ht="15">
      <c r="B130" s="21"/>
      <c r="C130" s="18"/>
      <c r="D130" s="53"/>
      <c r="E130" s="53"/>
      <c r="F130" s="53"/>
      <c r="G130" s="54"/>
      <c r="H130" s="55"/>
      <c r="I130" s="55"/>
      <c r="J130" s="55"/>
      <c r="K130" s="55"/>
      <c r="L130" s="55"/>
      <c r="M130" s="55"/>
      <c r="N130" s="54"/>
      <c r="O130" s="56"/>
      <c r="P130" s="57"/>
      <c r="Q130" s="19"/>
      <c r="R130" s="4"/>
      <c r="S130" s="4"/>
      <c r="T130" s="4"/>
      <c r="U130" s="4"/>
      <c r="V130" s="4"/>
    </row>
    <row r="131" spans="2:22" ht="15">
      <c r="B131" s="21" t="s">
        <v>57</v>
      </c>
      <c r="C131" s="18" t="s">
        <v>58</v>
      </c>
      <c r="D131" s="53">
        <v>0</v>
      </c>
      <c r="E131" s="53">
        <v>0</v>
      </c>
      <c r="F131" s="53">
        <v>0</v>
      </c>
      <c r="G131" s="54">
        <v>0</v>
      </c>
      <c r="H131" s="55">
        <v>0</v>
      </c>
      <c r="I131" s="55">
        <v>0</v>
      </c>
      <c r="J131" s="55">
        <v>0</v>
      </c>
      <c r="K131" s="55">
        <v>0</v>
      </c>
      <c r="L131" s="55">
        <v>0</v>
      </c>
      <c r="M131" s="55">
        <v>910874</v>
      </c>
      <c r="N131" s="54"/>
      <c r="O131" s="56">
        <f>SUM(D131:N131)</f>
        <v>910874</v>
      </c>
      <c r="P131" s="47">
        <f>(O131/$O$135)*100</f>
        <v>14.203258500446116</v>
      </c>
      <c r="Q131" s="19"/>
      <c r="R131" s="4"/>
      <c r="S131" s="4"/>
      <c r="T131" s="4"/>
      <c r="U131" s="4"/>
      <c r="V131" s="4"/>
    </row>
    <row r="132" spans="2:22" ht="15">
      <c r="B132" s="21"/>
      <c r="C132" s="31" t="s">
        <v>225</v>
      </c>
      <c r="D132" s="53">
        <v>0</v>
      </c>
      <c r="E132" s="53">
        <v>0</v>
      </c>
      <c r="F132" s="53">
        <v>0</v>
      </c>
      <c r="G132" s="54">
        <v>0</v>
      </c>
      <c r="H132" s="55">
        <v>0</v>
      </c>
      <c r="I132" s="55">
        <v>0</v>
      </c>
      <c r="J132" s="55">
        <v>854368</v>
      </c>
      <c r="K132" s="55">
        <v>0</v>
      </c>
      <c r="L132" s="55">
        <v>0</v>
      </c>
      <c r="M132" s="55">
        <v>410000</v>
      </c>
      <c r="N132" s="54"/>
      <c r="O132" s="56">
        <f>SUM(D132:N132)</f>
        <v>1264368</v>
      </c>
      <c r="P132" s="47">
        <f>(O132/$O$135)*100</f>
        <v>19.715290527221168</v>
      </c>
      <c r="Q132" s="19"/>
      <c r="R132" s="4"/>
      <c r="S132" s="4"/>
      <c r="T132" s="4"/>
      <c r="U132" s="4"/>
      <c r="V132" s="4"/>
    </row>
    <row r="133" spans="2:22" ht="15">
      <c r="B133" s="21"/>
      <c r="C133" s="31" t="s">
        <v>254</v>
      </c>
      <c r="D133" s="53">
        <v>0</v>
      </c>
      <c r="E133" s="53">
        <v>0</v>
      </c>
      <c r="F133" s="53">
        <v>0</v>
      </c>
      <c r="G133" s="54">
        <v>0</v>
      </c>
      <c r="H133" s="55">
        <v>0</v>
      </c>
      <c r="I133" s="55">
        <v>0</v>
      </c>
      <c r="J133" s="55">
        <v>0</v>
      </c>
      <c r="K133" s="55">
        <v>1237892</v>
      </c>
      <c r="L133" s="55">
        <v>0</v>
      </c>
      <c r="M133" s="55">
        <v>0</v>
      </c>
      <c r="N133" s="54"/>
      <c r="O133" s="56">
        <f>SUM(D133:N133)</f>
        <v>1237892</v>
      </c>
      <c r="P133" s="47">
        <f>(O133/$O$135)*100</f>
        <v>19.302450252871687</v>
      </c>
      <c r="Q133" s="19"/>
      <c r="R133" s="4"/>
      <c r="S133" s="4"/>
      <c r="T133" s="4"/>
      <c r="U133" s="4"/>
      <c r="V133" s="4"/>
    </row>
    <row r="134" spans="2:22" ht="15">
      <c r="B134" s="21"/>
      <c r="C134" s="18" t="s">
        <v>59</v>
      </c>
      <c r="D134" s="53">
        <v>3000000</v>
      </c>
      <c r="E134" s="53">
        <v>0</v>
      </c>
      <c r="F134" s="53">
        <v>0</v>
      </c>
      <c r="G134" s="54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4"/>
      <c r="O134" s="56">
        <f>SUM(D134:N134)</f>
        <v>3000000</v>
      </c>
      <c r="P134" s="47">
        <f>(O134/$O$135)*100</f>
        <v>46.77900071946103</v>
      </c>
      <c r="Q134" s="19"/>
      <c r="R134" s="4"/>
      <c r="S134" s="4"/>
      <c r="T134" s="4"/>
      <c r="U134" s="4"/>
      <c r="V134" s="4"/>
    </row>
    <row r="135" spans="2:22" ht="16.5" thickBot="1">
      <c r="B135" s="22"/>
      <c r="C135" s="25" t="s">
        <v>6</v>
      </c>
      <c r="D135" s="48">
        <f aca="true" t="shared" si="29" ref="D135:O135">SUM(D130:D134)</f>
        <v>3000000</v>
      </c>
      <c r="E135" s="48">
        <f t="shared" si="29"/>
        <v>0</v>
      </c>
      <c r="F135" s="48">
        <f t="shared" si="29"/>
        <v>0</v>
      </c>
      <c r="G135" s="49">
        <f t="shared" si="29"/>
        <v>0</v>
      </c>
      <c r="H135" s="50">
        <f t="shared" si="29"/>
        <v>0</v>
      </c>
      <c r="I135" s="50">
        <f t="shared" si="29"/>
        <v>0</v>
      </c>
      <c r="J135" s="50">
        <f t="shared" si="29"/>
        <v>854368</v>
      </c>
      <c r="K135" s="50">
        <f t="shared" si="29"/>
        <v>1237892</v>
      </c>
      <c r="L135" s="50">
        <f t="shared" si="29"/>
        <v>0</v>
      </c>
      <c r="M135" s="50">
        <f t="shared" si="29"/>
        <v>1320874</v>
      </c>
      <c r="N135" s="49"/>
      <c r="O135" s="51">
        <f t="shared" si="29"/>
        <v>6413134</v>
      </c>
      <c r="P135" s="52">
        <f>(O135/$O$344)*100</f>
        <v>1.2516684066276569</v>
      </c>
      <c r="Q135" s="13"/>
      <c r="R135" s="4"/>
      <c r="S135" s="4"/>
      <c r="T135" s="4"/>
      <c r="U135" s="4"/>
      <c r="V135" s="4"/>
    </row>
    <row r="136" spans="2:22" ht="15">
      <c r="B136" s="21"/>
      <c r="C136" s="18"/>
      <c r="D136" s="53"/>
      <c r="E136" s="53"/>
      <c r="F136" s="53"/>
      <c r="G136" s="54"/>
      <c r="H136" s="55"/>
      <c r="I136" s="55"/>
      <c r="J136" s="55"/>
      <c r="K136" s="55"/>
      <c r="L136" s="55"/>
      <c r="M136" s="55"/>
      <c r="N136" s="54"/>
      <c r="O136" s="56"/>
      <c r="P136" s="57"/>
      <c r="Q136" s="19"/>
      <c r="R136" s="4"/>
      <c r="S136" s="4"/>
      <c r="T136" s="4"/>
      <c r="U136" s="4"/>
      <c r="V136" s="4"/>
    </row>
    <row r="137" spans="2:22" ht="15">
      <c r="B137" s="21" t="s">
        <v>60</v>
      </c>
      <c r="C137" s="18" t="s">
        <v>61</v>
      </c>
      <c r="D137" s="53">
        <v>1085128</v>
      </c>
      <c r="E137" s="53">
        <v>0</v>
      </c>
      <c r="F137" s="53">
        <v>0</v>
      </c>
      <c r="G137" s="54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4"/>
      <c r="O137" s="56">
        <f aca="true" t="shared" si="30" ref="O137:O144">SUM(D137:N137)</f>
        <v>1085128</v>
      </c>
      <c r="P137" s="47">
        <f aca="true" t="shared" si="31" ref="P137:P144">(O137/$O$145)*100</f>
        <v>13.477286061832705</v>
      </c>
      <c r="Q137" s="19"/>
      <c r="R137" s="4"/>
      <c r="S137" s="4"/>
      <c r="T137" s="4"/>
      <c r="U137" s="4"/>
      <c r="V137" s="4"/>
    </row>
    <row r="138" spans="2:22" ht="15">
      <c r="B138" s="21"/>
      <c r="C138" s="18" t="s">
        <v>62</v>
      </c>
      <c r="D138" s="53">
        <v>0</v>
      </c>
      <c r="E138" s="53">
        <v>0</v>
      </c>
      <c r="F138" s="53">
        <v>256000</v>
      </c>
      <c r="G138" s="54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4"/>
      <c r="O138" s="56">
        <f t="shared" si="30"/>
        <v>256000</v>
      </c>
      <c r="P138" s="47">
        <f t="shared" si="31"/>
        <v>3.1795191275399515</v>
      </c>
      <c r="Q138" s="19"/>
      <c r="R138" s="4"/>
      <c r="S138" s="4"/>
      <c r="T138" s="4"/>
      <c r="U138" s="4"/>
      <c r="V138" s="4"/>
    </row>
    <row r="139" spans="2:22" ht="15">
      <c r="B139" s="21"/>
      <c r="C139" s="18" t="s">
        <v>63</v>
      </c>
      <c r="D139" s="53">
        <v>739998</v>
      </c>
      <c r="E139" s="53">
        <v>0</v>
      </c>
      <c r="F139" s="53">
        <v>0</v>
      </c>
      <c r="G139" s="54">
        <v>0</v>
      </c>
      <c r="H139" s="55">
        <v>0</v>
      </c>
      <c r="I139" s="55">
        <v>0</v>
      </c>
      <c r="J139" s="55">
        <v>0</v>
      </c>
      <c r="K139" s="55">
        <v>0</v>
      </c>
      <c r="L139" s="55">
        <v>0</v>
      </c>
      <c r="M139" s="55">
        <v>0</v>
      </c>
      <c r="N139" s="54"/>
      <c r="O139" s="56">
        <f t="shared" si="30"/>
        <v>739998</v>
      </c>
      <c r="P139" s="47">
        <f t="shared" si="31"/>
        <v>9.190772638051987</v>
      </c>
      <c r="Q139" s="19"/>
      <c r="R139" s="4"/>
      <c r="S139" s="4"/>
      <c r="T139" s="4"/>
      <c r="U139" s="4"/>
      <c r="V139" s="4"/>
    </row>
    <row r="140" spans="2:22" ht="15">
      <c r="B140" s="21"/>
      <c r="C140" s="18" t="s">
        <v>64</v>
      </c>
      <c r="D140" s="53">
        <v>0</v>
      </c>
      <c r="E140" s="53">
        <v>0</v>
      </c>
      <c r="F140" s="53">
        <v>42396</v>
      </c>
      <c r="G140" s="54">
        <v>0</v>
      </c>
      <c r="H140" s="55">
        <v>0</v>
      </c>
      <c r="I140" s="55">
        <v>0</v>
      </c>
      <c r="J140" s="55">
        <v>0</v>
      </c>
      <c r="K140" s="55">
        <v>0</v>
      </c>
      <c r="L140" s="55">
        <v>0</v>
      </c>
      <c r="M140" s="55">
        <v>0</v>
      </c>
      <c r="N140" s="54"/>
      <c r="O140" s="56">
        <f t="shared" si="30"/>
        <v>42396</v>
      </c>
      <c r="P140" s="47">
        <f t="shared" si="31"/>
        <v>0.5265581755124367</v>
      </c>
      <c r="Q140" s="19"/>
      <c r="R140" s="4"/>
      <c r="S140" s="4"/>
      <c r="T140" s="4"/>
      <c r="U140" s="4"/>
      <c r="V140" s="4"/>
    </row>
    <row r="141" spans="2:22" ht="15">
      <c r="B141" s="21"/>
      <c r="C141" s="18" t="s">
        <v>65</v>
      </c>
      <c r="D141" s="53">
        <v>0</v>
      </c>
      <c r="E141" s="53">
        <v>0</v>
      </c>
      <c r="F141" s="53">
        <v>720000</v>
      </c>
      <c r="G141" s="54">
        <v>0</v>
      </c>
      <c r="H141" s="55">
        <v>0</v>
      </c>
      <c r="I141" s="55">
        <v>0</v>
      </c>
      <c r="J141" s="55">
        <v>0</v>
      </c>
      <c r="K141" s="55">
        <v>0</v>
      </c>
      <c r="L141" s="55">
        <v>0</v>
      </c>
      <c r="M141" s="55">
        <v>0</v>
      </c>
      <c r="N141" s="54"/>
      <c r="O141" s="56">
        <f t="shared" si="30"/>
        <v>720000</v>
      </c>
      <c r="P141" s="47">
        <f t="shared" si="31"/>
        <v>8.942397546206113</v>
      </c>
      <c r="Q141" s="19"/>
      <c r="R141" s="4"/>
      <c r="S141" s="4"/>
      <c r="T141" s="4"/>
      <c r="U141" s="4"/>
      <c r="V141" s="4"/>
    </row>
    <row r="142" spans="2:22" ht="15">
      <c r="B142" s="21"/>
      <c r="C142" s="18" t="s">
        <v>66</v>
      </c>
      <c r="D142" s="53">
        <v>38400</v>
      </c>
      <c r="E142" s="53">
        <v>0</v>
      </c>
      <c r="F142" s="53">
        <v>0</v>
      </c>
      <c r="G142" s="54">
        <v>0</v>
      </c>
      <c r="H142" s="55">
        <v>0</v>
      </c>
      <c r="I142" s="55">
        <v>0</v>
      </c>
      <c r="J142" s="55">
        <v>0</v>
      </c>
      <c r="K142" s="55">
        <v>0</v>
      </c>
      <c r="L142" s="55">
        <v>0</v>
      </c>
      <c r="M142" s="55">
        <v>0</v>
      </c>
      <c r="N142" s="54"/>
      <c r="O142" s="56">
        <f t="shared" si="30"/>
        <v>38400</v>
      </c>
      <c r="P142" s="47">
        <f t="shared" si="31"/>
        <v>0.47692786913099267</v>
      </c>
      <c r="Q142" s="19"/>
      <c r="R142" s="4"/>
      <c r="S142" s="4"/>
      <c r="T142" s="4"/>
      <c r="U142" s="4"/>
      <c r="V142" s="4"/>
    </row>
    <row r="143" spans="2:22" ht="15">
      <c r="B143" s="21"/>
      <c r="C143" s="18" t="s">
        <v>67</v>
      </c>
      <c r="D143" s="53">
        <v>62600</v>
      </c>
      <c r="E143" s="53">
        <v>0</v>
      </c>
      <c r="F143" s="53">
        <v>0</v>
      </c>
      <c r="G143" s="54">
        <v>0</v>
      </c>
      <c r="H143" s="55">
        <v>1023365</v>
      </c>
      <c r="I143" s="55">
        <v>0</v>
      </c>
      <c r="J143" s="55">
        <v>1200000</v>
      </c>
      <c r="K143" s="55">
        <v>0</v>
      </c>
      <c r="L143" s="55">
        <v>0</v>
      </c>
      <c r="M143" s="55">
        <v>1520009</v>
      </c>
      <c r="N143" s="54"/>
      <c r="O143" s="56">
        <f t="shared" si="30"/>
        <v>3805974</v>
      </c>
      <c r="P143" s="47">
        <f t="shared" si="31"/>
        <v>47.27018410906148</v>
      </c>
      <c r="Q143" s="19"/>
      <c r="R143" s="4"/>
      <c r="S143" s="4"/>
      <c r="T143" s="4"/>
      <c r="U143" s="4"/>
      <c r="V143" s="4"/>
    </row>
    <row r="144" spans="2:22" ht="15">
      <c r="B144" s="21"/>
      <c r="C144" s="18" t="s">
        <v>68</v>
      </c>
      <c r="D144" s="53">
        <v>0</v>
      </c>
      <c r="E144" s="53">
        <v>1363636</v>
      </c>
      <c r="F144" s="53">
        <v>0</v>
      </c>
      <c r="G144" s="54">
        <v>0</v>
      </c>
      <c r="H144" s="55">
        <v>0</v>
      </c>
      <c r="I144" s="55">
        <v>0</v>
      </c>
      <c r="J144" s="55">
        <v>0</v>
      </c>
      <c r="K144" s="55">
        <v>0</v>
      </c>
      <c r="L144" s="55">
        <v>0</v>
      </c>
      <c r="M144" s="55">
        <v>0</v>
      </c>
      <c r="N144" s="54"/>
      <c r="O144" s="56">
        <f t="shared" si="30"/>
        <v>1363636</v>
      </c>
      <c r="P144" s="47">
        <f t="shared" si="31"/>
        <v>16.936354472664334</v>
      </c>
      <c r="Q144" s="19"/>
      <c r="R144" s="4"/>
      <c r="S144" s="4"/>
      <c r="T144" s="4"/>
      <c r="U144" s="4"/>
      <c r="V144" s="4"/>
    </row>
    <row r="145" spans="2:22" ht="16.5" thickBot="1">
      <c r="B145" s="22"/>
      <c r="C145" s="25" t="s">
        <v>6</v>
      </c>
      <c r="D145" s="48">
        <f aca="true" t="shared" si="32" ref="D145:O145">SUM(D136:D144)</f>
        <v>1926126</v>
      </c>
      <c r="E145" s="48">
        <f t="shared" si="32"/>
        <v>1363636</v>
      </c>
      <c r="F145" s="48">
        <f t="shared" si="32"/>
        <v>1018396</v>
      </c>
      <c r="G145" s="49">
        <f t="shared" si="32"/>
        <v>0</v>
      </c>
      <c r="H145" s="50">
        <f t="shared" si="32"/>
        <v>1023365</v>
      </c>
      <c r="I145" s="50">
        <f t="shared" si="32"/>
        <v>0</v>
      </c>
      <c r="J145" s="50">
        <f t="shared" si="32"/>
        <v>1200000</v>
      </c>
      <c r="K145" s="50">
        <f t="shared" si="32"/>
        <v>0</v>
      </c>
      <c r="L145" s="50">
        <f t="shared" si="32"/>
        <v>0</v>
      </c>
      <c r="M145" s="50">
        <f t="shared" si="32"/>
        <v>1520009</v>
      </c>
      <c r="N145" s="49"/>
      <c r="O145" s="51">
        <f t="shared" si="32"/>
        <v>8051532</v>
      </c>
      <c r="P145" s="52">
        <f>(O145/$O$344)*100</f>
        <v>1.5714388985715237</v>
      </c>
      <c r="Q145" s="13"/>
      <c r="R145" s="4"/>
      <c r="S145" s="4"/>
      <c r="T145" s="4"/>
      <c r="U145" s="4"/>
      <c r="V145" s="4"/>
    </row>
    <row r="146" spans="2:22" ht="15">
      <c r="B146" s="21"/>
      <c r="C146" s="18"/>
      <c r="D146" s="53"/>
      <c r="E146" s="53"/>
      <c r="F146" s="53"/>
      <c r="G146" s="54"/>
      <c r="H146" s="55"/>
      <c r="I146" s="55"/>
      <c r="J146" s="55"/>
      <c r="K146" s="55"/>
      <c r="L146" s="55"/>
      <c r="M146" s="55"/>
      <c r="N146" s="54"/>
      <c r="O146" s="56"/>
      <c r="P146" s="57"/>
      <c r="Q146" s="19"/>
      <c r="R146" s="4"/>
      <c r="S146" s="4"/>
      <c r="T146" s="4"/>
      <c r="U146" s="4"/>
      <c r="V146" s="4"/>
    </row>
    <row r="147" spans="2:22" ht="15">
      <c r="B147" s="21" t="s">
        <v>69</v>
      </c>
      <c r="C147" s="18" t="s">
        <v>70</v>
      </c>
      <c r="D147" s="53">
        <v>0</v>
      </c>
      <c r="E147" s="53">
        <v>0</v>
      </c>
      <c r="F147" s="53">
        <v>0</v>
      </c>
      <c r="G147" s="54">
        <v>20000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4"/>
      <c r="O147" s="56">
        <f aca="true" t="shared" si="33" ref="O147:O159">SUM(D147:N147)</f>
        <v>20000</v>
      </c>
      <c r="P147" s="47">
        <f aca="true" t="shared" si="34" ref="P147:P159">(O147/$O$160)*100</f>
        <v>0.0608591331681515</v>
      </c>
      <c r="Q147" s="19"/>
      <c r="R147" s="4"/>
      <c r="S147" s="4"/>
      <c r="T147" s="4"/>
      <c r="U147" s="4"/>
      <c r="V147" s="4"/>
    </row>
    <row r="148" spans="2:22" ht="15">
      <c r="B148" s="21"/>
      <c r="C148" s="31" t="s">
        <v>268</v>
      </c>
      <c r="D148" s="53">
        <v>0</v>
      </c>
      <c r="E148" s="53">
        <v>0</v>
      </c>
      <c r="F148" s="53">
        <v>0</v>
      </c>
      <c r="G148" s="54">
        <v>0</v>
      </c>
      <c r="H148" s="55">
        <v>0</v>
      </c>
      <c r="I148" s="55">
        <v>0</v>
      </c>
      <c r="J148" s="55">
        <v>0</v>
      </c>
      <c r="K148" s="55">
        <v>0</v>
      </c>
      <c r="L148" s="55">
        <v>200000</v>
      </c>
      <c r="M148" s="55">
        <v>0</v>
      </c>
      <c r="N148" s="54"/>
      <c r="O148" s="56">
        <f t="shared" si="33"/>
        <v>200000</v>
      </c>
      <c r="P148" s="47">
        <f t="shared" si="34"/>
        <v>0.608591331681515</v>
      </c>
      <c r="Q148" s="19"/>
      <c r="R148" s="4"/>
      <c r="S148" s="4"/>
      <c r="T148" s="4"/>
      <c r="U148" s="4"/>
      <c r="V148" s="4"/>
    </row>
    <row r="149" spans="2:22" ht="15">
      <c r="B149" s="21"/>
      <c r="C149" s="31" t="s">
        <v>226</v>
      </c>
      <c r="D149" s="53">
        <v>0</v>
      </c>
      <c r="E149" s="53">
        <v>0</v>
      </c>
      <c r="F149" s="53">
        <v>0</v>
      </c>
      <c r="G149" s="54">
        <v>0</v>
      </c>
      <c r="H149" s="55">
        <v>0</v>
      </c>
      <c r="I149" s="55">
        <v>0</v>
      </c>
      <c r="J149" s="55">
        <v>2352</v>
      </c>
      <c r="K149" s="55">
        <v>0</v>
      </c>
      <c r="L149" s="55">
        <v>0</v>
      </c>
      <c r="M149" s="55">
        <v>0</v>
      </c>
      <c r="N149" s="54"/>
      <c r="O149" s="56">
        <f t="shared" si="33"/>
        <v>2352</v>
      </c>
      <c r="P149" s="47">
        <f t="shared" si="34"/>
        <v>0.007157034060574617</v>
      </c>
      <c r="Q149" s="19"/>
      <c r="R149" s="4"/>
      <c r="S149" s="4"/>
      <c r="T149" s="4"/>
      <c r="U149" s="4"/>
      <c r="V149" s="4"/>
    </row>
    <row r="150" spans="2:22" ht="15">
      <c r="B150" s="21"/>
      <c r="C150" s="18" t="s">
        <v>189</v>
      </c>
      <c r="D150" s="53">
        <v>0</v>
      </c>
      <c r="E150" s="53">
        <v>0</v>
      </c>
      <c r="F150" s="53">
        <v>0</v>
      </c>
      <c r="G150" s="54">
        <v>0</v>
      </c>
      <c r="H150" s="55">
        <v>560000</v>
      </c>
      <c r="I150" s="55">
        <v>0</v>
      </c>
      <c r="J150" s="55">
        <v>1808558</v>
      </c>
      <c r="K150" s="55">
        <v>0</v>
      </c>
      <c r="L150" s="55">
        <v>536800</v>
      </c>
      <c r="M150" s="55">
        <v>1200000</v>
      </c>
      <c r="N150" s="54"/>
      <c r="O150" s="56">
        <f t="shared" si="33"/>
        <v>4105358</v>
      </c>
      <c r="P150" s="47">
        <f t="shared" si="34"/>
        <v>12.492426461246806</v>
      </c>
      <c r="Q150" s="19"/>
      <c r="R150" s="4"/>
      <c r="S150" s="4"/>
      <c r="T150" s="4"/>
      <c r="U150" s="4"/>
      <c r="V150" s="4"/>
    </row>
    <row r="151" spans="2:22" ht="15">
      <c r="B151" s="21"/>
      <c r="C151" s="18" t="s">
        <v>71</v>
      </c>
      <c r="D151" s="53">
        <v>0</v>
      </c>
      <c r="E151" s="53">
        <v>0</v>
      </c>
      <c r="F151" s="53">
        <v>1857000</v>
      </c>
      <c r="G151" s="54">
        <v>1600000</v>
      </c>
      <c r="H151" s="55">
        <v>0</v>
      </c>
      <c r="I151" s="55">
        <v>0</v>
      </c>
      <c r="J151" s="55">
        <v>480000</v>
      </c>
      <c r="K151" s="55">
        <v>0</v>
      </c>
      <c r="L151" s="55">
        <v>0</v>
      </c>
      <c r="M151" s="55">
        <v>0</v>
      </c>
      <c r="N151" s="54"/>
      <c r="O151" s="56">
        <f t="shared" si="33"/>
        <v>3937000</v>
      </c>
      <c r="P151" s="47">
        <f t="shared" si="34"/>
        <v>11.980120364150624</v>
      </c>
      <c r="Q151" s="19"/>
      <c r="R151" s="4"/>
      <c r="S151" s="4"/>
      <c r="T151" s="4"/>
      <c r="U151" s="4"/>
      <c r="V151" s="4"/>
    </row>
    <row r="152" spans="2:22" ht="15">
      <c r="B152" s="21"/>
      <c r="C152" s="31" t="s">
        <v>227</v>
      </c>
      <c r="D152" s="53">
        <v>0</v>
      </c>
      <c r="E152" s="53">
        <v>0</v>
      </c>
      <c r="F152" s="53">
        <v>0</v>
      </c>
      <c r="G152" s="54">
        <v>0</v>
      </c>
      <c r="H152" s="55">
        <v>0</v>
      </c>
      <c r="I152" s="55">
        <v>0</v>
      </c>
      <c r="J152" s="55">
        <v>3753283</v>
      </c>
      <c r="K152" s="55">
        <v>0</v>
      </c>
      <c r="L152" s="55">
        <v>0</v>
      </c>
      <c r="M152" s="55">
        <v>0</v>
      </c>
      <c r="N152" s="54"/>
      <c r="O152" s="56">
        <f t="shared" si="33"/>
        <v>3753283</v>
      </c>
      <c r="P152" s="47">
        <f t="shared" si="34"/>
        <v>11.42107749573796</v>
      </c>
      <c r="Q152" s="19"/>
      <c r="R152" s="4"/>
      <c r="S152" s="4"/>
      <c r="T152" s="4"/>
      <c r="U152" s="4"/>
      <c r="V152" s="4"/>
    </row>
    <row r="153" spans="2:22" ht="15">
      <c r="B153" s="21"/>
      <c r="C153" s="18" t="s">
        <v>72</v>
      </c>
      <c r="D153" s="53">
        <v>0</v>
      </c>
      <c r="E153" s="53">
        <v>0</v>
      </c>
      <c r="F153" s="53">
        <v>0</v>
      </c>
      <c r="G153" s="54">
        <v>120000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4"/>
      <c r="O153" s="56">
        <f t="shared" si="33"/>
        <v>120000</v>
      </c>
      <c r="P153" s="47">
        <f t="shared" si="34"/>
        <v>0.365154799008909</v>
      </c>
      <c r="Q153" s="19"/>
      <c r="R153" s="4"/>
      <c r="S153" s="4"/>
      <c r="T153" s="4"/>
      <c r="U153" s="4"/>
      <c r="V153" s="4"/>
    </row>
    <row r="154" spans="2:22" ht="15">
      <c r="B154" s="21"/>
      <c r="C154" s="31" t="s">
        <v>228</v>
      </c>
      <c r="D154" s="53">
        <v>0</v>
      </c>
      <c r="E154" s="53">
        <v>0</v>
      </c>
      <c r="F154" s="53">
        <v>0</v>
      </c>
      <c r="G154" s="54">
        <v>0</v>
      </c>
      <c r="H154" s="55">
        <v>0</v>
      </c>
      <c r="I154" s="55">
        <v>0</v>
      </c>
      <c r="J154" s="55">
        <v>1446404</v>
      </c>
      <c r="K154" s="55">
        <v>0</v>
      </c>
      <c r="L154" s="55">
        <v>0</v>
      </c>
      <c r="M154" s="55">
        <v>0</v>
      </c>
      <c r="N154" s="54"/>
      <c r="O154" s="56">
        <f t="shared" si="33"/>
        <v>1446404</v>
      </c>
      <c r="P154" s="47">
        <f t="shared" si="34"/>
        <v>4.40134468254735</v>
      </c>
      <c r="Q154" s="19"/>
      <c r="R154" s="4"/>
      <c r="S154" s="4"/>
      <c r="T154" s="4"/>
      <c r="U154" s="4"/>
      <c r="V154" s="4"/>
    </row>
    <row r="155" spans="2:22" ht="15">
      <c r="B155" s="21"/>
      <c r="C155" s="18" t="s">
        <v>73</v>
      </c>
      <c r="D155" s="53">
        <v>0</v>
      </c>
      <c r="E155" s="53">
        <v>2074325</v>
      </c>
      <c r="F155" s="53">
        <v>0</v>
      </c>
      <c r="G155" s="54">
        <v>0</v>
      </c>
      <c r="H155" s="55">
        <v>0</v>
      </c>
      <c r="I155" s="55">
        <v>0</v>
      </c>
      <c r="J155" s="55">
        <v>0</v>
      </c>
      <c r="K155" s="55">
        <v>50000</v>
      </c>
      <c r="L155" s="55">
        <v>0</v>
      </c>
      <c r="M155" s="55">
        <v>1171535</v>
      </c>
      <c r="N155" s="54"/>
      <c r="O155" s="56">
        <f t="shared" si="33"/>
        <v>3295860</v>
      </c>
      <c r="P155" s="47">
        <f t="shared" si="34"/>
        <v>10.029159132179192</v>
      </c>
      <c r="Q155" s="19"/>
      <c r="R155" s="4"/>
      <c r="S155" s="4"/>
      <c r="T155" s="4"/>
      <c r="U155" s="4"/>
      <c r="V155" s="4"/>
    </row>
    <row r="156" spans="2:22" ht="15">
      <c r="B156" s="21"/>
      <c r="C156" s="31" t="s">
        <v>229</v>
      </c>
      <c r="D156" s="53">
        <v>0</v>
      </c>
      <c r="E156" s="53">
        <v>0</v>
      </c>
      <c r="F156" s="53">
        <v>0</v>
      </c>
      <c r="G156" s="54">
        <v>0</v>
      </c>
      <c r="H156" s="55">
        <v>0</v>
      </c>
      <c r="I156" s="55">
        <v>0</v>
      </c>
      <c r="J156" s="55">
        <v>1605988</v>
      </c>
      <c r="K156" s="55">
        <v>0</v>
      </c>
      <c r="L156" s="55">
        <v>1633548</v>
      </c>
      <c r="M156" s="55">
        <v>0</v>
      </c>
      <c r="N156" s="54"/>
      <c r="O156" s="56">
        <f t="shared" si="33"/>
        <v>3239536</v>
      </c>
      <c r="P156" s="47">
        <f t="shared" si="34"/>
        <v>9.857767641351042</v>
      </c>
      <c r="Q156" s="19"/>
      <c r="R156" s="4"/>
      <c r="S156" s="4"/>
      <c r="T156" s="4"/>
      <c r="U156" s="4"/>
      <c r="V156" s="4"/>
    </row>
    <row r="157" spans="2:22" ht="15">
      <c r="B157" s="21"/>
      <c r="C157" s="31" t="s">
        <v>230</v>
      </c>
      <c r="D157" s="53">
        <v>0</v>
      </c>
      <c r="E157" s="53">
        <v>0</v>
      </c>
      <c r="F157" s="53">
        <v>0</v>
      </c>
      <c r="G157" s="54">
        <v>0</v>
      </c>
      <c r="H157" s="55">
        <v>0</v>
      </c>
      <c r="I157" s="55">
        <v>0</v>
      </c>
      <c r="J157" s="55">
        <v>225516</v>
      </c>
      <c r="K157" s="55">
        <v>0</v>
      </c>
      <c r="L157" s="55">
        <v>0</v>
      </c>
      <c r="M157" s="55">
        <v>0</v>
      </c>
      <c r="N157" s="54"/>
      <c r="O157" s="56">
        <f t="shared" si="33"/>
        <v>225516</v>
      </c>
      <c r="P157" s="47">
        <f t="shared" si="34"/>
        <v>0.6862354137774428</v>
      </c>
      <c r="Q157" s="19"/>
      <c r="R157" s="4"/>
      <c r="S157" s="4"/>
      <c r="T157" s="4"/>
      <c r="U157" s="4"/>
      <c r="V157" s="4"/>
    </row>
    <row r="158" spans="2:22" ht="15">
      <c r="B158" s="21"/>
      <c r="C158" s="18" t="s">
        <v>183</v>
      </c>
      <c r="D158" s="53">
        <v>0</v>
      </c>
      <c r="E158" s="53">
        <v>0</v>
      </c>
      <c r="F158" s="53">
        <v>0</v>
      </c>
      <c r="G158" s="54">
        <v>28000</v>
      </c>
      <c r="H158" s="55">
        <v>0</v>
      </c>
      <c r="I158" s="55">
        <v>0</v>
      </c>
      <c r="J158" s="55">
        <v>0</v>
      </c>
      <c r="K158" s="55">
        <v>0</v>
      </c>
      <c r="L158" s="55">
        <v>0</v>
      </c>
      <c r="M158" s="55">
        <v>0</v>
      </c>
      <c r="N158" s="54"/>
      <c r="O158" s="56">
        <f t="shared" si="33"/>
        <v>28000</v>
      </c>
      <c r="P158" s="47">
        <f t="shared" si="34"/>
        <v>0.0852027864354121</v>
      </c>
      <c r="Q158" s="19"/>
      <c r="R158" s="4"/>
      <c r="S158" s="4"/>
      <c r="T158" s="4"/>
      <c r="U158" s="4"/>
      <c r="V158" s="4"/>
    </row>
    <row r="159" spans="2:22" ht="15">
      <c r="B159" s="21"/>
      <c r="C159" s="18" t="s">
        <v>74</v>
      </c>
      <c r="D159" s="53">
        <v>493293</v>
      </c>
      <c r="E159" s="53">
        <v>0</v>
      </c>
      <c r="F159" s="53">
        <v>0</v>
      </c>
      <c r="G159" s="54">
        <v>944613</v>
      </c>
      <c r="H159" s="55">
        <v>548800</v>
      </c>
      <c r="I159" s="55">
        <v>0</v>
      </c>
      <c r="J159" s="55">
        <v>2640442</v>
      </c>
      <c r="K159" s="55">
        <v>49516</v>
      </c>
      <c r="L159" s="55">
        <v>6251747</v>
      </c>
      <c r="M159" s="55">
        <v>1561055</v>
      </c>
      <c r="N159" s="54"/>
      <c r="O159" s="56">
        <f t="shared" si="33"/>
        <v>12489466</v>
      </c>
      <c r="P159" s="47">
        <f t="shared" si="34"/>
        <v>38.00490372465502</v>
      </c>
      <c r="Q159" s="19"/>
      <c r="R159" s="4"/>
      <c r="S159" s="4"/>
      <c r="T159" s="4"/>
      <c r="U159" s="4"/>
      <c r="V159" s="4"/>
    </row>
    <row r="160" spans="2:22" ht="16.5" thickBot="1">
      <c r="B160" s="22"/>
      <c r="C160" s="25" t="s">
        <v>6</v>
      </c>
      <c r="D160" s="48">
        <f aca="true" t="shared" si="35" ref="D160:O160">SUM(D146:D159)</f>
        <v>493293</v>
      </c>
      <c r="E160" s="48">
        <f t="shared" si="35"/>
        <v>2074325</v>
      </c>
      <c r="F160" s="48">
        <f t="shared" si="35"/>
        <v>1857000</v>
      </c>
      <c r="G160" s="49">
        <f t="shared" si="35"/>
        <v>2712613</v>
      </c>
      <c r="H160" s="50">
        <f t="shared" si="35"/>
        <v>1108800</v>
      </c>
      <c r="I160" s="50">
        <f t="shared" si="35"/>
        <v>0</v>
      </c>
      <c r="J160" s="50">
        <f t="shared" si="35"/>
        <v>11962543</v>
      </c>
      <c r="K160" s="50">
        <f t="shared" si="35"/>
        <v>99516</v>
      </c>
      <c r="L160" s="50">
        <f t="shared" si="35"/>
        <v>8622095</v>
      </c>
      <c r="M160" s="50">
        <f t="shared" si="35"/>
        <v>3932590</v>
      </c>
      <c r="N160" s="49"/>
      <c r="O160" s="51">
        <f t="shared" si="35"/>
        <v>32862775</v>
      </c>
      <c r="P160" s="52">
        <f>(O160/$O$344)*100</f>
        <v>6.41391513441216</v>
      </c>
      <c r="Q160" s="13"/>
      <c r="R160" s="4"/>
      <c r="S160" s="4"/>
      <c r="T160" s="4"/>
      <c r="U160" s="4"/>
      <c r="V160" s="4"/>
    </row>
    <row r="161" spans="2:22" ht="15">
      <c r="B161" s="21"/>
      <c r="C161" s="18"/>
      <c r="D161" s="53"/>
      <c r="E161" s="53"/>
      <c r="F161" s="53"/>
      <c r="G161" s="54"/>
      <c r="H161" s="55"/>
      <c r="I161" s="55"/>
      <c r="J161" s="55"/>
      <c r="K161" s="55"/>
      <c r="L161" s="55"/>
      <c r="M161" s="55"/>
      <c r="N161" s="54"/>
      <c r="O161" s="56"/>
      <c r="P161" s="57"/>
      <c r="Q161" s="19"/>
      <c r="R161" s="4"/>
      <c r="S161" s="4"/>
      <c r="T161" s="4"/>
      <c r="U161" s="4"/>
      <c r="V161" s="4"/>
    </row>
    <row r="162" spans="2:22" ht="15">
      <c r="B162" s="21" t="s">
        <v>75</v>
      </c>
      <c r="C162" s="31" t="s">
        <v>231</v>
      </c>
      <c r="D162" s="53">
        <v>0</v>
      </c>
      <c r="E162" s="53">
        <v>0</v>
      </c>
      <c r="F162" s="53">
        <v>0</v>
      </c>
      <c r="G162" s="54">
        <v>0</v>
      </c>
      <c r="H162" s="55">
        <v>0</v>
      </c>
      <c r="I162" s="55">
        <v>0</v>
      </c>
      <c r="J162" s="55">
        <v>166989</v>
      </c>
      <c r="K162" s="55">
        <v>0</v>
      </c>
      <c r="L162" s="55">
        <v>0</v>
      </c>
      <c r="M162" s="55">
        <v>0</v>
      </c>
      <c r="N162" s="54"/>
      <c r="O162" s="56">
        <f>SUM(D162:N162)</f>
        <v>166989</v>
      </c>
      <c r="P162" s="47">
        <f>(O162/$O$165)*100</f>
        <v>23.001112941526493</v>
      </c>
      <c r="Q162" s="19"/>
      <c r="R162" s="4"/>
      <c r="S162" s="4"/>
      <c r="T162" s="4"/>
      <c r="U162" s="4"/>
      <c r="V162" s="4"/>
    </row>
    <row r="163" spans="2:22" ht="15">
      <c r="B163" s="21"/>
      <c r="C163" s="18" t="s">
        <v>285</v>
      </c>
      <c r="D163" s="53">
        <v>0</v>
      </c>
      <c r="E163" s="53">
        <v>0</v>
      </c>
      <c r="F163" s="53">
        <v>0</v>
      </c>
      <c r="G163" s="54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495015</v>
      </c>
      <c r="N163" s="54"/>
      <c r="O163" s="56">
        <f>SUM(D163:N163)</f>
        <v>495015</v>
      </c>
      <c r="P163" s="47">
        <f>(O163/$O$165)*100</f>
        <v>68.18350863080644</v>
      </c>
      <c r="Q163" s="19"/>
      <c r="R163" s="4"/>
      <c r="S163" s="4"/>
      <c r="T163" s="4"/>
      <c r="U163" s="4"/>
      <c r="V163" s="4"/>
    </row>
    <row r="164" spans="2:22" ht="15">
      <c r="B164" s="21"/>
      <c r="C164" s="18" t="s">
        <v>286</v>
      </c>
      <c r="D164" s="53">
        <v>0</v>
      </c>
      <c r="E164" s="53">
        <v>0</v>
      </c>
      <c r="F164" s="53">
        <v>0</v>
      </c>
      <c r="G164" s="54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64000</v>
      </c>
      <c r="N164" s="54"/>
      <c r="O164" s="56">
        <f>SUM(D164:N164)</f>
        <v>64000</v>
      </c>
      <c r="P164" s="47">
        <f>(O164/$O$165)*100</f>
        <v>8.815378427667065</v>
      </c>
      <c r="Q164" s="19"/>
      <c r="R164" s="4"/>
      <c r="S164" s="4"/>
      <c r="T164" s="4"/>
      <c r="U164" s="4"/>
      <c r="V164" s="4"/>
    </row>
    <row r="165" spans="2:22" ht="16.5" thickBot="1">
      <c r="B165" s="22"/>
      <c r="C165" s="25" t="s">
        <v>6</v>
      </c>
      <c r="D165" s="48">
        <f aca="true" t="shared" si="36" ref="D165:O165">SUM(D161:D164)</f>
        <v>0</v>
      </c>
      <c r="E165" s="48">
        <f t="shared" si="36"/>
        <v>0</v>
      </c>
      <c r="F165" s="48">
        <f t="shared" si="36"/>
        <v>0</v>
      </c>
      <c r="G165" s="49">
        <f t="shared" si="36"/>
        <v>0</v>
      </c>
      <c r="H165" s="50">
        <f t="shared" si="36"/>
        <v>0</v>
      </c>
      <c r="I165" s="50">
        <f t="shared" si="36"/>
        <v>0</v>
      </c>
      <c r="J165" s="50">
        <f t="shared" si="36"/>
        <v>166989</v>
      </c>
      <c r="K165" s="50">
        <f t="shared" si="36"/>
        <v>0</v>
      </c>
      <c r="L165" s="50">
        <f t="shared" si="36"/>
        <v>0</v>
      </c>
      <c r="M165" s="50">
        <f t="shared" si="36"/>
        <v>559015</v>
      </c>
      <c r="N165" s="49"/>
      <c r="O165" s="51">
        <f t="shared" si="36"/>
        <v>726004</v>
      </c>
      <c r="P165" s="52">
        <f>(O165/$O$344)*100</f>
        <v>0.14169613014250215</v>
      </c>
      <c r="Q165" s="13"/>
      <c r="R165" s="4"/>
      <c r="S165" s="4"/>
      <c r="T165" s="4"/>
      <c r="U165" s="4"/>
      <c r="V165" s="4"/>
    </row>
    <row r="166" spans="2:22" ht="15">
      <c r="B166" s="21"/>
      <c r="C166" s="18"/>
      <c r="D166" s="53"/>
      <c r="E166" s="53"/>
      <c r="F166" s="53"/>
      <c r="G166" s="54"/>
      <c r="H166" s="55"/>
      <c r="I166" s="55"/>
      <c r="J166" s="55"/>
      <c r="K166" s="55"/>
      <c r="L166" s="55"/>
      <c r="M166" s="55"/>
      <c r="N166" s="54"/>
      <c r="O166" s="56"/>
      <c r="P166" s="57"/>
      <c r="Q166" s="19"/>
      <c r="R166" s="4"/>
      <c r="S166" s="4"/>
      <c r="T166" s="4"/>
      <c r="U166" s="4"/>
      <c r="V166" s="4"/>
    </row>
    <row r="167" spans="2:22" ht="15">
      <c r="B167" s="21" t="s">
        <v>76</v>
      </c>
      <c r="C167" s="18" t="s">
        <v>77</v>
      </c>
      <c r="D167" s="53">
        <v>0</v>
      </c>
      <c r="E167" s="53">
        <v>1240000</v>
      </c>
      <c r="F167" s="53">
        <v>0</v>
      </c>
      <c r="G167" s="54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4"/>
      <c r="O167" s="56">
        <f>SUM(D167:N167)</f>
        <v>1240000</v>
      </c>
      <c r="P167" s="47">
        <f>(O167/$O$172)*100</f>
        <v>15.508221295814446</v>
      </c>
      <c r="Q167" s="19"/>
      <c r="R167" s="4"/>
      <c r="S167" s="4"/>
      <c r="T167" s="4"/>
      <c r="U167" s="4"/>
      <c r="V167" s="4"/>
    </row>
    <row r="168" spans="2:22" ht="15">
      <c r="B168" s="21"/>
      <c r="C168" s="18" t="s">
        <v>43</v>
      </c>
      <c r="D168" s="53">
        <v>0</v>
      </c>
      <c r="E168" s="53">
        <v>0</v>
      </c>
      <c r="F168" s="53">
        <v>0</v>
      </c>
      <c r="G168" s="54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672000</v>
      </c>
      <c r="N168" s="54"/>
      <c r="O168" s="56">
        <f>SUM(D168:N168)</f>
        <v>672000</v>
      </c>
      <c r="P168" s="47">
        <f>(O168/$O$172)*100</f>
        <v>8.404455411925246</v>
      </c>
      <c r="Q168" s="19"/>
      <c r="R168" s="4"/>
      <c r="S168" s="4"/>
      <c r="T168" s="4"/>
      <c r="U168" s="4"/>
      <c r="V168" s="4"/>
    </row>
    <row r="169" spans="2:22" ht="15">
      <c r="B169" s="21"/>
      <c r="C169" s="18" t="s">
        <v>78</v>
      </c>
      <c r="D169" s="53">
        <v>0</v>
      </c>
      <c r="E169" s="53">
        <v>0</v>
      </c>
      <c r="F169" s="53">
        <v>1440000</v>
      </c>
      <c r="G169" s="54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4"/>
      <c r="O169" s="56">
        <f>SUM(D169:N169)</f>
        <v>1440000</v>
      </c>
      <c r="P169" s="47">
        <f>(O169/$O$172)*100</f>
        <v>18.00954731126839</v>
      </c>
      <c r="Q169" s="19"/>
      <c r="R169" s="4"/>
      <c r="S169" s="4"/>
      <c r="T169" s="4"/>
      <c r="U169" s="4"/>
      <c r="V169" s="4"/>
    </row>
    <row r="170" spans="2:22" ht="15">
      <c r="B170" s="21"/>
      <c r="C170" s="18" t="s">
        <v>44</v>
      </c>
      <c r="D170" s="53">
        <v>1607691</v>
      </c>
      <c r="E170" s="53">
        <v>0</v>
      </c>
      <c r="F170" s="53">
        <v>0</v>
      </c>
      <c r="G170" s="54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4"/>
      <c r="O170" s="56">
        <f>SUM(D170:N170)</f>
        <v>1607691</v>
      </c>
      <c r="P170" s="47">
        <f>(O170/$O$172)*100</f>
        <v>20.106796615555822</v>
      </c>
      <c r="Q170" s="19"/>
      <c r="R170" s="4"/>
      <c r="S170" s="4"/>
      <c r="T170" s="4"/>
      <c r="U170" s="4"/>
      <c r="V170" s="4"/>
    </row>
    <row r="171" spans="2:22" ht="15">
      <c r="B171" s="21"/>
      <c r="C171" s="18" t="s">
        <v>79</v>
      </c>
      <c r="D171" s="53">
        <v>0</v>
      </c>
      <c r="E171" s="53">
        <v>0</v>
      </c>
      <c r="F171" s="53">
        <v>76000</v>
      </c>
      <c r="G171" s="54">
        <v>0</v>
      </c>
      <c r="H171" s="55">
        <v>0</v>
      </c>
      <c r="I171" s="55">
        <v>0</v>
      </c>
      <c r="J171" s="55">
        <v>-36821</v>
      </c>
      <c r="K171" s="55">
        <v>1575033</v>
      </c>
      <c r="L171" s="55">
        <v>14400</v>
      </c>
      <c r="M171" s="55">
        <v>1407456</v>
      </c>
      <c r="N171" s="54"/>
      <c r="O171" s="56">
        <f>SUM(D171:N171)</f>
        <v>3036068</v>
      </c>
      <c r="P171" s="47">
        <f>(O171/$O$172)*100</f>
        <v>37.9709793654361</v>
      </c>
      <c r="Q171" s="19"/>
      <c r="R171" s="4"/>
      <c r="S171" s="4"/>
      <c r="T171" s="4"/>
      <c r="U171" s="4"/>
      <c r="V171" s="4"/>
    </row>
    <row r="172" spans="2:22" ht="16.5" thickBot="1">
      <c r="B172" s="22"/>
      <c r="C172" s="25" t="s">
        <v>6</v>
      </c>
      <c r="D172" s="48">
        <f aca="true" t="shared" si="37" ref="D172:O172">SUM(D166:D171)</f>
        <v>1607691</v>
      </c>
      <c r="E172" s="48">
        <f t="shared" si="37"/>
        <v>1240000</v>
      </c>
      <c r="F172" s="48">
        <f t="shared" si="37"/>
        <v>1516000</v>
      </c>
      <c r="G172" s="49">
        <f t="shared" si="37"/>
        <v>0</v>
      </c>
      <c r="H172" s="50">
        <f t="shared" si="37"/>
        <v>0</v>
      </c>
      <c r="I172" s="50">
        <f t="shared" si="37"/>
        <v>0</v>
      </c>
      <c r="J172" s="50">
        <f t="shared" si="37"/>
        <v>-36821</v>
      </c>
      <c r="K172" s="50">
        <f t="shared" si="37"/>
        <v>1575033</v>
      </c>
      <c r="L172" s="50">
        <f t="shared" si="37"/>
        <v>14400</v>
      </c>
      <c r="M172" s="50">
        <f t="shared" si="37"/>
        <v>2079456</v>
      </c>
      <c r="N172" s="49"/>
      <c r="O172" s="51">
        <f t="shared" si="37"/>
        <v>7995759</v>
      </c>
      <c r="P172" s="52">
        <f>(O172/$O$344)*100</f>
        <v>1.5605535339365662</v>
      </c>
      <c r="Q172" s="13"/>
      <c r="R172" s="4"/>
      <c r="S172" s="4"/>
      <c r="T172" s="4"/>
      <c r="U172" s="4"/>
      <c r="V172" s="4"/>
    </row>
    <row r="173" spans="2:22" ht="15">
      <c r="B173" s="21"/>
      <c r="C173" s="18"/>
      <c r="D173" s="53"/>
      <c r="E173" s="53"/>
      <c r="F173" s="53"/>
      <c r="G173" s="54"/>
      <c r="H173" s="55"/>
      <c r="I173" s="55"/>
      <c r="J173" s="55"/>
      <c r="K173" s="55"/>
      <c r="L173" s="55"/>
      <c r="M173" s="55"/>
      <c r="N173" s="54"/>
      <c r="O173" s="56"/>
      <c r="P173" s="57"/>
      <c r="Q173" s="19"/>
      <c r="R173" s="4"/>
      <c r="S173" s="4"/>
      <c r="T173" s="4"/>
      <c r="U173" s="4"/>
      <c r="V173" s="4"/>
    </row>
    <row r="174" spans="2:22" ht="15">
      <c r="B174" s="21" t="s">
        <v>201</v>
      </c>
      <c r="C174" s="31" t="s">
        <v>232</v>
      </c>
      <c r="D174" s="53">
        <v>0</v>
      </c>
      <c r="E174" s="53">
        <v>0</v>
      </c>
      <c r="F174" s="53">
        <v>0</v>
      </c>
      <c r="G174" s="54">
        <v>0</v>
      </c>
      <c r="H174" s="55">
        <v>0</v>
      </c>
      <c r="I174" s="55">
        <v>0</v>
      </c>
      <c r="J174" s="55">
        <v>625750</v>
      </c>
      <c r="K174" s="55">
        <v>288000</v>
      </c>
      <c r="L174" s="55">
        <v>-566997</v>
      </c>
      <c r="M174" s="55">
        <v>0</v>
      </c>
      <c r="N174" s="54"/>
      <c r="O174" s="56">
        <f>SUM(D174:N174)</f>
        <v>346753</v>
      </c>
      <c r="P174" s="47">
        <f>(O174/$O$176)*100</f>
        <v>10.7947346432803</v>
      </c>
      <c r="Q174" s="19"/>
      <c r="R174" s="4"/>
      <c r="S174" s="4"/>
      <c r="T174" s="4"/>
      <c r="U174" s="4"/>
      <c r="V174" s="4"/>
    </row>
    <row r="175" spans="2:22" ht="15">
      <c r="B175" s="21"/>
      <c r="C175" s="18" t="s">
        <v>72</v>
      </c>
      <c r="D175" s="53">
        <v>0</v>
      </c>
      <c r="E175" s="53">
        <v>0</v>
      </c>
      <c r="F175" s="53">
        <v>0</v>
      </c>
      <c r="G175" s="54">
        <v>0</v>
      </c>
      <c r="H175" s="55">
        <v>0</v>
      </c>
      <c r="I175" s="55">
        <v>2865489</v>
      </c>
      <c r="J175" s="55">
        <v>0</v>
      </c>
      <c r="K175" s="55">
        <v>0</v>
      </c>
      <c r="L175" s="55">
        <v>0</v>
      </c>
      <c r="M175" s="55">
        <v>0</v>
      </c>
      <c r="N175" s="54"/>
      <c r="O175" s="56">
        <f>SUM(D175:N175)</f>
        <v>2865489</v>
      </c>
      <c r="P175" s="47">
        <f>(O175/$O$176)*100</f>
        <v>89.20526535671969</v>
      </c>
      <c r="Q175" s="19"/>
      <c r="R175" s="4"/>
      <c r="S175" s="4"/>
      <c r="T175" s="4"/>
      <c r="U175" s="4"/>
      <c r="V175" s="4"/>
    </row>
    <row r="176" spans="2:22" ht="16.5" thickBot="1">
      <c r="B176" s="22"/>
      <c r="C176" s="25" t="s">
        <v>6</v>
      </c>
      <c r="D176" s="48">
        <f aca="true" t="shared" si="38" ref="D176:M176">SUM(D173:D175)</f>
        <v>0</v>
      </c>
      <c r="E176" s="48">
        <f t="shared" si="38"/>
        <v>0</v>
      </c>
      <c r="F176" s="48">
        <f t="shared" si="38"/>
        <v>0</v>
      </c>
      <c r="G176" s="49">
        <f t="shared" si="38"/>
        <v>0</v>
      </c>
      <c r="H176" s="50">
        <f t="shared" si="38"/>
        <v>0</v>
      </c>
      <c r="I176" s="50">
        <f t="shared" si="38"/>
        <v>2865489</v>
      </c>
      <c r="J176" s="50">
        <f t="shared" si="38"/>
        <v>625750</v>
      </c>
      <c r="K176" s="50">
        <f t="shared" si="38"/>
        <v>288000</v>
      </c>
      <c r="L176" s="50">
        <f t="shared" si="38"/>
        <v>-566997</v>
      </c>
      <c r="M176" s="50">
        <f t="shared" si="38"/>
        <v>0</v>
      </c>
      <c r="N176" s="49"/>
      <c r="O176" s="51">
        <f>SUM(O173:O175)</f>
        <v>3212242</v>
      </c>
      <c r="P176" s="52">
        <f>(O176/$O$344)*100</f>
        <v>0.6269418081459762</v>
      </c>
      <c r="Q176" s="13"/>
      <c r="R176" s="4"/>
      <c r="S176" s="4"/>
      <c r="T176" s="4"/>
      <c r="U176" s="4"/>
      <c r="V176" s="4"/>
    </row>
    <row r="177" spans="2:22" ht="15">
      <c r="B177" s="21"/>
      <c r="C177" s="18"/>
      <c r="D177" s="53"/>
      <c r="E177" s="53"/>
      <c r="F177" s="53"/>
      <c r="G177" s="54"/>
      <c r="H177" s="55"/>
      <c r="I177" s="55"/>
      <c r="J177" s="55"/>
      <c r="K177" s="55"/>
      <c r="L177" s="55"/>
      <c r="M177" s="55"/>
      <c r="N177" s="54"/>
      <c r="O177" s="56"/>
      <c r="P177" s="57"/>
      <c r="Q177" s="19"/>
      <c r="R177" s="4"/>
      <c r="S177" s="4"/>
      <c r="T177" s="4"/>
      <c r="U177" s="4"/>
      <c r="V177" s="4"/>
    </row>
    <row r="178" spans="2:22" ht="15">
      <c r="B178" s="21" t="s">
        <v>80</v>
      </c>
      <c r="C178" s="18" t="s">
        <v>255</v>
      </c>
      <c r="D178" s="53">
        <v>0</v>
      </c>
      <c r="E178" s="53">
        <v>0</v>
      </c>
      <c r="F178" s="53">
        <v>0</v>
      </c>
      <c r="G178" s="54">
        <v>0</v>
      </c>
      <c r="H178" s="55">
        <v>0</v>
      </c>
      <c r="I178" s="55">
        <v>0</v>
      </c>
      <c r="J178" s="55">
        <v>0</v>
      </c>
      <c r="K178" s="55">
        <v>133896</v>
      </c>
      <c r="L178" s="55">
        <v>0</v>
      </c>
      <c r="M178" s="55">
        <v>0</v>
      </c>
      <c r="N178" s="54"/>
      <c r="O178" s="56">
        <f>SUM(D178:N178)</f>
        <v>133896</v>
      </c>
      <c r="P178" s="47">
        <f>(O178/$O$180)*100</f>
        <v>15.090086790313656</v>
      </c>
      <c r="Q178" s="19"/>
      <c r="R178" s="4"/>
      <c r="S178" s="4"/>
      <c r="T178" s="4"/>
      <c r="U178" s="4"/>
      <c r="V178" s="4"/>
    </row>
    <row r="179" spans="2:22" ht="15">
      <c r="B179" s="21"/>
      <c r="C179" s="18" t="s">
        <v>81</v>
      </c>
      <c r="D179" s="53">
        <v>0</v>
      </c>
      <c r="E179" s="53">
        <v>0</v>
      </c>
      <c r="F179" s="53">
        <v>0</v>
      </c>
      <c r="G179" s="54">
        <v>0</v>
      </c>
      <c r="H179" s="55">
        <v>0</v>
      </c>
      <c r="I179" s="55">
        <v>0</v>
      </c>
      <c r="J179" s="55">
        <v>0</v>
      </c>
      <c r="K179" s="55">
        <v>0</v>
      </c>
      <c r="L179" s="55">
        <v>353415</v>
      </c>
      <c r="M179" s="55">
        <v>400000</v>
      </c>
      <c r="N179" s="54"/>
      <c r="O179" s="56">
        <f>SUM(D179:N179)</f>
        <v>753415</v>
      </c>
      <c r="P179" s="47">
        <f>(O179/$O$180)*100</f>
        <v>84.90991320968635</v>
      </c>
      <c r="Q179" s="19"/>
      <c r="R179" s="4"/>
      <c r="S179" s="4"/>
      <c r="T179" s="4"/>
      <c r="U179" s="4"/>
      <c r="V179" s="4"/>
    </row>
    <row r="180" spans="2:22" ht="16.5" thickBot="1">
      <c r="B180" s="22"/>
      <c r="C180" s="25" t="s">
        <v>6</v>
      </c>
      <c r="D180" s="48">
        <f aca="true" t="shared" si="39" ref="D180:O180">SUM(D177:D179)</f>
        <v>0</v>
      </c>
      <c r="E180" s="48">
        <f t="shared" si="39"/>
        <v>0</v>
      </c>
      <c r="F180" s="48">
        <f t="shared" si="39"/>
        <v>0</v>
      </c>
      <c r="G180" s="49">
        <f t="shared" si="39"/>
        <v>0</v>
      </c>
      <c r="H180" s="50">
        <f t="shared" si="39"/>
        <v>0</v>
      </c>
      <c r="I180" s="50">
        <f t="shared" si="39"/>
        <v>0</v>
      </c>
      <c r="J180" s="50">
        <f t="shared" si="39"/>
        <v>0</v>
      </c>
      <c r="K180" s="50">
        <f t="shared" si="39"/>
        <v>133896</v>
      </c>
      <c r="L180" s="50">
        <f t="shared" si="39"/>
        <v>353415</v>
      </c>
      <c r="M180" s="50">
        <f t="shared" si="39"/>
        <v>400000</v>
      </c>
      <c r="N180" s="49"/>
      <c r="O180" s="51">
        <f t="shared" si="39"/>
        <v>887311</v>
      </c>
      <c r="P180" s="52">
        <f>(O180/$O$344)*100</f>
        <v>0.1731788460296</v>
      </c>
      <c r="Q180" s="13"/>
      <c r="R180" s="4"/>
      <c r="S180" s="4"/>
      <c r="T180" s="4"/>
      <c r="U180" s="4"/>
      <c r="V180" s="4"/>
    </row>
    <row r="181" spans="2:22" ht="15">
      <c r="B181" s="21"/>
      <c r="C181" s="18"/>
      <c r="D181" s="53"/>
      <c r="E181" s="53"/>
      <c r="F181" s="53"/>
      <c r="G181" s="54"/>
      <c r="H181" s="55"/>
      <c r="I181" s="55"/>
      <c r="J181" s="55"/>
      <c r="K181" s="55"/>
      <c r="L181" s="55"/>
      <c r="M181" s="55"/>
      <c r="N181" s="54"/>
      <c r="O181" s="56"/>
      <c r="P181" s="57"/>
      <c r="Q181" s="19"/>
      <c r="R181" s="4"/>
      <c r="S181" s="4"/>
      <c r="T181" s="4"/>
      <c r="U181" s="4"/>
      <c r="V181" s="4"/>
    </row>
    <row r="182" spans="2:22" ht="15">
      <c r="B182" s="21" t="s">
        <v>82</v>
      </c>
      <c r="C182" s="18" t="s">
        <v>83</v>
      </c>
      <c r="D182" s="53">
        <v>48000</v>
      </c>
      <c r="E182" s="53">
        <v>0</v>
      </c>
      <c r="F182" s="53">
        <v>0</v>
      </c>
      <c r="G182" s="54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4"/>
      <c r="O182" s="56">
        <f aca="true" t="shared" si="40" ref="O182:O191">SUM(D182:N182)</f>
        <v>48000</v>
      </c>
      <c r="P182" s="47">
        <f aca="true" t="shared" si="41" ref="P182:P191">(O182/$O$192)*100</f>
        <v>0.3204324984242064</v>
      </c>
      <c r="Q182" s="19"/>
      <c r="R182" s="4"/>
      <c r="S182" s="4"/>
      <c r="T182" s="4"/>
      <c r="U182" s="4"/>
      <c r="V182" s="4"/>
    </row>
    <row r="183" spans="2:22" ht="15">
      <c r="B183" s="21"/>
      <c r="C183" s="18" t="s">
        <v>84</v>
      </c>
      <c r="D183" s="53">
        <v>68000</v>
      </c>
      <c r="E183" s="53">
        <v>0</v>
      </c>
      <c r="F183" s="53">
        <v>0</v>
      </c>
      <c r="G183" s="54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4"/>
      <c r="O183" s="56">
        <f t="shared" si="40"/>
        <v>68000</v>
      </c>
      <c r="P183" s="47">
        <f t="shared" si="41"/>
        <v>0.4539460394342924</v>
      </c>
      <c r="Q183" s="19"/>
      <c r="R183" s="4"/>
      <c r="S183" s="4"/>
      <c r="T183" s="4"/>
      <c r="U183" s="4"/>
      <c r="V183" s="4"/>
    </row>
    <row r="184" spans="2:22" ht="15">
      <c r="B184" s="21"/>
      <c r="C184" s="31" t="s">
        <v>233</v>
      </c>
      <c r="D184" s="53">
        <v>0</v>
      </c>
      <c r="E184" s="53">
        <v>0</v>
      </c>
      <c r="F184" s="53">
        <v>0</v>
      </c>
      <c r="G184" s="54">
        <v>0</v>
      </c>
      <c r="H184" s="55">
        <v>0</v>
      </c>
      <c r="I184" s="55">
        <v>0</v>
      </c>
      <c r="J184" s="55">
        <v>160000</v>
      </c>
      <c r="K184" s="55">
        <v>0</v>
      </c>
      <c r="L184" s="55">
        <v>1475518</v>
      </c>
      <c r="M184" s="55">
        <v>0</v>
      </c>
      <c r="N184" s="54"/>
      <c r="O184" s="56">
        <f t="shared" si="40"/>
        <v>1635518</v>
      </c>
      <c r="P184" s="47">
        <f t="shared" si="41"/>
        <v>10.918189978286692</v>
      </c>
      <c r="Q184" s="19"/>
      <c r="R184" s="4"/>
      <c r="S184" s="4"/>
      <c r="T184" s="4"/>
      <c r="U184" s="4"/>
      <c r="V184" s="4"/>
    </row>
    <row r="185" spans="2:22" ht="15">
      <c r="B185" s="21"/>
      <c r="C185" s="18" t="s">
        <v>85</v>
      </c>
      <c r="D185" s="53">
        <v>0</v>
      </c>
      <c r="E185" s="53">
        <v>0</v>
      </c>
      <c r="F185" s="53">
        <v>0</v>
      </c>
      <c r="G185" s="54">
        <v>0</v>
      </c>
      <c r="H185" s="55">
        <v>0</v>
      </c>
      <c r="I185" s="55">
        <v>0</v>
      </c>
      <c r="J185" s="55">
        <v>5519343</v>
      </c>
      <c r="K185" s="55">
        <v>0</v>
      </c>
      <c r="L185" s="55">
        <v>0</v>
      </c>
      <c r="M185" s="55">
        <v>1318289</v>
      </c>
      <c r="N185" s="54"/>
      <c r="O185" s="56">
        <f t="shared" si="40"/>
        <v>6837632</v>
      </c>
      <c r="P185" s="47">
        <f t="shared" si="41"/>
        <v>45.645823022193824</v>
      </c>
      <c r="Q185" s="19"/>
      <c r="R185" s="4"/>
      <c r="S185" s="4"/>
      <c r="T185" s="4"/>
      <c r="U185" s="4"/>
      <c r="V185" s="4"/>
    </row>
    <row r="186" spans="2:22" ht="15">
      <c r="B186" s="21"/>
      <c r="C186" s="18" t="s">
        <v>86</v>
      </c>
      <c r="D186" s="53">
        <v>1600000</v>
      </c>
      <c r="E186" s="53">
        <v>0</v>
      </c>
      <c r="F186" s="53">
        <v>0</v>
      </c>
      <c r="G186" s="54">
        <v>0</v>
      </c>
      <c r="H186" s="55">
        <v>0</v>
      </c>
      <c r="I186" s="55">
        <v>0</v>
      </c>
      <c r="J186" s="55">
        <v>0</v>
      </c>
      <c r="K186" s="55">
        <v>0</v>
      </c>
      <c r="L186" s="55">
        <v>0</v>
      </c>
      <c r="M186" s="55">
        <v>0</v>
      </c>
      <c r="N186" s="54"/>
      <c r="O186" s="56">
        <f t="shared" si="40"/>
        <v>1600000</v>
      </c>
      <c r="P186" s="47">
        <f t="shared" si="41"/>
        <v>10.681083280806881</v>
      </c>
      <c r="Q186" s="19"/>
      <c r="R186" s="4"/>
      <c r="S186" s="4"/>
      <c r="T186" s="4"/>
      <c r="U186" s="4"/>
      <c r="V186" s="4"/>
    </row>
    <row r="187" spans="2:22" ht="15">
      <c r="B187" s="21"/>
      <c r="C187" s="18" t="s">
        <v>87</v>
      </c>
      <c r="D187" s="53">
        <v>47200</v>
      </c>
      <c r="E187" s="53">
        <v>0</v>
      </c>
      <c r="F187" s="53">
        <v>0</v>
      </c>
      <c r="G187" s="54">
        <v>0</v>
      </c>
      <c r="H187" s="55">
        <v>0</v>
      </c>
      <c r="I187" s="55">
        <v>0</v>
      </c>
      <c r="J187" s="55">
        <v>0</v>
      </c>
      <c r="K187" s="55">
        <v>0</v>
      </c>
      <c r="L187" s="55">
        <v>0</v>
      </c>
      <c r="M187" s="55">
        <v>0</v>
      </c>
      <c r="N187" s="54"/>
      <c r="O187" s="56">
        <f t="shared" si="40"/>
        <v>47200</v>
      </c>
      <c r="P187" s="47">
        <f t="shared" si="41"/>
        <v>0.315091956783803</v>
      </c>
      <c r="Q187" s="19"/>
      <c r="R187" s="4"/>
      <c r="S187" s="4"/>
      <c r="T187" s="4"/>
      <c r="U187" s="4"/>
      <c r="V187" s="4"/>
    </row>
    <row r="188" spans="2:22" ht="15">
      <c r="B188" s="21"/>
      <c r="C188" s="18" t="s">
        <v>88</v>
      </c>
      <c r="D188" s="53">
        <v>560000</v>
      </c>
      <c r="E188" s="53">
        <v>2800000</v>
      </c>
      <c r="F188" s="53">
        <v>0</v>
      </c>
      <c r="G188" s="54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  <c r="M188" s="55">
        <v>0</v>
      </c>
      <c r="N188" s="54"/>
      <c r="O188" s="56">
        <f t="shared" si="40"/>
        <v>3360000</v>
      </c>
      <c r="P188" s="47">
        <f t="shared" si="41"/>
        <v>22.430274889694452</v>
      </c>
      <c r="Q188" s="19"/>
      <c r="R188" s="4"/>
      <c r="S188" s="4"/>
      <c r="T188" s="4"/>
      <c r="U188" s="4"/>
      <c r="V188" s="4"/>
    </row>
    <row r="189" spans="2:22" ht="15">
      <c r="B189" s="21"/>
      <c r="C189" s="18" t="s">
        <v>89</v>
      </c>
      <c r="D189" s="53">
        <v>151004</v>
      </c>
      <c r="E189" s="53">
        <v>0</v>
      </c>
      <c r="F189" s="53">
        <v>0</v>
      </c>
      <c r="G189" s="54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4"/>
      <c r="O189" s="56">
        <f t="shared" si="40"/>
        <v>151004</v>
      </c>
      <c r="P189" s="47">
        <f t="shared" si="41"/>
        <v>1.0080539373343513</v>
      </c>
      <c r="Q189" s="19"/>
      <c r="R189" s="4"/>
      <c r="S189" s="4"/>
      <c r="T189" s="4"/>
      <c r="U189" s="4"/>
      <c r="V189" s="4"/>
    </row>
    <row r="190" spans="2:22" ht="15">
      <c r="B190" s="21"/>
      <c r="C190" s="18" t="s">
        <v>90</v>
      </c>
      <c r="D190" s="53">
        <v>224000</v>
      </c>
      <c r="E190" s="53">
        <v>0</v>
      </c>
      <c r="F190" s="53">
        <v>0</v>
      </c>
      <c r="G190" s="54">
        <v>0</v>
      </c>
      <c r="H190" s="55">
        <v>0</v>
      </c>
      <c r="I190" s="55">
        <v>0</v>
      </c>
      <c r="J190" s="55">
        <v>0</v>
      </c>
      <c r="K190" s="55">
        <v>0</v>
      </c>
      <c r="L190" s="55">
        <v>0</v>
      </c>
      <c r="M190" s="55">
        <v>0</v>
      </c>
      <c r="N190" s="54"/>
      <c r="O190" s="56">
        <f t="shared" si="40"/>
        <v>224000</v>
      </c>
      <c r="P190" s="47">
        <f t="shared" si="41"/>
        <v>1.4953516593129634</v>
      </c>
      <c r="Q190" s="19"/>
      <c r="R190" s="4"/>
      <c r="S190" s="4"/>
      <c r="T190" s="4"/>
      <c r="U190" s="4"/>
      <c r="V190" s="4"/>
    </row>
    <row r="191" spans="2:22" ht="15">
      <c r="B191" s="21"/>
      <c r="C191" s="18" t="s">
        <v>91</v>
      </c>
      <c r="D191" s="53">
        <v>1008400</v>
      </c>
      <c r="E191" s="53">
        <v>0</v>
      </c>
      <c r="F191" s="53">
        <v>0</v>
      </c>
      <c r="G191" s="54">
        <v>0</v>
      </c>
      <c r="H191" s="55">
        <v>0</v>
      </c>
      <c r="I191" s="55">
        <v>0</v>
      </c>
      <c r="J191" s="55">
        <v>0</v>
      </c>
      <c r="K191" s="55">
        <v>0</v>
      </c>
      <c r="L191" s="55">
        <v>0</v>
      </c>
      <c r="M191" s="55">
        <v>0</v>
      </c>
      <c r="N191" s="54"/>
      <c r="O191" s="56">
        <f t="shared" si="40"/>
        <v>1008400</v>
      </c>
      <c r="P191" s="47">
        <f t="shared" si="41"/>
        <v>6.731752737728537</v>
      </c>
      <c r="Q191" s="19"/>
      <c r="R191" s="4"/>
      <c r="S191" s="4"/>
      <c r="T191" s="4"/>
      <c r="U191" s="4"/>
      <c r="V191" s="4"/>
    </row>
    <row r="192" spans="2:22" ht="16.5" thickBot="1">
      <c r="B192" s="22"/>
      <c r="C192" s="25" t="s">
        <v>6</v>
      </c>
      <c r="D192" s="48">
        <f aca="true" t="shared" si="42" ref="D192:O192">SUM(D181:D191)</f>
        <v>3706604</v>
      </c>
      <c r="E192" s="48">
        <f t="shared" si="42"/>
        <v>2800000</v>
      </c>
      <c r="F192" s="48">
        <f t="shared" si="42"/>
        <v>0</v>
      </c>
      <c r="G192" s="49">
        <f t="shared" si="42"/>
        <v>0</v>
      </c>
      <c r="H192" s="50">
        <f t="shared" si="42"/>
        <v>0</v>
      </c>
      <c r="I192" s="50">
        <f t="shared" si="42"/>
        <v>0</v>
      </c>
      <c r="J192" s="50">
        <f t="shared" si="42"/>
        <v>5679343</v>
      </c>
      <c r="K192" s="50">
        <f t="shared" si="42"/>
        <v>0</v>
      </c>
      <c r="L192" s="50">
        <f t="shared" si="42"/>
        <v>1475518</v>
      </c>
      <c r="M192" s="50">
        <f t="shared" si="42"/>
        <v>1318289</v>
      </c>
      <c r="N192" s="49"/>
      <c r="O192" s="51">
        <f t="shared" si="42"/>
        <v>14979754</v>
      </c>
      <c r="P192" s="52">
        <f>(O192/$O$344)*100</f>
        <v>2.9236383990813644</v>
      </c>
      <c r="Q192" s="13"/>
      <c r="R192" s="4"/>
      <c r="S192" s="4"/>
      <c r="T192" s="4"/>
      <c r="U192" s="4"/>
      <c r="V192" s="4"/>
    </row>
    <row r="193" spans="2:22" ht="15.75">
      <c r="B193" s="21"/>
      <c r="C193" s="16"/>
      <c r="D193" s="53"/>
      <c r="E193" s="53"/>
      <c r="F193" s="53"/>
      <c r="G193" s="54"/>
      <c r="H193" s="55"/>
      <c r="I193" s="55"/>
      <c r="J193" s="55"/>
      <c r="K193" s="55"/>
      <c r="L193" s="55"/>
      <c r="M193" s="55"/>
      <c r="N193" s="54"/>
      <c r="O193" s="56"/>
      <c r="P193" s="47"/>
      <c r="Q193" s="19"/>
      <c r="R193" s="4"/>
      <c r="S193" s="4"/>
      <c r="T193" s="4"/>
      <c r="U193" s="4"/>
      <c r="V193" s="4"/>
    </row>
    <row r="194" spans="2:22" ht="15">
      <c r="B194" s="21" t="s">
        <v>92</v>
      </c>
      <c r="C194" s="24" t="s">
        <v>93</v>
      </c>
      <c r="D194" s="53">
        <v>0</v>
      </c>
      <c r="E194" s="53">
        <v>0</v>
      </c>
      <c r="F194" s="53">
        <v>1488750</v>
      </c>
      <c r="G194" s="54">
        <v>0</v>
      </c>
      <c r="H194" s="55">
        <v>102267</v>
      </c>
      <c r="I194" s="55">
        <v>50527</v>
      </c>
      <c r="J194" s="55">
        <v>143596</v>
      </c>
      <c r="K194" s="55">
        <v>0</v>
      </c>
      <c r="L194" s="55">
        <v>0</v>
      </c>
      <c r="M194" s="55">
        <v>0</v>
      </c>
      <c r="N194" s="54"/>
      <c r="O194" s="56">
        <f>SUM(D194:N194)</f>
        <v>1785140</v>
      </c>
      <c r="P194" s="47">
        <f>(O194/$O$198)*100</f>
        <v>64.67415837803411</v>
      </c>
      <c r="Q194" s="19"/>
      <c r="R194" s="4"/>
      <c r="S194" s="4"/>
      <c r="T194" s="4"/>
      <c r="U194" s="4"/>
      <c r="V194" s="4"/>
    </row>
    <row r="195" spans="2:22" ht="15">
      <c r="B195" s="21"/>
      <c r="C195" s="42" t="s">
        <v>269</v>
      </c>
      <c r="D195" s="53">
        <v>0</v>
      </c>
      <c r="E195" s="53">
        <v>0</v>
      </c>
      <c r="F195" s="53">
        <v>0</v>
      </c>
      <c r="G195" s="54">
        <v>0</v>
      </c>
      <c r="H195" s="55">
        <v>0</v>
      </c>
      <c r="I195" s="55">
        <v>0</v>
      </c>
      <c r="J195" s="55">
        <v>0</v>
      </c>
      <c r="K195" s="55">
        <v>0</v>
      </c>
      <c r="L195" s="55">
        <v>260000</v>
      </c>
      <c r="M195" s="55">
        <v>0</v>
      </c>
      <c r="N195" s="54"/>
      <c r="O195" s="56">
        <f>SUM(D195:N195)</f>
        <v>260000</v>
      </c>
      <c r="P195" s="47">
        <f>(O195/$O$198)*100</f>
        <v>9.41958679895631</v>
      </c>
      <c r="Q195" s="19"/>
      <c r="R195" s="4"/>
      <c r="S195" s="4"/>
      <c r="T195" s="4"/>
      <c r="U195" s="4"/>
      <c r="V195" s="4"/>
    </row>
    <row r="196" spans="2:22" ht="15">
      <c r="B196" s="21"/>
      <c r="C196" s="24" t="s">
        <v>234</v>
      </c>
      <c r="D196" s="53">
        <v>0</v>
      </c>
      <c r="E196" s="53">
        <v>0</v>
      </c>
      <c r="F196" s="53">
        <v>0</v>
      </c>
      <c r="G196" s="54">
        <v>0</v>
      </c>
      <c r="H196" s="55">
        <v>0</v>
      </c>
      <c r="I196" s="55">
        <v>0</v>
      </c>
      <c r="J196" s="55">
        <v>90487</v>
      </c>
      <c r="K196" s="55">
        <v>5653</v>
      </c>
      <c r="L196" s="55">
        <v>0</v>
      </c>
      <c r="M196" s="55">
        <v>225747</v>
      </c>
      <c r="N196" s="54"/>
      <c r="O196" s="56">
        <f>SUM(D196:N196)</f>
        <v>321887</v>
      </c>
      <c r="P196" s="47">
        <f>(O196/$O$198)*100</f>
        <v>11.661702061367883</v>
      </c>
      <c r="Q196" s="19"/>
      <c r="R196" s="4"/>
      <c r="S196" s="4"/>
      <c r="T196" s="4"/>
      <c r="U196" s="4"/>
      <c r="V196" s="4"/>
    </row>
    <row r="197" spans="2:22" ht="15">
      <c r="B197" s="21"/>
      <c r="C197" s="24" t="s">
        <v>256</v>
      </c>
      <c r="D197" s="53">
        <v>0</v>
      </c>
      <c r="E197" s="53">
        <v>0</v>
      </c>
      <c r="F197" s="53">
        <v>0</v>
      </c>
      <c r="G197" s="54">
        <v>0</v>
      </c>
      <c r="H197" s="55">
        <v>0</v>
      </c>
      <c r="I197" s="55">
        <v>0</v>
      </c>
      <c r="J197" s="55">
        <v>0</v>
      </c>
      <c r="K197" s="55">
        <v>24134</v>
      </c>
      <c r="L197" s="55">
        <v>369045</v>
      </c>
      <c r="M197" s="55">
        <v>0</v>
      </c>
      <c r="N197" s="54"/>
      <c r="O197" s="56">
        <f>SUM(D197:N197)</f>
        <v>393179</v>
      </c>
      <c r="P197" s="47">
        <f>(O197/$O$198)*100</f>
        <v>14.244552761641705</v>
      </c>
      <c r="Q197" s="19"/>
      <c r="R197" s="4"/>
      <c r="S197" s="4"/>
      <c r="T197" s="4"/>
      <c r="U197" s="4"/>
      <c r="V197" s="4"/>
    </row>
    <row r="198" spans="2:22" ht="16.5" thickBot="1">
      <c r="B198" s="22"/>
      <c r="C198" s="25" t="s">
        <v>6</v>
      </c>
      <c r="D198" s="48">
        <f aca="true" t="shared" si="43" ref="D198:O198">SUM(D193:D197)</f>
        <v>0</v>
      </c>
      <c r="E198" s="48">
        <f t="shared" si="43"/>
        <v>0</v>
      </c>
      <c r="F198" s="48">
        <f t="shared" si="43"/>
        <v>1488750</v>
      </c>
      <c r="G198" s="49">
        <f t="shared" si="43"/>
        <v>0</v>
      </c>
      <c r="H198" s="50">
        <f t="shared" si="43"/>
        <v>102267</v>
      </c>
      <c r="I198" s="50">
        <f t="shared" si="43"/>
        <v>50527</v>
      </c>
      <c r="J198" s="50">
        <f t="shared" si="43"/>
        <v>234083</v>
      </c>
      <c r="K198" s="50">
        <f t="shared" si="43"/>
        <v>29787</v>
      </c>
      <c r="L198" s="50">
        <f t="shared" si="43"/>
        <v>629045</v>
      </c>
      <c r="M198" s="50">
        <f t="shared" si="43"/>
        <v>225747</v>
      </c>
      <c r="N198" s="49"/>
      <c r="O198" s="51">
        <f t="shared" si="43"/>
        <v>2760206</v>
      </c>
      <c r="P198" s="52">
        <f>(O198/$O$344)*100</f>
        <v>0.5387167406737638</v>
      </c>
      <c r="Q198" s="13"/>
      <c r="R198" s="4"/>
      <c r="S198" s="4"/>
      <c r="T198" s="4"/>
      <c r="U198" s="4"/>
      <c r="V198" s="4"/>
    </row>
    <row r="199" spans="2:22" ht="15.75">
      <c r="B199" s="21"/>
      <c r="C199" s="16"/>
      <c r="D199" s="53"/>
      <c r="E199" s="53"/>
      <c r="F199" s="53"/>
      <c r="G199" s="54"/>
      <c r="H199" s="55"/>
      <c r="I199" s="55"/>
      <c r="J199" s="55"/>
      <c r="K199" s="55"/>
      <c r="L199" s="55"/>
      <c r="M199" s="55"/>
      <c r="N199" s="54"/>
      <c r="O199" s="56"/>
      <c r="P199" s="47"/>
      <c r="Q199" s="19"/>
      <c r="R199" s="4"/>
      <c r="S199" s="4"/>
      <c r="T199" s="4"/>
      <c r="U199" s="4"/>
      <c r="V199" s="4"/>
    </row>
    <row r="200" spans="2:22" ht="15">
      <c r="B200" s="21" t="s">
        <v>207</v>
      </c>
      <c r="C200" s="24" t="s">
        <v>208</v>
      </c>
      <c r="D200" s="53">
        <v>0</v>
      </c>
      <c r="E200" s="53">
        <v>0</v>
      </c>
      <c r="F200" s="53">
        <v>0</v>
      </c>
      <c r="G200" s="54">
        <v>0</v>
      </c>
      <c r="H200" s="55">
        <v>0</v>
      </c>
      <c r="I200" s="55">
        <v>988700</v>
      </c>
      <c r="J200" s="55">
        <v>0</v>
      </c>
      <c r="K200" s="55">
        <v>0</v>
      </c>
      <c r="L200" s="55">
        <v>0</v>
      </c>
      <c r="M200" s="55">
        <v>0</v>
      </c>
      <c r="N200" s="54"/>
      <c r="O200" s="56">
        <f>SUM(D200:N200)</f>
        <v>988700</v>
      </c>
      <c r="P200" s="47">
        <f>(O200/$O$201)*100</f>
        <v>100</v>
      </c>
      <c r="Q200" s="19"/>
      <c r="R200" s="4"/>
      <c r="S200" s="4"/>
      <c r="T200" s="4"/>
      <c r="U200" s="4"/>
      <c r="V200" s="4"/>
    </row>
    <row r="201" spans="2:22" ht="16.5" thickBot="1">
      <c r="B201" s="22"/>
      <c r="C201" s="25" t="s">
        <v>6</v>
      </c>
      <c r="D201" s="48">
        <f aca="true" t="shared" si="44" ref="D201:M201">SUM(D199:D200)</f>
        <v>0</v>
      </c>
      <c r="E201" s="48">
        <f t="shared" si="44"/>
        <v>0</v>
      </c>
      <c r="F201" s="48">
        <f t="shared" si="44"/>
        <v>0</v>
      </c>
      <c r="G201" s="49">
        <f t="shared" si="44"/>
        <v>0</v>
      </c>
      <c r="H201" s="50">
        <f t="shared" si="44"/>
        <v>0</v>
      </c>
      <c r="I201" s="50">
        <f t="shared" si="44"/>
        <v>988700</v>
      </c>
      <c r="J201" s="50">
        <f t="shared" si="44"/>
        <v>0</v>
      </c>
      <c r="K201" s="50">
        <f t="shared" si="44"/>
        <v>0</v>
      </c>
      <c r="L201" s="50">
        <f t="shared" si="44"/>
        <v>0</v>
      </c>
      <c r="M201" s="50">
        <f t="shared" si="44"/>
        <v>0</v>
      </c>
      <c r="N201" s="49"/>
      <c r="O201" s="51">
        <f>SUM(O199:O200)</f>
        <v>988700</v>
      </c>
      <c r="P201" s="52">
        <f>(O201/$O$344)*100</f>
        <v>0.19296720661579256</v>
      </c>
      <c r="Q201" s="13"/>
      <c r="R201" s="4"/>
      <c r="S201" s="4"/>
      <c r="T201" s="4"/>
      <c r="U201" s="4"/>
      <c r="V201" s="4"/>
    </row>
    <row r="202" spans="2:22" ht="15.75">
      <c r="B202" s="21"/>
      <c r="C202" s="16"/>
      <c r="D202" s="53"/>
      <c r="E202" s="53"/>
      <c r="F202" s="53"/>
      <c r="G202" s="54"/>
      <c r="H202" s="55"/>
      <c r="I202" s="55"/>
      <c r="J202" s="55"/>
      <c r="K202" s="55"/>
      <c r="L202" s="55"/>
      <c r="M202" s="55"/>
      <c r="N202" s="54"/>
      <c r="O202" s="56"/>
      <c r="P202" s="47"/>
      <c r="Q202" s="19"/>
      <c r="R202" s="4"/>
      <c r="S202" s="4"/>
      <c r="T202" s="4"/>
      <c r="U202" s="4"/>
      <c r="V202" s="4"/>
    </row>
    <row r="203" spans="2:22" ht="15">
      <c r="B203" s="21" t="s">
        <v>240</v>
      </c>
      <c r="C203" s="24" t="s">
        <v>241</v>
      </c>
      <c r="D203" s="53">
        <v>0</v>
      </c>
      <c r="E203" s="53">
        <v>0</v>
      </c>
      <c r="F203" s="53">
        <v>0</v>
      </c>
      <c r="G203" s="54">
        <v>0</v>
      </c>
      <c r="H203" s="55">
        <v>0</v>
      </c>
      <c r="I203" s="55">
        <v>0</v>
      </c>
      <c r="J203" s="55">
        <v>119100</v>
      </c>
      <c r="K203" s="55">
        <v>0</v>
      </c>
      <c r="L203" s="55">
        <v>0</v>
      </c>
      <c r="M203" s="55">
        <v>0</v>
      </c>
      <c r="N203" s="54"/>
      <c r="O203" s="56">
        <f>SUM(D203:N203)</f>
        <v>119100</v>
      </c>
      <c r="P203" s="47">
        <f>(O203/$O$204)*100</f>
        <v>100</v>
      </c>
      <c r="Q203" s="19"/>
      <c r="R203" s="4"/>
      <c r="S203" s="4"/>
      <c r="T203" s="4"/>
      <c r="U203" s="4"/>
      <c r="V203" s="4"/>
    </row>
    <row r="204" spans="2:22" ht="16.5" thickBot="1">
      <c r="B204" s="22"/>
      <c r="C204" s="25" t="s">
        <v>6</v>
      </c>
      <c r="D204" s="48">
        <f aca="true" t="shared" si="45" ref="D204:M204">SUM(D202:D203)</f>
        <v>0</v>
      </c>
      <c r="E204" s="48">
        <f t="shared" si="45"/>
        <v>0</v>
      </c>
      <c r="F204" s="48">
        <f t="shared" si="45"/>
        <v>0</v>
      </c>
      <c r="G204" s="49">
        <f t="shared" si="45"/>
        <v>0</v>
      </c>
      <c r="H204" s="50">
        <f t="shared" si="45"/>
        <v>0</v>
      </c>
      <c r="I204" s="50">
        <f t="shared" si="45"/>
        <v>0</v>
      </c>
      <c r="J204" s="50">
        <f t="shared" si="45"/>
        <v>119100</v>
      </c>
      <c r="K204" s="50">
        <f t="shared" si="45"/>
        <v>0</v>
      </c>
      <c r="L204" s="50">
        <f t="shared" si="45"/>
        <v>0</v>
      </c>
      <c r="M204" s="50">
        <f t="shared" si="45"/>
        <v>0</v>
      </c>
      <c r="N204" s="49"/>
      <c r="O204" s="51">
        <f>SUM(O202:O203)</f>
        <v>119100</v>
      </c>
      <c r="P204" s="52">
        <f>(O204/$O$344)*100</f>
        <v>0.023245063525782234</v>
      </c>
      <c r="Q204" s="13"/>
      <c r="R204" s="4"/>
      <c r="S204" s="4"/>
      <c r="T204" s="4"/>
      <c r="U204" s="4"/>
      <c r="V204" s="4"/>
    </row>
    <row r="205" spans="2:22" ht="15">
      <c r="B205" s="21"/>
      <c r="C205" s="18"/>
      <c r="D205" s="53"/>
      <c r="E205" s="53"/>
      <c r="F205" s="53"/>
      <c r="G205" s="54"/>
      <c r="H205" s="55"/>
      <c r="I205" s="55"/>
      <c r="J205" s="55"/>
      <c r="K205" s="55"/>
      <c r="L205" s="55"/>
      <c r="M205" s="55"/>
      <c r="N205" s="54"/>
      <c r="O205" s="56"/>
      <c r="P205" s="57"/>
      <c r="Q205" s="19"/>
      <c r="R205" s="4"/>
      <c r="S205" s="4"/>
      <c r="T205" s="4"/>
      <c r="U205" s="4"/>
      <c r="V205" s="4"/>
    </row>
    <row r="206" spans="2:22" ht="15">
      <c r="B206" s="21" t="s">
        <v>94</v>
      </c>
      <c r="C206" s="18" t="s">
        <v>95</v>
      </c>
      <c r="D206" s="53">
        <v>0</v>
      </c>
      <c r="E206" s="53">
        <v>12406250</v>
      </c>
      <c r="F206" s="53">
        <v>0</v>
      </c>
      <c r="G206" s="54">
        <v>0</v>
      </c>
      <c r="H206" s="55">
        <v>0</v>
      </c>
      <c r="I206" s="55">
        <v>0</v>
      </c>
      <c r="J206" s="55">
        <v>0</v>
      </c>
      <c r="K206" s="55">
        <v>0</v>
      </c>
      <c r="L206" s="55">
        <v>0</v>
      </c>
      <c r="M206" s="55">
        <v>0</v>
      </c>
      <c r="N206" s="54"/>
      <c r="O206" s="56">
        <f>SUM(D206:N206)</f>
        <v>12406250</v>
      </c>
      <c r="P206" s="47">
        <f>(O206/$O$207)*100</f>
        <v>100</v>
      </c>
      <c r="Q206" s="19"/>
      <c r="R206" s="4"/>
      <c r="S206" s="4"/>
      <c r="T206" s="4"/>
      <c r="U206" s="4"/>
      <c r="V206" s="4"/>
    </row>
    <row r="207" spans="2:22" ht="16.5" thickBot="1">
      <c r="B207" s="22"/>
      <c r="C207" s="25" t="s">
        <v>6</v>
      </c>
      <c r="D207" s="48">
        <f aca="true" t="shared" si="46" ref="D207:M207">SUM(D205:D206)</f>
        <v>0</v>
      </c>
      <c r="E207" s="48">
        <f t="shared" si="46"/>
        <v>12406250</v>
      </c>
      <c r="F207" s="48">
        <f t="shared" si="46"/>
        <v>0</v>
      </c>
      <c r="G207" s="49">
        <f t="shared" si="46"/>
        <v>0</v>
      </c>
      <c r="H207" s="50">
        <f t="shared" si="46"/>
        <v>0</v>
      </c>
      <c r="I207" s="50">
        <f t="shared" si="46"/>
        <v>0</v>
      </c>
      <c r="J207" s="50">
        <f t="shared" si="46"/>
        <v>0</v>
      </c>
      <c r="K207" s="50">
        <f t="shared" si="46"/>
        <v>0</v>
      </c>
      <c r="L207" s="50">
        <f t="shared" si="46"/>
        <v>0</v>
      </c>
      <c r="M207" s="50">
        <f t="shared" si="46"/>
        <v>0</v>
      </c>
      <c r="N207" s="49"/>
      <c r="O207" s="51">
        <f>SUM(O205:O206)</f>
        <v>12406250</v>
      </c>
      <c r="P207" s="52">
        <f>(O207/$O$344)*100</f>
        <v>2.4213607839356492</v>
      </c>
      <c r="Q207" s="13"/>
      <c r="R207" s="4"/>
      <c r="S207" s="4"/>
      <c r="T207" s="4"/>
      <c r="U207" s="4"/>
      <c r="V207" s="4"/>
    </row>
    <row r="208" spans="2:22" ht="15">
      <c r="B208" s="21"/>
      <c r="C208" s="18"/>
      <c r="D208" s="53"/>
      <c r="E208" s="53"/>
      <c r="F208" s="53"/>
      <c r="G208" s="54"/>
      <c r="H208" s="55"/>
      <c r="I208" s="55"/>
      <c r="J208" s="55"/>
      <c r="K208" s="55"/>
      <c r="L208" s="55"/>
      <c r="M208" s="55"/>
      <c r="N208" s="54"/>
      <c r="O208" s="56"/>
      <c r="P208" s="57"/>
      <c r="Q208" s="19"/>
      <c r="R208" s="4"/>
      <c r="S208" s="4"/>
      <c r="T208" s="4"/>
      <c r="U208" s="4"/>
      <c r="V208" s="4"/>
    </row>
    <row r="209" spans="2:22" ht="15">
      <c r="B209" s="21" t="s">
        <v>96</v>
      </c>
      <c r="C209" s="18" t="s">
        <v>97</v>
      </c>
      <c r="D209" s="53">
        <v>0</v>
      </c>
      <c r="E209" s="53">
        <v>0</v>
      </c>
      <c r="F209" s="53">
        <v>0</v>
      </c>
      <c r="G209" s="54">
        <v>0</v>
      </c>
      <c r="H209" s="55">
        <v>0</v>
      </c>
      <c r="I209" s="55">
        <v>1962190</v>
      </c>
      <c r="J209" s="55">
        <v>4951574</v>
      </c>
      <c r="K209" s="55">
        <v>282900</v>
      </c>
      <c r="L209" s="55">
        <v>0</v>
      </c>
      <c r="M209" s="55">
        <v>4777227</v>
      </c>
      <c r="N209" s="54"/>
      <c r="O209" s="56">
        <f>SUM(D209:N209)</f>
        <v>11973891</v>
      </c>
      <c r="P209" s="47">
        <f>(O209/$O$214)*100</f>
        <v>67.1480896912388</v>
      </c>
      <c r="Q209" s="19"/>
      <c r="R209" s="4"/>
      <c r="S209" s="4"/>
      <c r="T209" s="4"/>
      <c r="U209" s="4"/>
      <c r="V209" s="4"/>
    </row>
    <row r="210" spans="2:22" ht="15">
      <c r="B210" s="21"/>
      <c r="C210" s="18" t="s">
        <v>98</v>
      </c>
      <c r="D210" s="53">
        <v>128304</v>
      </c>
      <c r="E210" s="53">
        <v>0</v>
      </c>
      <c r="F210" s="53">
        <v>0</v>
      </c>
      <c r="G210" s="54">
        <v>0</v>
      </c>
      <c r="H210" s="55">
        <v>0</v>
      </c>
      <c r="I210" s="55">
        <v>0</v>
      </c>
      <c r="J210" s="55">
        <v>0</v>
      </c>
      <c r="K210" s="55">
        <v>0</v>
      </c>
      <c r="L210" s="55">
        <v>0</v>
      </c>
      <c r="M210" s="55">
        <v>0</v>
      </c>
      <c r="N210" s="54"/>
      <c r="O210" s="56">
        <f>SUM(D210:N210)</f>
        <v>128304</v>
      </c>
      <c r="P210" s="47">
        <f>(O210/$O$214)*100</f>
        <v>0.7195128550731505</v>
      </c>
      <c r="Q210" s="19"/>
      <c r="R210" s="4"/>
      <c r="S210" s="4"/>
      <c r="T210" s="4"/>
      <c r="U210" s="4"/>
      <c r="V210" s="4"/>
    </row>
    <row r="211" spans="2:22" ht="15">
      <c r="B211" s="21"/>
      <c r="C211" s="18" t="s">
        <v>99</v>
      </c>
      <c r="D211" s="53">
        <v>60000</v>
      </c>
      <c r="E211" s="53">
        <v>0</v>
      </c>
      <c r="F211" s="53">
        <v>0</v>
      </c>
      <c r="G211" s="54">
        <v>0</v>
      </c>
      <c r="H211" s="55">
        <v>0</v>
      </c>
      <c r="I211" s="55">
        <v>0</v>
      </c>
      <c r="J211" s="55">
        <v>0</v>
      </c>
      <c r="K211" s="55">
        <v>2370000</v>
      </c>
      <c r="L211" s="55">
        <v>0</v>
      </c>
      <c r="M211" s="55">
        <v>0</v>
      </c>
      <c r="N211" s="54"/>
      <c r="O211" s="56">
        <f>SUM(D211:N211)</f>
        <v>2430000</v>
      </c>
      <c r="P211" s="47">
        <f>(O211/$O$214)*100</f>
        <v>13.627137406688458</v>
      </c>
      <c r="Q211" s="19"/>
      <c r="R211" s="4"/>
      <c r="S211" s="4"/>
      <c r="T211" s="4"/>
      <c r="U211" s="4"/>
      <c r="V211" s="4"/>
    </row>
    <row r="212" spans="2:22" ht="15">
      <c r="B212" s="21"/>
      <c r="C212" s="31" t="s">
        <v>257</v>
      </c>
      <c r="D212" s="53">
        <v>0</v>
      </c>
      <c r="E212" s="53">
        <v>0</v>
      </c>
      <c r="F212" s="53">
        <v>0</v>
      </c>
      <c r="G212" s="54">
        <v>0</v>
      </c>
      <c r="H212" s="55">
        <v>0</v>
      </c>
      <c r="I212" s="55">
        <v>0</v>
      </c>
      <c r="J212" s="55">
        <v>0</v>
      </c>
      <c r="K212" s="55">
        <v>607898</v>
      </c>
      <c r="L212" s="55">
        <v>2623972</v>
      </c>
      <c r="M212" s="55">
        <v>0</v>
      </c>
      <c r="N212" s="54"/>
      <c r="O212" s="56">
        <f>SUM(D212:N212)</f>
        <v>3231870</v>
      </c>
      <c r="P212" s="47">
        <f>(O212/$O$214)*100</f>
        <v>18.12392451463137</v>
      </c>
      <c r="Q212" s="19"/>
      <c r="R212" s="4"/>
      <c r="S212" s="4"/>
      <c r="T212" s="4"/>
      <c r="U212" s="4"/>
      <c r="V212" s="4"/>
    </row>
    <row r="213" spans="2:22" ht="15">
      <c r="B213" s="21"/>
      <c r="C213" s="18" t="s">
        <v>100</v>
      </c>
      <c r="D213" s="53">
        <v>0</v>
      </c>
      <c r="E213" s="53">
        <v>68000</v>
      </c>
      <c r="F213" s="53">
        <v>0</v>
      </c>
      <c r="G213" s="54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4"/>
      <c r="O213" s="56">
        <f>SUM(D213:N213)</f>
        <v>68000</v>
      </c>
      <c r="P213" s="47">
        <f>(O213/$O$214)*100</f>
        <v>0.38133553236823664</v>
      </c>
      <c r="Q213" s="19"/>
      <c r="R213" s="4"/>
      <c r="S213" s="4"/>
      <c r="T213" s="4"/>
      <c r="U213" s="4"/>
      <c r="V213" s="4"/>
    </row>
    <row r="214" spans="2:22" ht="16.5" thickBot="1">
      <c r="B214" s="22"/>
      <c r="C214" s="25" t="s">
        <v>6</v>
      </c>
      <c r="D214" s="48">
        <f aca="true" t="shared" si="47" ref="D214:O214">SUM(D208:D213)</f>
        <v>188304</v>
      </c>
      <c r="E214" s="48">
        <f t="shared" si="47"/>
        <v>68000</v>
      </c>
      <c r="F214" s="48">
        <f t="shared" si="47"/>
        <v>0</v>
      </c>
      <c r="G214" s="49">
        <f t="shared" si="47"/>
        <v>0</v>
      </c>
      <c r="H214" s="50">
        <f t="shared" si="47"/>
        <v>0</v>
      </c>
      <c r="I214" s="50">
        <f t="shared" si="47"/>
        <v>1962190</v>
      </c>
      <c r="J214" s="50">
        <f t="shared" si="47"/>
        <v>4951574</v>
      </c>
      <c r="K214" s="50">
        <f t="shared" si="47"/>
        <v>3260798</v>
      </c>
      <c r="L214" s="50">
        <f t="shared" si="47"/>
        <v>2623972</v>
      </c>
      <c r="M214" s="50">
        <f t="shared" si="47"/>
        <v>4777227</v>
      </c>
      <c r="N214" s="49"/>
      <c r="O214" s="51">
        <f t="shared" si="47"/>
        <v>17832065</v>
      </c>
      <c r="P214" s="52">
        <f>(O214/$O$344)*100</f>
        <v>3.480331517387724</v>
      </c>
      <c r="Q214" s="13"/>
      <c r="R214" s="4"/>
      <c r="S214" s="4"/>
      <c r="T214" s="4"/>
      <c r="U214" s="4"/>
      <c r="V214" s="4"/>
    </row>
    <row r="215" spans="2:22" ht="15">
      <c r="B215" s="21"/>
      <c r="C215" s="18"/>
      <c r="D215" s="53"/>
      <c r="E215" s="53"/>
      <c r="F215" s="53"/>
      <c r="G215" s="54"/>
      <c r="H215" s="55"/>
      <c r="I215" s="55"/>
      <c r="J215" s="55"/>
      <c r="K215" s="55"/>
      <c r="L215" s="55"/>
      <c r="M215" s="55"/>
      <c r="N215" s="54"/>
      <c r="O215" s="56"/>
      <c r="P215" s="57"/>
      <c r="Q215" s="19"/>
      <c r="R215" s="4"/>
      <c r="S215" s="4"/>
      <c r="T215" s="4"/>
      <c r="U215" s="4"/>
      <c r="V215" s="4"/>
    </row>
    <row r="216" spans="2:22" ht="15">
      <c r="B216" s="21" t="s">
        <v>101</v>
      </c>
      <c r="C216" s="18" t="s">
        <v>102</v>
      </c>
      <c r="D216" s="53">
        <v>8946000</v>
      </c>
      <c r="E216" s="53">
        <v>16872500</v>
      </c>
      <c r="F216" s="53">
        <v>2594610</v>
      </c>
      <c r="G216" s="54">
        <v>0</v>
      </c>
      <c r="H216" s="55">
        <v>0</v>
      </c>
      <c r="I216" s="55">
        <v>0</v>
      </c>
      <c r="J216" s="55">
        <v>0</v>
      </c>
      <c r="K216" s="55">
        <v>0</v>
      </c>
      <c r="L216" s="55">
        <v>0</v>
      </c>
      <c r="M216" s="55">
        <v>0</v>
      </c>
      <c r="N216" s="54"/>
      <c r="O216" s="56">
        <f>SUM(D216:N216)</f>
        <v>28413110</v>
      </c>
      <c r="P216" s="47">
        <f>(O216/$O$218)*100</f>
        <v>90.17580421126009</v>
      </c>
      <c r="Q216" s="19"/>
      <c r="R216" s="4"/>
      <c r="S216" s="4"/>
      <c r="T216" s="4"/>
      <c r="U216" s="4"/>
      <c r="V216" s="4"/>
    </row>
    <row r="217" spans="2:22" ht="15">
      <c r="B217" s="21"/>
      <c r="C217" s="18" t="s">
        <v>103</v>
      </c>
      <c r="D217" s="53">
        <v>0</v>
      </c>
      <c r="E217" s="53">
        <v>0</v>
      </c>
      <c r="F217" s="53">
        <v>0</v>
      </c>
      <c r="G217" s="54">
        <v>0</v>
      </c>
      <c r="H217" s="55">
        <v>0</v>
      </c>
      <c r="I217" s="55">
        <v>2567464</v>
      </c>
      <c r="J217" s="55">
        <v>0</v>
      </c>
      <c r="K217" s="55">
        <v>0</v>
      </c>
      <c r="L217" s="55">
        <v>528000</v>
      </c>
      <c r="M217" s="55">
        <v>0</v>
      </c>
      <c r="N217" s="54"/>
      <c r="O217" s="56">
        <f>SUM(D217:N217)</f>
        <v>3095464</v>
      </c>
      <c r="P217" s="47">
        <f>(O217/$O$218)*100</f>
        <v>9.824195788739916</v>
      </c>
      <c r="Q217" s="19"/>
      <c r="R217" s="4"/>
      <c r="S217" s="4"/>
      <c r="T217" s="4"/>
      <c r="U217" s="4"/>
      <c r="V217" s="4"/>
    </row>
    <row r="218" spans="2:22" ht="16.5" thickBot="1">
      <c r="B218" s="22"/>
      <c r="C218" s="25" t="s">
        <v>6</v>
      </c>
      <c r="D218" s="48">
        <f aca="true" t="shared" si="48" ref="D218:O218">SUM(D215:D217)</f>
        <v>8946000</v>
      </c>
      <c r="E218" s="48">
        <f t="shared" si="48"/>
        <v>16872500</v>
      </c>
      <c r="F218" s="48">
        <f t="shared" si="48"/>
        <v>2594610</v>
      </c>
      <c r="G218" s="49">
        <f t="shared" si="48"/>
        <v>0</v>
      </c>
      <c r="H218" s="50">
        <f t="shared" si="48"/>
        <v>0</v>
      </c>
      <c r="I218" s="50">
        <f t="shared" si="48"/>
        <v>2567464</v>
      </c>
      <c r="J218" s="50">
        <f t="shared" si="48"/>
        <v>0</v>
      </c>
      <c r="K218" s="50">
        <f t="shared" si="48"/>
        <v>0</v>
      </c>
      <c r="L218" s="50">
        <f t="shared" si="48"/>
        <v>528000</v>
      </c>
      <c r="M218" s="50">
        <f t="shared" si="48"/>
        <v>0</v>
      </c>
      <c r="N218" s="49"/>
      <c r="O218" s="51">
        <f t="shared" si="48"/>
        <v>31508574</v>
      </c>
      <c r="P218" s="52">
        <f>(O218/$O$344)*100</f>
        <v>6.149612126253656</v>
      </c>
      <c r="Q218" s="13"/>
      <c r="R218" s="4"/>
      <c r="S218" s="4"/>
      <c r="T218" s="4"/>
      <c r="U218" s="4"/>
      <c r="V218" s="4"/>
    </row>
    <row r="219" spans="2:22" ht="15">
      <c r="B219" s="21"/>
      <c r="C219" s="18"/>
      <c r="D219" s="53"/>
      <c r="E219" s="53"/>
      <c r="F219" s="53"/>
      <c r="G219" s="54"/>
      <c r="H219" s="55"/>
      <c r="I219" s="55"/>
      <c r="J219" s="55"/>
      <c r="K219" s="55"/>
      <c r="L219" s="55"/>
      <c r="M219" s="55"/>
      <c r="N219" s="54"/>
      <c r="O219" s="56"/>
      <c r="P219" s="57"/>
      <c r="Q219" s="19"/>
      <c r="R219" s="4"/>
      <c r="S219" s="4"/>
      <c r="T219" s="4"/>
      <c r="U219" s="4"/>
      <c r="V219" s="4"/>
    </row>
    <row r="220" spans="2:22" ht="15">
      <c r="B220" s="21" t="s">
        <v>104</v>
      </c>
      <c r="C220" s="18" t="s">
        <v>105</v>
      </c>
      <c r="D220" s="53">
        <v>0</v>
      </c>
      <c r="E220" s="53">
        <v>800000</v>
      </c>
      <c r="F220" s="53">
        <v>0</v>
      </c>
      <c r="G220" s="54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0</v>
      </c>
      <c r="N220" s="54"/>
      <c r="O220" s="56">
        <f aca="true" t="shared" si="49" ref="O220:O228">SUM(D220:N220)</f>
        <v>800000</v>
      </c>
      <c r="P220" s="47">
        <f aca="true" t="shared" si="50" ref="P220:P228">(O220/$O$229)*100</f>
        <v>4.380705184016997</v>
      </c>
      <c r="Q220" s="19"/>
      <c r="R220" s="4"/>
      <c r="S220" s="4"/>
      <c r="T220" s="4"/>
      <c r="U220" s="4"/>
      <c r="V220" s="4"/>
    </row>
    <row r="221" spans="2:22" ht="15">
      <c r="B221" s="21"/>
      <c r="C221" s="31" t="s">
        <v>270</v>
      </c>
      <c r="D221" s="53">
        <v>0</v>
      </c>
      <c r="E221" s="53">
        <v>0</v>
      </c>
      <c r="F221" s="53">
        <v>0</v>
      </c>
      <c r="G221" s="54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152496</v>
      </c>
      <c r="M221" s="55">
        <v>0</v>
      </c>
      <c r="N221" s="54"/>
      <c r="O221" s="56">
        <f t="shared" si="49"/>
        <v>152496</v>
      </c>
      <c r="P221" s="47">
        <f t="shared" si="50"/>
        <v>0.83505002217732</v>
      </c>
      <c r="Q221" s="19"/>
      <c r="R221" s="4"/>
      <c r="S221" s="4"/>
      <c r="T221" s="4"/>
      <c r="U221" s="4"/>
      <c r="V221" s="4"/>
    </row>
    <row r="222" spans="2:22" ht="15">
      <c r="B222" s="21"/>
      <c r="C222" s="18" t="s">
        <v>106</v>
      </c>
      <c r="D222" s="53">
        <v>0</v>
      </c>
      <c r="E222" s="53">
        <v>0</v>
      </c>
      <c r="F222" s="53">
        <v>0</v>
      </c>
      <c r="G222" s="54">
        <v>0</v>
      </c>
      <c r="H222" s="55">
        <v>0</v>
      </c>
      <c r="I222" s="55">
        <v>0</v>
      </c>
      <c r="J222" s="55">
        <v>48000</v>
      </c>
      <c r="K222" s="55">
        <v>0</v>
      </c>
      <c r="L222" s="55">
        <v>0</v>
      </c>
      <c r="M222" s="55">
        <v>0</v>
      </c>
      <c r="N222" s="54"/>
      <c r="O222" s="56">
        <f t="shared" si="49"/>
        <v>48000</v>
      </c>
      <c r="P222" s="47">
        <f t="shared" si="50"/>
        <v>0.26284231104101985</v>
      </c>
      <c r="Q222" s="19"/>
      <c r="R222" s="4"/>
      <c r="S222" s="4"/>
      <c r="T222" s="4"/>
      <c r="U222" s="4"/>
      <c r="V222" s="4"/>
    </row>
    <row r="223" spans="2:22" ht="15">
      <c r="B223" s="21"/>
      <c r="C223" s="31" t="s">
        <v>271</v>
      </c>
      <c r="D223" s="53">
        <v>0</v>
      </c>
      <c r="E223" s="53">
        <v>0</v>
      </c>
      <c r="F223" s="53">
        <v>0</v>
      </c>
      <c r="G223" s="54">
        <v>0</v>
      </c>
      <c r="H223" s="55">
        <v>0</v>
      </c>
      <c r="I223" s="55">
        <v>0</v>
      </c>
      <c r="J223" s="55">
        <v>0</v>
      </c>
      <c r="K223" s="55">
        <v>0</v>
      </c>
      <c r="L223" s="55">
        <v>1222981</v>
      </c>
      <c r="M223" s="55">
        <v>0</v>
      </c>
      <c r="N223" s="54"/>
      <c r="O223" s="56">
        <f t="shared" si="49"/>
        <v>1222981</v>
      </c>
      <c r="P223" s="47">
        <f t="shared" si="50"/>
        <v>6.696899008317864</v>
      </c>
      <c r="Q223" s="19"/>
      <c r="R223" s="4"/>
      <c r="S223" s="4"/>
      <c r="T223" s="4"/>
      <c r="U223" s="4"/>
      <c r="V223" s="4"/>
    </row>
    <row r="224" spans="2:22" ht="15">
      <c r="B224" s="21"/>
      <c r="C224" s="18" t="s">
        <v>107</v>
      </c>
      <c r="D224" s="53">
        <v>0</v>
      </c>
      <c r="E224" s="53">
        <v>0</v>
      </c>
      <c r="F224" s="53">
        <v>944748</v>
      </c>
      <c r="G224" s="54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  <c r="M224" s="55">
        <v>0</v>
      </c>
      <c r="N224" s="54"/>
      <c r="O224" s="56">
        <f t="shared" si="49"/>
        <v>944748</v>
      </c>
      <c r="P224" s="47">
        <f t="shared" si="50"/>
        <v>5.173328076487112</v>
      </c>
      <c r="Q224" s="19"/>
      <c r="R224" s="4"/>
      <c r="S224" s="4"/>
      <c r="T224" s="4"/>
      <c r="U224" s="4"/>
      <c r="V224" s="4"/>
    </row>
    <row r="225" spans="2:22" ht="15">
      <c r="B225" s="21"/>
      <c r="C225" s="18" t="s">
        <v>108</v>
      </c>
      <c r="D225" s="53">
        <v>1553280</v>
      </c>
      <c r="E225" s="53">
        <v>875850</v>
      </c>
      <c r="F225" s="53">
        <v>7600670</v>
      </c>
      <c r="G225" s="54">
        <v>2729375</v>
      </c>
      <c r="H225" s="55">
        <v>0</v>
      </c>
      <c r="I225" s="55">
        <v>642000</v>
      </c>
      <c r="J225" s="55">
        <v>0</v>
      </c>
      <c r="K225" s="55">
        <v>0</v>
      </c>
      <c r="L225" s="55">
        <v>0</v>
      </c>
      <c r="M225" s="55">
        <v>0</v>
      </c>
      <c r="N225" s="54"/>
      <c r="O225" s="56">
        <f t="shared" si="49"/>
        <v>13401175</v>
      </c>
      <c r="P225" s="47">
        <f t="shared" si="50"/>
        <v>73.38324599302372</v>
      </c>
      <c r="Q225" s="19"/>
      <c r="R225" s="4"/>
      <c r="S225" s="4"/>
      <c r="T225" s="4"/>
      <c r="U225" s="4"/>
      <c r="V225" s="4"/>
    </row>
    <row r="226" spans="2:22" ht="15">
      <c r="B226" s="21"/>
      <c r="C226" s="31" t="s">
        <v>242</v>
      </c>
      <c r="D226" s="53">
        <v>0</v>
      </c>
      <c r="E226" s="53">
        <v>0</v>
      </c>
      <c r="F226" s="53">
        <v>0</v>
      </c>
      <c r="G226" s="54">
        <v>0</v>
      </c>
      <c r="H226" s="55">
        <v>0</v>
      </c>
      <c r="I226" s="55">
        <v>0</v>
      </c>
      <c r="J226" s="55">
        <v>992500</v>
      </c>
      <c r="K226" s="55">
        <v>0</v>
      </c>
      <c r="L226" s="55">
        <v>0</v>
      </c>
      <c r="M226" s="55">
        <v>0</v>
      </c>
      <c r="N226" s="54"/>
      <c r="O226" s="56">
        <f t="shared" si="49"/>
        <v>992500</v>
      </c>
      <c r="P226" s="47">
        <f t="shared" si="50"/>
        <v>5.434812368921087</v>
      </c>
      <c r="Q226" s="19"/>
      <c r="R226" s="4"/>
      <c r="S226" s="4"/>
      <c r="T226" s="4"/>
      <c r="U226" s="4"/>
      <c r="V226" s="4"/>
    </row>
    <row r="227" spans="2:22" ht="15">
      <c r="B227" s="21"/>
      <c r="C227" s="18" t="s">
        <v>109</v>
      </c>
      <c r="D227" s="53">
        <v>700000</v>
      </c>
      <c r="E227" s="53">
        <v>0</v>
      </c>
      <c r="F227" s="53">
        <v>0</v>
      </c>
      <c r="G227" s="54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4"/>
      <c r="O227" s="56">
        <f t="shared" si="49"/>
        <v>700000</v>
      </c>
      <c r="P227" s="47">
        <f t="shared" si="50"/>
        <v>3.833117036014873</v>
      </c>
      <c r="Q227" s="19"/>
      <c r="R227" s="4"/>
      <c r="S227" s="4"/>
      <c r="T227" s="4"/>
      <c r="U227" s="4"/>
      <c r="V227" s="4"/>
    </row>
    <row r="228" spans="2:22" ht="15">
      <c r="B228" s="21"/>
      <c r="C228" s="18" t="s">
        <v>110</v>
      </c>
      <c r="D228" s="53">
        <v>0</v>
      </c>
      <c r="E228" s="53">
        <v>0</v>
      </c>
      <c r="F228" s="53">
        <v>0</v>
      </c>
      <c r="G228" s="54">
        <v>0</v>
      </c>
      <c r="H228" s="55">
        <v>0</v>
      </c>
      <c r="I228" s="55">
        <v>0</v>
      </c>
      <c r="J228" s="55">
        <v>0</v>
      </c>
      <c r="K228" s="55">
        <v>0</v>
      </c>
      <c r="L228" s="55">
        <v>0</v>
      </c>
      <c r="M228" s="55">
        <v>0</v>
      </c>
      <c r="N228" s="54"/>
      <c r="O228" s="56">
        <f t="shared" si="49"/>
        <v>0</v>
      </c>
      <c r="P228" s="47">
        <f t="shared" si="50"/>
        <v>0</v>
      </c>
      <c r="Q228" s="19"/>
      <c r="R228" s="4"/>
      <c r="S228" s="4"/>
      <c r="T228" s="4"/>
      <c r="U228" s="4"/>
      <c r="V228" s="4"/>
    </row>
    <row r="229" spans="2:22" ht="16.5" thickBot="1">
      <c r="B229" s="22"/>
      <c r="C229" s="25" t="s">
        <v>6</v>
      </c>
      <c r="D229" s="48">
        <f aca="true" t="shared" si="51" ref="D229:O229">SUM(D219:D228)</f>
        <v>2253280</v>
      </c>
      <c r="E229" s="48">
        <f t="shared" si="51"/>
        <v>1675850</v>
      </c>
      <c r="F229" s="48">
        <f t="shared" si="51"/>
        <v>8545418</v>
      </c>
      <c r="G229" s="49">
        <f t="shared" si="51"/>
        <v>2729375</v>
      </c>
      <c r="H229" s="50">
        <f t="shared" si="51"/>
        <v>0</v>
      </c>
      <c r="I229" s="50">
        <f t="shared" si="51"/>
        <v>642000</v>
      </c>
      <c r="J229" s="50">
        <f t="shared" si="51"/>
        <v>1040500</v>
      </c>
      <c r="K229" s="50">
        <f t="shared" si="51"/>
        <v>0</v>
      </c>
      <c r="L229" s="50">
        <f t="shared" si="51"/>
        <v>1375477</v>
      </c>
      <c r="M229" s="50">
        <f t="shared" si="51"/>
        <v>0</v>
      </c>
      <c r="N229" s="49"/>
      <c r="O229" s="51">
        <f t="shared" si="51"/>
        <v>18261900</v>
      </c>
      <c r="P229" s="52">
        <f>(O229/$O$344)*100</f>
        <v>3.564223556687511</v>
      </c>
      <c r="Q229" s="13"/>
      <c r="R229" s="4"/>
      <c r="S229" s="4"/>
      <c r="T229" s="4"/>
      <c r="U229" s="4"/>
      <c r="V229" s="4"/>
    </row>
    <row r="230" spans="2:22" ht="15">
      <c r="B230" s="21"/>
      <c r="C230" s="18"/>
      <c r="D230" s="53"/>
      <c r="E230" s="53"/>
      <c r="F230" s="53"/>
      <c r="G230" s="54"/>
      <c r="H230" s="55"/>
      <c r="I230" s="55"/>
      <c r="J230" s="55"/>
      <c r="K230" s="55"/>
      <c r="L230" s="55"/>
      <c r="M230" s="55"/>
      <c r="N230" s="54"/>
      <c r="O230" s="56"/>
      <c r="P230" s="57"/>
      <c r="Q230" s="19"/>
      <c r="R230" s="4"/>
      <c r="S230" s="4"/>
      <c r="T230" s="4"/>
      <c r="U230" s="4"/>
      <c r="V230" s="4"/>
    </row>
    <row r="231" spans="2:22" ht="15">
      <c r="B231" s="21" t="s">
        <v>111</v>
      </c>
      <c r="C231" s="18" t="s">
        <v>272</v>
      </c>
      <c r="D231" s="53">
        <v>0</v>
      </c>
      <c r="E231" s="53">
        <v>0</v>
      </c>
      <c r="F231" s="53">
        <v>0</v>
      </c>
      <c r="G231" s="54">
        <v>0</v>
      </c>
      <c r="H231" s="55">
        <v>0</v>
      </c>
      <c r="I231" s="55">
        <v>0</v>
      </c>
      <c r="J231" s="55">
        <v>0</v>
      </c>
      <c r="K231" s="55">
        <v>0</v>
      </c>
      <c r="L231" s="55">
        <v>400000</v>
      </c>
      <c r="M231" s="55">
        <v>0</v>
      </c>
      <c r="N231" s="54"/>
      <c r="O231" s="56">
        <f aca="true" t="shared" si="52" ref="O231:O237">SUM(D231:N231)</f>
        <v>400000</v>
      </c>
      <c r="P231" s="47">
        <f aca="true" t="shared" si="53" ref="P231:P237">(O231/$O$238)*100</f>
        <v>2.41258597853281</v>
      </c>
      <c r="Q231" s="19"/>
      <c r="R231" s="4"/>
      <c r="S231" s="4"/>
      <c r="T231" s="4"/>
      <c r="U231" s="4"/>
      <c r="V231" s="4"/>
    </row>
    <row r="232" spans="2:17" ht="15">
      <c r="B232" s="21"/>
      <c r="C232" s="18" t="s">
        <v>112</v>
      </c>
      <c r="D232" s="53">
        <v>400000</v>
      </c>
      <c r="E232" s="53">
        <v>0</v>
      </c>
      <c r="F232" s="53">
        <v>0</v>
      </c>
      <c r="G232" s="54">
        <v>0</v>
      </c>
      <c r="H232" s="55">
        <v>0</v>
      </c>
      <c r="I232" s="55">
        <v>0</v>
      </c>
      <c r="J232" s="55">
        <v>0</v>
      </c>
      <c r="K232" s="55">
        <v>1670000</v>
      </c>
      <c r="L232" s="55">
        <v>0</v>
      </c>
      <c r="M232" s="55">
        <v>0</v>
      </c>
      <c r="N232" s="54"/>
      <c r="O232" s="56">
        <f t="shared" si="52"/>
        <v>2070000</v>
      </c>
      <c r="P232" s="47">
        <f t="shared" si="53"/>
        <v>12.485132438907291</v>
      </c>
      <c r="Q232" s="18"/>
    </row>
    <row r="233" spans="2:22" ht="15">
      <c r="B233" s="21"/>
      <c r="C233" s="18" t="s">
        <v>113</v>
      </c>
      <c r="D233" s="53">
        <v>1500000</v>
      </c>
      <c r="E233" s="53">
        <v>1240624</v>
      </c>
      <c r="F233" s="53">
        <v>3488750</v>
      </c>
      <c r="G233" s="54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4941211</v>
      </c>
      <c r="M233" s="55">
        <v>0</v>
      </c>
      <c r="N233" s="54"/>
      <c r="O233" s="56">
        <f t="shared" si="52"/>
        <v>11170585</v>
      </c>
      <c r="P233" s="47">
        <f t="shared" si="53"/>
        <v>67.37499185752233</v>
      </c>
      <c r="Q233" s="19"/>
      <c r="R233" s="4"/>
      <c r="S233" s="4"/>
      <c r="T233" s="4"/>
      <c r="U233" s="4"/>
      <c r="V233" s="4"/>
    </row>
    <row r="234" spans="2:22" ht="15">
      <c r="B234" s="21"/>
      <c r="C234" s="31" t="s">
        <v>258</v>
      </c>
      <c r="D234" s="53">
        <v>0</v>
      </c>
      <c r="E234" s="53">
        <v>0</v>
      </c>
      <c r="F234" s="53">
        <v>0</v>
      </c>
      <c r="G234" s="54">
        <v>0</v>
      </c>
      <c r="H234" s="55">
        <v>0</v>
      </c>
      <c r="I234" s="55">
        <v>0</v>
      </c>
      <c r="J234" s="55">
        <v>0</v>
      </c>
      <c r="K234" s="55">
        <v>640000</v>
      </c>
      <c r="L234" s="55">
        <v>1195832</v>
      </c>
      <c r="M234" s="55">
        <v>291667</v>
      </c>
      <c r="N234" s="54"/>
      <c r="O234" s="56">
        <f t="shared" si="52"/>
        <v>2127499</v>
      </c>
      <c r="P234" s="47">
        <f t="shared" si="53"/>
        <v>12.831935641856438</v>
      </c>
      <c r="Q234" s="19"/>
      <c r="R234" s="4"/>
      <c r="S234" s="4"/>
      <c r="T234" s="4"/>
      <c r="U234" s="4"/>
      <c r="V234" s="4"/>
    </row>
    <row r="235" spans="2:22" ht="15">
      <c r="B235" s="21"/>
      <c r="C235" s="31" t="s">
        <v>259</v>
      </c>
      <c r="D235" s="53">
        <v>0</v>
      </c>
      <c r="E235" s="53">
        <v>0</v>
      </c>
      <c r="F235" s="53">
        <v>0</v>
      </c>
      <c r="G235" s="54">
        <v>0</v>
      </c>
      <c r="H235" s="55">
        <v>0</v>
      </c>
      <c r="I235" s="55">
        <v>0</v>
      </c>
      <c r="J235" s="55">
        <v>0</v>
      </c>
      <c r="K235" s="55">
        <v>388619</v>
      </c>
      <c r="L235" s="55">
        <v>0</v>
      </c>
      <c r="M235" s="55">
        <v>0</v>
      </c>
      <c r="N235" s="54"/>
      <c r="O235" s="56">
        <f t="shared" si="52"/>
        <v>388619</v>
      </c>
      <c r="P235" s="47">
        <f t="shared" si="53"/>
        <v>2.3439418759786053</v>
      </c>
      <c r="Q235" s="19"/>
      <c r="R235" s="4"/>
      <c r="S235" s="4"/>
      <c r="T235" s="4"/>
      <c r="U235" s="4"/>
      <c r="V235" s="4"/>
    </row>
    <row r="236" spans="2:22" ht="15">
      <c r="B236" s="21"/>
      <c r="C236" s="31" t="s">
        <v>287</v>
      </c>
      <c r="D236" s="53">
        <v>0</v>
      </c>
      <c r="E236" s="53">
        <v>0</v>
      </c>
      <c r="F236" s="53">
        <v>0</v>
      </c>
      <c r="G236" s="54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401747</v>
      </c>
      <c r="N236" s="54"/>
      <c r="O236" s="56">
        <f t="shared" si="52"/>
        <v>401747</v>
      </c>
      <c r="P236" s="47">
        <f t="shared" si="53"/>
        <v>2.423122947794052</v>
      </c>
      <c r="Q236" s="19"/>
      <c r="R236" s="4"/>
      <c r="S236" s="4"/>
      <c r="T236" s="4"/>
      <c r="U236" s="4"/>
      <c r="V236" s="4"/>
    </row>
    <row r="237" spans="2:22" ht="15">
      <c r="B237" s="21"/>
      <c r="C237" s="18" t="s">
        <v>114</v>
      </c>
      <c r="D237" s="53">
        <v>0</v>
      </c>
      <c r="E237" s="53">
        <v>0</v>
      </c>
      <c r="F237" s="53">
        <v>0</v>
      </c>
      <c r="G237" s="54">
        <v>0</v>
      </c>
      <c r="H237" s="55">
        <v>0</v>
      </c>
      <c r="I237" s="55">
        <v>0</v>
      </c>
      <c r="J237" s="55">
        <v>0</v>
      </c>
      <c r="K237" s="55">
        <v>0</v>
      </c>
      <c r="L237" s="55">
        <v>0</v>
      </c>
      <c r="M237" s="55">
        <v>21270</v>
      </c>
      <c r="N237" s="54"/>
      <c r="O237" s="56">
        <f t="shared" si="52"/>
        <v>21270</v>
      </c>
      <c r="P237" s="47">
        <f t="shared" si="53"/>
        <v>0.12828925940848218</v>
      </c>
      <c r="Q237" s="19"/>
      <c r="R237" s="4"/>
      <c r="S237" s="4"/>
      <c r="T237" s="4"/>
      <c r="U237" s="4"/>
      <c r="V237" s="4"/>
    </row>
    <row r="238" spans="2:22" ht="16.5" thickBot="1">
      <c r="B238" s="22"/>
      <c r="C238" s="25" t="s">
        <v>6</v>
      </c>
      <c r="D238" s="48">
        <f aca="true" t="shared" si="54" ref="D238:M238">SUM(D230:D237)</f>
        <v>1900000</v>
      </c>
      <c r="E238" s="48">
        <f t="shared" si="54"/>
        <v>1240624</v>
      </c>
      <c r="F238" s="48">
        <f t="shared" si="54"/>
        <v>3488750</v>
      </c>
      <c r="G238" s="49">
        <f t="shared" si="54"/>
        <v>0</v>
      </c>
      <c r="H238" s="50">
        <f t="shared" si="54"/>
        <v>0</v>
      </c>
      <c r="I238" s="50">
        <f t="shared" si="54"/>
        <v>0</v>
      </c>
      <c r="J238" s="50">
        <f t="shared" si="54"/>
        <v>0</v>
      </c>
      <c r="K238" s="50">
        <f t="shared" si="54"/>
        <v>2698619</v>
      </c>
      <c r="L238" s="50">
        <f t="shared" si="54"/>
        <v>6537043</v>
      </c>
      <c r="M238" s="50">
        <f t="shared" si="54"/>
        <v>714684</v>
      </c>
      <c r="N238" s="49"/>
      <c r="O238" s="51">
        <f>SUM(O230:O237)</f>
        <v>16579720</v>
      </c>
      <c r="P238" s="52">
        <f>(O238/$O$344)*100</f>
        <v>3.235908015446534</v>
      </c>
      <c r="Q238" s="13"/>
      <c r="R238" s="4"/>
      <c r="S238" s="4"/>
      <c r="T238" s="4"/>
      <c r="U238" s="4"/>
      <c r="V238" s="4"/>
    </row>
    <row r="239" spans="2:22" ht="15">
      <c r="B239" s="21"/>
      <c r="C239" s="18"/>
      <c r="D239" s="53"/>
      <c r="E239" s="53"/>
      <c r="F239" s="53"/>
      <c r="G239" s="54"/>
      <c r="H239" s="55"/>
      <c r="I239" s="55"/>
      <c r="J239" s="55"/>
      <c r="K239" s="55"/>
      <c r="L239" s="55"/>
      <c r="M239" s="55"/>
      <c r="N239" s="54"/>
      <c r="O239" s="56"/>
      <c r="P239" s="57"/>
      <c r="Q239" s="19"/>
      <c r="R239" s="4"/>
      <c r="S239" s="4"/>
      <c r="T239" s="4"/>
      <c r="U239" s="4"/>
      <c r="V239" s="4"/>
    </row>
    <row r="240" spans="2:22" ht="15">
      <c r="B240" s="21" t="s">
        <v>218</v>
      </c>
      <c r="C240" s="18" t="s">
        <v>273</v>
      </c>
      <c r="D240" s="53">
        <v>0</v>
      </c>
      <c r="E240" s="53">
        <v>0</v>
      </c>
      <c r="F240" s="53">
        <v>0</v>
      </c>
      <c r="G240" s="54">
        <v>0</v>
      </c>
      <c r="H240" s="55">
        <v>0</v>
      </c>
      <c r="I240" s="55">
        <v>0</v>
      </c>
      <c r="J240" s="55">
        <v>0</v>
      </c>
      <c r="K240" s="55">
        <v>0</v>
      </c>
      <c r="L240" s="55">
        <v>167224</v>
      </c>
      <c r="M240" s="55">
        <v>0</v>
      </c>
      <c r="N240" s="54"/>
      <c r="O240" s="56">
        <f>SUM(D240:N240)</f>
        <v>167224</v>
      </c>
      <c r="P240" s="47">
        <f>(O240/$O$242)*100</f>
        <v>83.93767819138257</v>
      </c>
      <c r="Q240" s="19"/>
      <c r="R240" s="4"/>
      <c r="S240" s="4"/>
      <c r="T240" s="4"/>
      <c r="U240" s="4"/>
      <c r="V240" s="4"/>
    </row>
    <row r="241" spans="2:22" ht="15">
      <c r="B241" s="21"/>
      <c r="C241" s="18" t="s">
        <v>219</v>
      </c>
      <c r="D241" s="53">
        <v>0</v>
      </c>
      <c r="E241" s="53">
        <v>0</v>
      </c>
      <c r="F241" s="53">
        <v>0</v>
      </c>
      <c r="G241" s="54">
        <v>0</v>
      </c>
      <c r="H241" s="55">
        <v>0</v>
      </c>
      <c r="I241" s="55">
        <v>32000</v>
      </c>
      <c r="J241" s="55">
        <v>0</v>
      </c>
      <c r="K241" s="55">
        <v>0</v>
      </c>
      <c r="L241" s="55">
        <v>0</v>
      </c>
      <c r="M241" s="55">
        <v>0</v>
      </c>
      <c r="N241" s="54"/>
      <c r="O241" s="56">
        <f>SUM(D241:N241)</f>
        <v>32000</v>
      </c>
      <c r="P241" s="47">
        <f>(O241/$O$242)*100</f>
        <v>16.062321808617437</v>
      </c>
      <c r="Q241" s="19"/>
      <c r="R241" s="4"/>
      <c r="S241" s="4"/>
      <c r="T241" s="4"/>
      <c r="U241" s="4"/>
      <c r="V241" s="4"/>
    </row>
    <row r="242" spans="2:22" ht="16.5" thickBot="1">
      <c r="B242" s="22"/>
      <c r="C242" s="25" t="s">
        <v>6</v>
      </c>
      <c r="D242" s="48">
        <f aca="true" t="shared" si="55" ref="D242:M242">SUM(D239:D241)</f>
        <v>0</v>
      </c>
      <c r="E242" s="48">
        <f t="shared" si="55"/>
        <v>0</v>
      </c>
      <c r="F242" s="48">
        <f t="shared" si="55"/>
        <v>0</v>
      </c>
      <c r="G242" s="49">
        <f t="shared" si="55"/>
        <v>0</v>
      </c>
      <c r="H242" s="50">
        <f t="shared" si="55"/>
        <v>0</v>
      </c>
      <c r="I242" s="50">
        <f t="shared" si="55"/>
        <v>32000</v>
      </c>
      <c r="J242" s="50">
        <f t="shared" si="55"/>
        <v>0</v>
      </c>
      <c r="K242" s="50">
        <f t="shared" si="55"/>
        <v>0</v>
      </c>
      <c r="L242" s="50">
        <f t="shared" si="55"/>
        <v>167224</v>
      </c>
      <c r="M242" s="50">
        <f t="shared" si="55"/>
        <v>0</v>
      </c>
      <c r="N242" s="49"/>
      <c r="O242" s="51">
        <f>SUM(O239:O241)</f>
        <v>199224</v>
      </c>
      <c r="P242" s="52">
        <f>(O242/$O$344)*100</f>
        <v>0.038883077547106966</v>
      </c>
      <c r="Q242" s="13"/>
      <c r="R242" s="4"/>
      <c r="S242" s="4"/>
      <c r="T242" s="4"/>
      <c r="U242" s="4"/>
      <c r="V242" s="4"/>
    </row>
    <row r="243" spans="2:22" ht="15">
      <c r="B243" s="21"/>
      <c r="C243" s="18"/>
      <c r="D243" s="53"/>
      <c r="E243" s="53"/>
      <c r="F243" s="53"/>
      <c r="G243" s="54"/>
      <c r="H243" s="55"/>
      <c r="I243" s="55"/>
      <c r="J243" s="55"/>
      <c r="K243" s="55"/>
      <c r="L243" s="55"/>
      <c r="M243" s="55"/>
      <c r="N243" s="54"/>
      <c r="O243" s="56"/>
      <c r="P243" s="57"/>
      <c r="Q243" s="19"/>
      <c r="R243" s="4"/>
      <c r="S243" s="4"/>
      <c r="T243" s="4"/>
      <c r="U243" s="4"/>
      <c r="V243" s="4"/>
    </row>
    <row r="244" spans="2:22" ht="15">
      <c r="B244" s="21" t="s">
        <v>115</v>
      </c>
      <c r="C244" s="18" t="s">
        <v>116</v>
      </c>
      <c r="D244" s="53">
        <v>16000</v>
      </c>
      <c r="E244" s="53">
        <v>0</v>
      </c>
      <c r="F244" s="53">
        <v>0</v>
      </c>
      <c r="G244" s="54">
        <v>0</v>
      </c>
      <c r="H244" s="55">
        <v>0</v>
      </c>
      <c r="I244" s="55">
        <v>0</v>
      </c>
      <c r="J244" s="55">
        <v>0</v>
      </c>
      <c r="K244" s="55">
        <v>0</v>
      </c>
      <c r="L244" s="55">
        <v>0</v>
      </c>
      <c r="M244" s="55">
        <v>0</v>
      </c>
      <c r="N244" s="54"/>
      <c r="O244" s="56">
        <f>SUM(D244:N244)</f>
        <v>16000</v>
      </c>
      <c r="P244" s="47">
        <f>(O244/$O$247)*100</f>
        <v>0.38418889799736733</v>
      </c>
      <c r="Q244" s="19"/>
      <c r="R244" s="4"/>
      <c r="S244" s="4"/>
      <c r="T244" s="4"/>
      <c r="U244" s="4"/>
      <c r="V244" s="4"/>
    </row>
    <row r="245" spans="2:22" ht="15">
      <c r="B245" s="21"/>
      <c r="C245" s="18" t="s">
        <v>117</v>
      </c>
      <c r="D245" s="53">
        <v>0</v>
      </c>
      <c r="E245" s="53">
        <v>3386175</v>
      </c>
      <c r="F245" s="53">
        <v>0</v>
      </c>
      <c r="G245" s="54">
        <v>0</v>
      </c>
      <c r="H245" s="55">
        <v>0</v>
      </c>
      <c r="I245" s="55">
        <v>0</v>
      </c>
      <c r="J245" s="55">
        <v>0</v>
      </c>
      <c r="K245" s="55">
        <v>0</v>
      </c>
      <c r="L245" s="55">
        <v>0</v>
      </c>
      <c r="M245" s="55">
        <v>0</v>
      </c>
      <c r="N245" s="54"/>
      <c r="O245" s="56">
        <f>SUM(D245:N245)</f>
        <v>3386175</v>
      </c>
      <c r="P245" s="47">
        <f>(O245/$O$247)*100</f>
        <v>81.30817760476471</v>
      </c>
      <c r="Q245" s="19"/>
      <c r="R245" s="4"/>
      <c r="S245" s="4"/>
      <c r="T245" s="4"/>
      <c r="U245" s="4"/>
      <c r="V245" s="4"/>
    </row>
    <row r="246" spans="2:22" ht="15">
      <c r="B246" s="21"/>
      <c r="C246" s="18" t="s">
        <v>243</v>
      </c>
      <c r="D246" s="53">
        <v>0</v>
      </c>
      <c r="E246" s="53">
        <v>0</v>
      </c>
      <c r="F246" s="53">
        <v>0</v>
      </c>
      <c r="G246" s="54">
        <v>0</v>
      </c>
      <c r="H246" s="55">
        <v>0</v>
      </c>
      <c r="I246" s="55">
        <v>0</v>
      </c>
      <c r="J246" s="55">
        <v>158451</v>
      </c>
      <c r="K246" s="55">
        <v>603992</v>
      </c>
      <c r="L246" s="55">
        <v>0</v>
      </c>
      <c r="M246" s="55">
        <v>0</v>
      </c>
      <c r="N246" s="54"/>
      <c r="O246" s="56">
        <f>SUM(D246:N246)</f>
        <v>762443</v>
      </c>
      <c r="P246" s="47">
        <f>(O246/$O$247)*100</f>
        <v>18.307633497237923</v>
      </c>
      <c r="Q246" s="19"/>
      <c r="R246" s="4"/>
      <c r="S246" s="4"/>
      <c r="T246" s="4"/>
      <c r="U246" s="4"/>
      <c r="V246" s="4"/>
    </row>
    <row r="247" spans="2:22" ht="16.5" thickBot="1">
      <c r="B247" s="22"/>
      <c r="C247" s="25" t="s">
        <v>6</v>
      </c>
      <c r="D247" s="48">
        <f aca="true" t="shared" si="56" ref="D247:O247">SUM(D243:D246)</f>
        <v>16000</v>
      </c>
      <c r="E247" s="48">
        <f t="shared" si="56"/>
        <v>3386175</v>
      </c>
      <c r="F247" s="48">
        <f t="shared" si="56"/>
        <v>0</v>
      </c>
      <c r="G247" s="49">
        <f t="shared" si="56"/>
        <v>0</v>
      </c>
      <c r="H247" s="50">
        <f t="shared" si="56"/>
        <v>0</v>
      </c>
      <c r="I247" s="50">
        <f t="shared" si="56"/>
        <v>0</v>
      </c>
      <c r="J247" s="50">
        <f t="shared" si="56"/>
        <v>158451</v>
      </c>
      <c r="K247" s="50">
        <f t="shared" si="56"/>
        <v>603992</v>
      </c>
      <c r="L247" s="50">
        <f t="shared" si="56"/>
        <v>0</v>
      </c>
      <c r="M247" s="50">
        <f t="shared" si="56"/>
        <v>0</v>
      </c>
      <c r="N247" s="49"/>
      <c r="O247" s="51">
        <f t="shared" si="56"/>
        <v>4164618</v>
      </c>
      <c r="P247" s="52">
        <f>(O247/$O$344)*100</f>
        <v>0.8128195631453916</v>
      </c>
      <c r="Q247" s="13"/>
      <c r="R247" s="4"/>
      <c r="S247" s="4"/>
      <c r="T247" s="4"/>
      <c r="U247" s="4"/>
      <c r="V247" s="4"/>
    </row>
    <row r="248" spans="2:22" ht="15">
      <c r="B248" s="21"/>
      <c r="C248" s="18"/>
      <c r="D248" s="53"/>
      <c r="E248" s="53"/>
      <c r="F248" s="53"/>
      <c r="G248" s="54"/>
      <c r="H248" s="55"/>
      <c r="I248" s="55"/>
      <c r="J248" s="55"/>
      <c r="K248" s="55"/>
      <c r="L248" s="55"/>
      <c r="M248" s="55"/>
      <c r="N248" s="54"/>
      <c r="O248" s="56"/>
      <c r="P248" s="57"/>
      <c r="Q248" s="19"/>
      <c r="R248" s="4"/>
      <c r="S248" s="4"/>
      <c r="T248" s="4"/>
      <c r="U248" s="4"/>
      <c r="V248" s="4"/>
    </row>
    <row r="249" spans="2:22" ht="15">
      <c r="B249" s="21" t="s">
        <v>118</v>
      </c>
      <c r="C249" s="18" t="s">
        <v>288</v>
      </c>
      <c r="D249" s="53">
        <v>0</v>
      </c>
      <c r="E249" s="53">
        <v>0</v>
      </c>
      <c r="F249" s="53">
        <v>0</v>
      </c>
      <c r="G249" s="54">
        <v>0</v>
      </c>
      <c r="H249" s="55">
        <v>0</v>
      </c>
      <c r="I249" s="55">
        <v>0</v>
      </c>
      <c r="J249" s="55">
        <v>0</v>
      </c>
      <c r="K249" s="55">
        <v>0</v>
      </c>
      <c r="L249" s="55">
        <v>0</v>
      </c>
      <c r="M249" s="55">
        <v>495015</v>
      </c>
      <c r="N249" s="54"/>
      <c r="O249" s="56">
        <f aca="true" t="shared" si="57" ref="O249:O259">SUM(D249:N249)</f>
        <v>495015</v>
      </c>
      <c r="P249" s="47">
        <f aca="true" t="shared" si="58" ref="P249:P259">(O249/$O$260)*100</f>
        <v>1.5032078850733703</v>
      </c>
      <c r="Q249" s="19"/>
      <c r="R249" s="4"/>
      <c r="S249" s="4"/>
      <c r="T249" s="4"/>
      <c r="U249" s="4"/>
      <c r="V249" s="4"/>
    </row>
    <row r="250" spans="2:22" ht="15">
      <c r="B250" s="21"/>
      <c r="C250" s="18" t="s">
        <v>119</v>
      </c>
      <c r="D250" s="53">
        <v>0</v>
      </c>
      <c r="E250" s="53">
        <v>0</v>
      </c>
      <c r="F250" s="53">
        <v>0</v>
      </c>
      <c r="G250" s="54">
        <v>0</v>
      </c>
      <c r="H250" s="55">
        <v>0</v>
      </c>
      <c r="I250" s="55">
        <v>0</v>
      </c>
      <c r="J250" s="55">
        <v>174400</v>
      </c>
      <c r="K250" s="55">
        <v>0</v>
      </c>
      <c r="L250" s="55">
        <v>0</v>
      </c>
      <c r="M250" s="55">
        <v>0</v>
      </c>
      <c r="N250" s="54"/>
      <c r="O250" s="56">
        <f t="shared" si="57"/>
        <v>174400</v>
      </c>
      <c r="P250" s="47">
        <f t="shared" si="58"/>
        <v>0.5295990124678964</v>
      </c>
      <c r="Q250" s="19"/>
      <c r="R250" s="4"/>
      <c r="S250" s="4"/>
      <c r="T250" s="4"/>
      <c r="U250" s="4"/>
      <c r="V250" s="4"/>
    </row>
    <row r="251" spans="2:22" ht="15">
      <c r="B251" s="21"/>
      <c r="C251" s="18" t="s">
        <v>120</v>
      </c>
      <c r="D251" s="53">
        <v>500000</v>
      </c>
      <c r="E251" s="53">
        <v>0</v>
      </c>
      <c r="F251" s="53">
        <v>0</v>
      </c>
      <c r="G251" s="54">
        <v>0</v>
      </c>
      <c r="H251" s="55">
        <v>0</v>
      </c>
      <c r="I251" s="55">
        <v>0</v>
      </c>
      <c r="J251" s="55">
        <v>0</v>
      </c>
      <c r="K251" s="55">
        <v>0</v>
      </c>
      <c r="L251" s="55">
        <v>0</v>
      </c>
      <c r="M251" s="55">
        <v>0</v>
      </c>
      <c r="N251" s="54"/>
      <c r="O251" s="56">
        <f t="shared" si="57"/>
        <v>500000</v>
      </c>
      <c r="P251" s="47">
        <f t="shared" si="58"/>
        <v>1.51834579262585</v>
      </c>
      <c r="Q251" s="19"/>
      <c r="R251" s="4"/>
      <c r="S251" s="4"/>
      <c r="T251" s="4"/>
      <c r="U251" s="4"/>
      <c r="V251" s="4"/>
    </row>
    <row r="252" spans="2:22" ht="15">
      <c r="B252" s="21"/>
      <c r="C252" s="18" t="s">
        <v>121</v>
      </c>
      <c r="D252" s="53">
        <v>440000</v>
      </c>
      <c r="E252" s="53">
        <v>0</v>
      </c>
      <c r="F252" s="53">
        <v>0</v>
      </c>
      <c r="G252" s="54">
        <v>0</v>
      </c>
      <c r="H252" s="55">
        <v>0</v>
      </c>
      <c r="I252" s="55">
        <v>0</v>
      </c>
      <c r="J252" s="55">
        <v>0</v>
      </c>
      <c r="K252" s="55">
        <v>0</v>
      </c>
      <c r="L252" s="55">
        <v>0</v>
      </c>
      <c r="M252" s="55">
        <v>0</v>
      </c>
      <c r="N252" s="54"/>
      <c r="O252" s="56">
        <f t="shared" si="57"/>
        <v>440000</v>
      </c>
      <c r="P252" s="47">
        <f t="shared" si="58"/>
        <v>1.336144297510748</v>
      </c>
      <c r="Q252" s="19"/>
      <c r="R252" s="4"/>
      <c r="S252" s="4"/>
      <c r="T252" s="4"/>
      <c r="U252" s="4"/>
      <c r="V252" s="4"/>
    </row>
    <row r="253" spans="2:22" ht="15">
      <c r="B253" s="21"/>
      <c r="C253" s="18" t="s">
        <v>122</v>
      </c>
      <c r="D253" s="53">
        <v>0</v>
      </c>
      <c r="E253" s="53">
        <v>0</v>
      </c>
      <c r="F253" s="53">
        <v>414017</v>
      </c>
      <c r="G253" s="54">
        <v>0</v>
      </c>
      <c r="H253" s="55">
        <v>0</v>
      </c>
      <c r="I253" s="55">
        <v>0</v>
      </c>
      <c r="J253" s="55">
        <v>0</v>
      </c>
      <c r="K253" s="55">
        <v>0</v>
      </c>
      <c r="L253" s="55">
        <v>1485258</v>
      </c>
      <c r="M253" s="55">
        <v>0</v>
      </c>
      <c r="N253" s="54"/>
      <c r="O253" s="56">
        <f t="shared" si="57"/>
        <v>1899275</v>
      </c>
      <c r="P253" s="47">
        <f t="shared" si="58"/>
        <v>5.767512410578923</v>
      </c>
      <c r="Q253" s="19"/>
      <c r="R253" s="4"/>
      <c r="S253" s="4"/>
      <c r="T253" s="4"/>
      <c r="U253" s="4"/>
      <c r="V253" s="4"/>
    </row>
    <row r="254" spans="2:22" ht="15">
      <c r="B254" s="21"/>
      <c r="C254" s="18" t="s">
        <v>198</v>
      </c>
      <c r="D254" s="53">
        <v>0</v>
      </c>
      <c r="E254" s="53">
        <v>0</v>
      </c>
      <c r="F254" s="53">
        <v>0</v>
      </c>
      <c r="G254" s="54">
        <v>0</v>
      </c>
      <c r="H254" s="55">
        <v>92505</v>
      </c>
      <c r="I254" s="55">
        <v>0</v>
      </c>
      <c r="J254" s="55">
        <v>0</v>
      </c>
      <c r="K254" s="55">
        <v>0</v>
      </c>
      <c r="L254" s="55">
        <v>0</v>
      </c>
      <c r="M254" s="55">
        <v>0</v>
      </c>
      <c r="N254" s="54"/>
      <c r="O254" s="56">
        <f t="shared" si="57"/>
        <v>92505</v>
      </c>
      <c r="P254" s="47">
        <f t="shared" si="58"/>
        <v>0.2809091550937085</v>
      </c>
      <c r="Q254" s="19"/>
      <c r="R254" s="4"/>
      <c r="S254" s="4"/>
      <c r="T254" s="4"/>
      <c r="U254" s="4"/>
      <c r="V254" s="4"/>
    </row>
    <row r="255" spans="2:22" ht="15">
      <c r="B255" s="21"/>
      <c r="C255" s="18" t="s">
        <v>123</v>
      </c>
      <c r="D255" s="53">
        <v>7500000</v>
      </c>
      <c r="E255" s="53">
        <v>11929311</v>
      </c>
      <c r="F255" s="53">
        <v>0</v>
      </c>
      <c r="G255" s="54">
        <v>0</v>
      </c>
      <c r="H255" s="55">
        <v>0</v>
      </c>
      <c r="I255" s="55">
        <v>0</v>
      </c>
      <c r="J255" s="55">
        <v>30528</v>
      </c>
      <c r="K255" s="55">
        <v>0</v>
      </c>
      <c r="L255" s="55">
        <v>0</v>
      </c>
      <c r="M255" s="55">
        <v>0</v>
      </c>
      <c r="N255" s="54"/>
      <c r="O255" s="56">
        <f t="shared" si="57"/>
        <v>19459839</v>
      </c>
      <c r="P255" s="47">
        <f t="shared" si="58"/>
        <v>59.093529341652854</v>
      </c>
      <c r="Q255" s="19"/>
      <c r="R255" s="4"/>
      <c r="S255" s="4"/>
      <c r="T255" s="4"/>
      <c r="U255" s="4"/>
      <c r="V255" s="4"/>
    </row>
    <row r="256" spans="2:22" ht="15">
      <c r="B256" s="21"/>
      <c r="C256" s="18" t="s">
        <v>124</v>
      </c>
      <c r="D256" s="53">
        <v>0</v>
      </c>
      <c r="E256" s="53">
        <v>0</v>
      </c>
      <c r="F256" s="53">
        <v>0</v>
      </c>
      <c r="G256" s="54">
        <v>0</v>
      </c>
      <c r="H256" s="55">
        <v>79999</v>
      </c>
      <c r="I256" s="55">
        <v>0</v>
      </c>
      <c r="J256" s="55">
        <v>836097</v>
      </c>
      <c r="K256" s="55">
        <v>0</v>
      </c>
      <c r="L256" s="55">
        <v>0</v>
      </c>
      <c r="M256" s="55">
        <v>0</v>
      </c>
      <c r="N256" s="54"/>
      <c r="O256" s="56">
        <f t="shared" si="57"/>
        <v>916096</v>
      </c>
      <c r="P256" s="47">
        <f t="shared" si="58"/>
        <v>2.781901014482741</v>
      </c>
      <c r="Q256" s="19"/>
      <c r="R256" s="4"/>
      <c r="S256" s="4"/>
      <c r="T256" s="4"/>
      <c r="U256" s="4"/>
      <c r="V256" s="4"/>
    </row>
    <row r="257" spans="2:22" ht="15">
      <c r="B257" s="21"/>
      <c r="C257" s="31" t="s">
        <v>220</v>
      </c>
      <c r="D257" s="53">
        <v>0</v>
      </c>
      <c r="E257" s="53">
        <v>0</v>
      </c>
      <c r="F257" s="53">
        <v>0</v>
      </c>
      <c r="G257" s="54">
        <v>0</v>
      </c>
      <c r="H257" s="55">
        <v>0</v>
      </c>
      <c r="I257" s="55">
        <v>46878</v>
      </c>
      <c r="J257" s="55">
        <v>28000</v>
      </c>
      <c r="K257" s="55">
        <v>1894313</v>
      </c>
      <c r="L257" s="55">
        <v>954623</v>
      </c>
      <c r="M257" s="55">
        <v>1766524</v>
      </c>
      <c r="N257" s="54"/>
      <c r="O257" s="56">
        <f t="shared" si="57"/>
        <v>4690338</v>
      </c>
      <c r="P257" s="47">
        <f t="shared" si="58"/>
        <v>14.243109936586288</v>
      </c>
      <c r="Q257" s="19"/>
      <c r="R257" s="4"/>
      <c r="S257" s="4"/>
      <c r="T257" s="4"/>
      <c r="U257" s="4"/>
      <c r="V257" s="4"/>
    </row>
    <row r="258" spans="2:22" ht="15">
      <c r="B258" s="21"/>
      <c r="C258" s="31" t="s">
        <v>274</v>
      </c>
      <c r="D258" s="53">
        <v>0</v>
      </c>
      <c r="E258" s="53">
        <v>0</v>
      </c>
      <c r="F258" s="53">
        <v>0</v>
      </c>
      <c r="G258" s="54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2816488</v>
      </c>
      <c r="M258" s="55">
        <v>0</v>
      </c>
      <c r="N258" s="54"/>
      <c r="O258" s="56">
        <f t="shared" si="57"/>
        <v>2816488</v>
      </c>
      <c r="P258" s="47">
        <f t="shared" si="58"/>
        <v>8.55280540956239</v>
      </c>
      <c r="Q258" s="19"/>
      <c r="R258" s="4"/>
      <c r="S258" s="4"/>
      <c r="T258" s="4"/>
      <c r="U258" s="4"/>
      <c r="V258" s="4"/>
    </row>
    <row r="259" spans="2:22" ht="15">
      <c r="B259" s="21"/>
      <c r="C259" s="18" t="s">
        <v>125</v>
      </c>
      <c r="D259" s="53">
        <v>0</v>
      </c>
      <c r="E259" s="53">
        <v>0</v>
      </c>
      <c r="F259" s="53">
        <v>0</v>
      </c>
      <c r="G259" s="54">
        <v>0</v>
      </c>
      <c r="H259" s="55">
        <v>0</v>
      </c>
      <c r="I259" s="55">
        <v>0</v>
      </c>
      <c r="J259" s="55">
        <v>0</v>
      </c>
      <c r="K259" s="55">
        <v>1040000</v>
      </c>
      <c r="L259" s="55">
        <v>0</v>
      </c>
      <c r="M259" s="55">
        <v>406619</v>
      </c>
      <c r="N259" s="54"/>
      <c r="O259" s="56">
        <f t="shared" si="57"/>
        <v>1446619</v>
      </c>
      <c r="P259" s="47">
        <f t="shared" si="58"/>
        <v>4.3929357443652295</v>
      </c>
      <c r="Q259" s="19"/>
      <c r="R259" s="4"/>
      <c r="S259" s="4"/>
      <c r="T259" s="4"/>
      <c r="U259" s="4"/>
      <c r="V259" s="4"/>
    </row>
    <row r="260" spans="2:22" ht="16.5" thickBot="1">
      <c r="B260" s="22"/>
      <c r="C260" s="25" t="s">
        <v>6</v>
      </c>
      <c r="D260" s="48">
        <f aca="true" t="shared" si="59" ref="D260:O260">SUM(D248:D259)</f>
        <v>8440000</v>
      </c>
      <c r="E260" s="48">
        <f t="shared" si="59"/>
        <v>11929311</v>
      </c>
      <c r="F260" s="48">
        <f t="shared" si="59"/>
        <v>414017</v>
      </c>
      <c r="G260" s="49">
        <f t="shared" si="59"/>
        <v>0</v>
      </c>
      <c r="H260" s="50">
        <f t="shared" si="59"/>
        <v>172504</v>
      </c>
      <c r="I260" s="50">
        <f t="shared" si="59"/>
        <v>46878</v>
      </c>
      <c r="J260" s="50">
        <f t="shared" si="59"/>
        <v>1069025</v>
      </c>
      <c r="K260" s="50">
        <f t="shared" si="59"/>
        <v>2934313</v>
      </c>
      <c r="L260" s="50">
        <f t="shared" si="59"/>
        <v>5256369</v>
      </c>
      <c r="M260" s="50">
        <f t="shared" si="59"/>
        <v>2668158</v>
      </c>
      <c r="N260" s="49"/>
      <c r="O260" s="51">
        <f t="shared" si="59"/>
        <v>32930575</v>
      </c>
      <c r="P260" s="52">
        <f>(O260/$O$344)*100</f>
        <v>6.42714784060064</v>
      </c>
      <c r="Q260" s="13"/>
      <c r="R260" s="4"/>
      <c r="S260" s="4"/>
      <c r="T260" s="4"/>
      <c r="U260" s="4"/>
      <c r="V260" s="4"/>
    </row>
    <row r="261" spans="2:22" ht="15">
      <c r="B261" s="21"/>
      <c r="C261" s="18"/>
      <c r="D261" s="53"/>
      <c r="E261" s="53"/>
      <c r="F261" s="53"/>
      <c r="G261" s="54"/>
      <c r="H261" s="55"/>
      <c r="I261" s="55"/>
      <c r="J261" s="55"/>
      <c r="K261" s="55"/>
      <c r="L261" s="55"/>
      <c r="M261" s="55"/>
      <c r="N261" s="54"/>
      <c r="O261" s="56"/>
      <c r="P261" s="57"/>
      <c r="Q261" s="19"/>
      <c r="R261" s="4"/>
      <c r="S261" s="4"/>
      <c r="T261" s="4"/>
      <c r="U261" s="4"/>
      <c r="V261" s="4"/>
    </row>
    <row r="262" spans="2:22" ht="15">
      <c r="B262" s="21" t="s">
        <v>126</v>
      </c>
      <c r="C262" s="18" t="s">
        <v>127</v>
      </c>
      <c r="D262" s="53">
        <v>3312000</v>
      </c>
      <c r="E262" s="53">
        <v>0</v>
      </c>
      <c r="F262" s="53">
        <v>0</v>
      </c>
      <c r="G262" s="54">
        <v>0</v>
      </c>
      <c r="H262" s="55">
        <v>2233120</v>
      </c>
      <c r="I262" s="55">
        <v>1600000</v>
      </c>
      <c r="J262" s="55">
        <v>0</v>
      </c>
      <c r="K262" s="55">
        <v>0</v>
      </c>
      <c r="L262" s="55">
        <v>1599999</v>
      </c>
      <c r="M262" s="55">
        <v>0</v>
      </c>
      <c r="N262" s="54"/>
      <c r="O262" s="56">
        <f>SUM(D262:N262)</f>
        <v>8745119</v>
      </c>
      <c r="P262" s="47">
        <f>(O262/$O$263)*100</f>
        <v>100</v>
      </c>
      <c r="Q262" s="19"/>
      <c r="R262" s="4"/>
      <c r="S262" s="4"/>
      <c r="T262" s="4"/>
      <c r="U262" s="4"/>
      <c r="V262" s="4"/>
    </row>
    <row r="263" spans="2:22" ht="16.5" thickBot="1">
      <c r="B263" s="22"/>
      <c r="C263" s="25" t="s">
        <v>6</v>
      </c>
      <c r="D263" s="48">
        <f aca="true" t="shared" si="60" ref="D263:O263">SUM(D261:D262)</f>
        <v>3312000</v>
      </c>
      <c r="E263" s="48">
        <f t="shared" si="60"/>
        <v>0</v>
      </c>
      <c r="F263" s="48">
        <f t="shared" si="60"/>
        <v>0</v>
      </c>
      <c r="G263" s="49">
        <f t="shared" si="60"/>
        <v>0</v>
      </c>
      <c r="H263" s="50">
        <f t="shared" si="60"/>
        <v>2233120</v>
      </c>
      <c r="I263" s="50">
        <f t="shared" si="60"/>
        <v>1600000</v>
      </c>
      <c r="J263" s="50">
        <f t="shared" si="60"/>
        <v>0</v>
      </c>
      <c r="K263" s="50">
        <f t="shared" si="60"/>
        <v>0</v>
      </c>
      <c r="L263" s="50">
        <f t="shared" si="60"/>
        <v>1599999</v>
      </c>
      <c r="M263" s="50">
        <f t="shared" si="60"/>
        <v>0</v>
      </c>
      <c r="N263" s="49"/>
      <c r="O263" s="51">
        <f t="shared" si="60"/>
        <v>8745119</v>
      </c>
      <c r="P263" s="52">
        <f>(O263/$O$344)*100</f>
        <v>1.7068081166710762</v>
      </c>
      <c r="Q263" s="13"/>
      <c r="R263" s="4"/>
      <c r="S263" s="4"/>
      <c r="T263" s="4"/>
      <c r="U263" s="4"/>
      <c r="V263" s="4"/>
    </row>
    <row r="264" spans="2:22" ht="15">
      <c r="B264" s="21"/>
      <c r="C264" s="18"/>
      <c r="D264" s="53"/>
      <c r="E264" s="53"/>
      <c r="F264" s="53"/>
      <c r="G264" s="54"/>
      <c r="H264" s="55"/>
      <c r="I264" s="55"/>
      <c r="J264" s="55"/>
      <c r="K264" s="55"/>
      <c r="L264" s="55"/>
      <c r="M264" s="55"/>
      <c r="N264" s="54"/>
      <c r="O264" s="56"/>
      <c r="P264" s="57"/>
      <c r="Q264" s="19"/>
      <c r="R264" s="4"/>
      <c r="S264" s="4"/>
      <c r="T264" s="4"/>
      <c r="U264" s="4"/>
      <c r="V264" s="4"/>
    </row>
    <row r="265" spans="2:22" ht="15">
      <c r="B265" s="21" t="s">
        <v>128</v>
      </c>
      <c r="C265" s="31" t="s">
        <v>206</v>
      </c>
      <c r="D265" s="53">
        <v>0</v>
      </c>
      <c r="E265" s="53">
        <v>0</v>
      </c>
      <c r="F265" s="53">
        <v>0</v>
      </c>
      <c r="G265" s="54">
        <v>0</v>
      </c>
      <c r="H265" s="55">
        <v>0</v>
      </c>
      <c r="I265" s="55">
        <v>2000</v>
      </c>
      <c r="J265" s="55">
        <v>0</v>
      </c>
      <c r="K265" s="55">
        <v>0</v>
      </c>
      <c r="L265" s="55">
        <v>0</v>
      </c>
      <c r="M265" s="55">
        <v>0</v>
      </c>
      <c r="N265" s="54"/>
      <c r="O265" s="56">
        <f>SUM(D265:N265)</f>
        <v>2000</v>
      </c>
      <c r="P265" s="47">
        <f>(O265/$O$269)*100</f>
        <v>0.09241161983707831</v>
      </c>
      <c r="Q265" s="19"/>
      <c r="R265" s="4"/>
      <c r="S265" s="4"/>
      <c r="T265" s="4"/>
      <c r="U265" s="4"/>
      <c r="V265" s="4"/>
    </row>
    <row r="266" spans="2:22" ht="15">
      <c r="B266" s="21"/>
      <c r="C266" s="31" t="s">
        <v>210</v>
      </c>
      <c r="D266" s="53">
        <v>0</v>
      </c>
      <c r="E266" s="53">
        <v>0</v>
      </c>
      <c r="F266" s="53">
        <v>0</v>
      </c>
      <c r="G266" s="54">
        <v>0</v>
      </c>
      <c r="H266" s="55">
        <v>0</v>
      </c>
      <c r="I266" s="55">
        <v>6452</v>
      </c>
      <c r="J266" s="55">
        <v>0</v>
      </c>
      <c r="K266" s="55">
        <v>0</v>
      </c>
      <c r="L266" s="55">
        <v>0</v>
      </c>
      <c r="M266" s="55">
        <v>0</v>
      </c>
      <c r="N266" s="54"/>
      <c r="O266" s="56">
        <f>SUM(D266:N266)</f>
        <v>6452</v>
      </c>
      <c r="P266" s="47">
        <f>(O266/$O$269)*100</f>
        <v>0.2981198855944146</v>
      </c>
      <c r="Q266" s="19"/>
      <c r="R266" s="4"/>
      <c r="S266" s="4"/>
      <c r="T266" s="4"/>
      <c r="U266" s="4"/>
      <c r="V266" s="4"/>
    </row>
    <row r="267" spans="2:22" ht="15">
      <c r="B267" s="21"/>
      <c r="C267" s="18" t="s">
        <v>196</v>
      </c>
      <c r="D267" s="53">
        <v>0</v>
      </c>
      <c r="E267" s="53">
        <v>0</v>
      </c>
      <c r="F267" s="53">
        <v>0</v>
      </c>
      <c r="G267" s="54">
        <v>0</v>
      </c>
      <c r="H267" s="55">
        <v>1918978</v>
      </c>
      <c r="I267" s="55">
        <v>0</v>
      </c>
      <c r="J267" s="55">
        <v>0</v>
      </c>
      <c r="K267" s="55">
        <v>28800</v>
      </c>
      <c r="L267" s="55">
        <v>0</v>
      </c>
      <c r="M267" s="55">
        <v>0</v>
      </c>
      <c r="N267" s="54"/>
      <c r="O267" s="56">
        <f>SUM(D267:N267)</f>
        <v>1947778</v>
      </c>
      <c r="P267" s="47">
        <f>(O267/$O$269)*100</f>
        <v>89.99866003151237</v>
      </c>
      <c r="Q267" s="19"/>
      <c r="R267" s="4"/>
      <c r="S267" s="4"/>
      <c r="T267" s="4"/>
      <c r="U267" s="4"/>
      <c r="V267" s="4"/>
    </row>
    <row r="268" spans="2:22" ht="15">
      <c r="B268" s="21"/>
      <c r="C268" s="18" t="s">
        <v>260</v>
      </c>
      <c r="D268" s="53">
        <v>0</v>
      </c>
      <c r="E268" s="53">
        <v>0</v>
      </c>
      <c r="F268" s="53">
        <v>0</v>
      </c>
      <c r="G268" s="54">
        <v>0</v>
      </c>
      <c r="H268" s="55">
        <v>0</v>
      </c>
      <c r="I268" s="55">
        <v>0</v>
      </c>
      <c r="J268" s="55">
        <v>0</v>
      </c>
      <c r="K268" s="55">
        <v>208000</v>
      </c>
      <c r="L268" s="55">
        <v>0</v>
      </c>
      <c r="M268" s="55">
        <v>0</v>
      </c>
      <c r="N268" s="54"/>
      <c r="O268" s="56">
        <f>SUM(D268:N268)</f>
        <v>208000</v>
      </c>
      <c r="P268" s="47">
        <f>(O268/$O$269)*100</f>
        <v>9.610808463056145</v>
      </c>
      <c r="Q268" s="19"/>
      <c r="R268" s="4"/>
      <c r="S268" s="4"/>
      <c r="T268" s="4"/>
      <c r="U268" s="4"/>
      <c r="V268" s="4"/>
    </row>
    <row r="269" spans="2:22" ht="16.5" thickBot="1">
      <c r="B269" s="22"/>
      <c r="C269" s="25" t="s">
        <v>6</v>
      </c>
      <c r="D269" s="48">
        <f aca="true" t="shared" si="61" ref="D269:O269">SUM(D264:D268)</f>
        <v>0</v>
      </c>
      <c r="E269" s="48">
        <f t="shared" si="61"/>
        <v>0</v>
      </c>
      <c r="F269" s="48">
        <f t="shared" si="61"/>
        <v>0</v>
      </c>
      <c r="G269" s="49">
        <f t="shared" si="61"/>
        <v>0</v>
      </c>
      <c r="H269" s="50">
        <f t="shared" si="61"/>
        <v>1918978</v>
      </c>
      <c r="I269" s="50">
        <f t="shared" si="61"/>
        <v>8452</v>
      </c>
      <c r="J269" s="50">
        <f t="shared" si="61"/>
        <v>0</v>
      </c>
      <c r="K269" s="50">
        <f t="shared" si="61"/>
        <v>236800</v>
      </c>
      <c r="L269" s="50">
        <f t="shared" si="61"/>
        <v>0</v>
      </c>
      <c r="M269" s="50">
        <f t="shared" si="61"/>
        <v>0</v>
      </c>
      <c r="N269" s="49"/>
      <c r="O269" s="51">
        <f t="shared" si="61"/>
        <v>2164230</v>
      </c>
      <c r="P269" s="52">
        <f>(O269/$O$344)*100</f>
        <v>0.4223985208598126</v>
      </c>
      <c r="Q269" s="13"/>
      <c r="R269" s="4"/>
      <c r="S269" s="4"/>
      <c r="T269" s="4"/>
      <c r="U269" s="4"/>
      <c r="V269" s="4"/>
    </row>
    <row r="270" spans="2:22" ht="15">
      <c r="B270" s="21"/>
      <c r="C270" s="18"/>
      <c r="D270" s="53"/>
      <c r="E270" s="53"/>
      <c r="F270" s="53"/>
      <c r="G270" s="54"/>
      <c r="H270" s="55"/>
      <c r="I270" s="55"/>
      <c r="J270" s="55"/>
      <c r="K270" s="55"/>
      <c r="L270" s="55"/>
      <c r="M270" s="55"/>
      <c r="N270" s="54"/>
      <c r="O270" s="56"/>
      <c r="P270" s="57"/>
      <c r="Q270" s="19"/>
      <c r="R270" s="4"/>
      <c r="S270" s="4"/>
      <c r="T270" s="4"/>
      <c r="U270" s="4"/>
      <c r="V270" s="4"/>
    </row>
    <row r="271" spans="2:22" ht="15">
      <c r="B271" s="21" t="s">
        <v>130</v>
      </c>
      <c r="C271" s="18" t="s">
        <v>131</v>
      </c>
      <c r="D271" s="53">
        <v>0</v>
      </c>
      <c r="E271" s="53">
        <v>0</v>
      </c>
      <c r="F271" s="53">
        <v>0</v>
      </c>
      <c r="G271" s="54">
        <v>0</v>
      </c>
      <c r="H271" s="55">
        <v>1320000</v>
      </c>
      <c r="I271" s="55">
        <v>0</v>
      </c>
      <c r="J271" s="55">
        <v>0</v>
      </c>
      <c r="K271" s="55">
        <v>0</v>
      </c>
      <c r="L271" s="55">
        <v>0</v>
      </c>
      <c r="M271" s="55">
        <v>0</v>
      </c>
      <c r="N271" s="54"/>
      <c r="O271" s="56">
        <f>SUM(D271:N271)</f>
        <v>1320000</v>
      </c>
      <c r="P271" s="47">
        <f>(O271/$O$273)*100</f>
        <v>37.36731418749163</v>
      </c>
      <c r="Q271" s="19"/>
      <c r="R271" s="4"/>
      <c r="S271" s="4"/>
      <c r="T271" s="4"/>
      <c r="U271" s="4"/>
      <c r="V271" s="4"/>
    </row>
    <row r="272" spans="2:22" ht="15">
      <c r="B272" s="21"/>
      <c r="C272" s="18" t="s">
        <v>244</v>
      </c>
      <c r="D272" s="53">
        <v>0</v>
      </c>
      <c r="E272" s="53">
        <v>0</v>
      </c>
      <c r="F272" s="53">
        <v>0</v>
      </c>
      <c r="G272" s="54">
        <v>0</v>
      </c>
      <c r="H272" s="55">
        <v>0</v>
      </c>
      <c r="I272" s="55">
        <v>0</v>
      </c>
      <c r="J272" s="55">
        <v>1330975</v>
      </c>
      <c r="K272" s="55">
        <v>300000</v>
      </c>
      <c r="L272" s="55">
        <v>581524</v>
      </c>
      <c r="M272" s="55">
        <v>0</v>
      </c>
      <c r="N272" s="54"/>
      <c r="O272" s="56">
        <f>SUM(D272:N272)</f>
        <v>2212499</v>
      </c>
      <c r="P272" s="47">
        <f>(O272/$O$273)*100</f>
        <v>62.63268581250837</v>
      </c>
      <c r="Q272" s="19"/>
      <c r="R272" s="4"/>
      <c r="S272" s="4"/>
      <c r="T272" s="4"/>
      <c r="U272" s="4"/>
      <c r="V272" s="4"/>
    </row>
    <row r="273" spans="2:22" ht="16.5" thickBot="1">
      <c r="B273" s="22"/>
      <c r="C273" s="25" t="s">
        <v>6</v>
      </c>
      <c r="D273" s="48">
        <f aca="true" t="shared" si="62" ref="D273:O273">SUM(D270:D272)</f>
        <v>0</v>
      </c>
      <c r="E273" s="48">
        <f t="shared" si="62"/>
        <v>0</v>
      </c>
      <c r="F273" s="48">
        <f t="shared" si="62"/>
        <v>0</v>
      </c>
      <c r="G273" s="49">
        <f t="shared" si="62"/>
        <v>0</v>
      </c>
      <c r="H273" s="50">
        <f t="shared" si="62"/>
        <v>1320000</v>
      </c>
      <c r="I273" s="50">
        <f t="shared" si="62"/>
        <v>0</v>
      </c>
      <c r="J273" s="50">
        <f t="shared" si="62"/>
        <v>1330975</v>
      </c>
      <c r="K273" s="50">
        <f t="shared" si="62"/>
        <v>300000</v>
      </c>
      <c r="L273" s="50">
        <f t="shared" si="62"/>
        <v>581524</v>
      </c>
      <c r="M273" s="50">
        <f t="shared" si="62"/>
        <v>0</v>
      </c>
      <c r="N273" s="49"/>
      <c r="O273" s="51">
        <f t="shared" si="62"/>
        <v>3532499</v>
      </c>
      <c r="P273" s="52">
        <f>(O273/$O$344)*100</f>
        <v>0.6894472179660975</v>
      </c>
      <c r="Q273" s="13"/>
      <c r="R273" s="4"/>
      <c r="S273" s="4"/>
      <c r="T273" s="4"/>
      <c r="U273" s="4"/>
      <c r="V273" s="4"/>
    </row>
    <row r="274" spans="2:22" ht="15">
      <c r="B274" s="21"/>
      <c r="C274" s="18"/>
      <c r="D274" s="53"/>
      <c r="E274" s="53"/>
      <c r="F274" s="53"/>
      <c r="G274" s="54"/>
      <c r="H274" s="55"/>
      <c r="I274" s="55"/>
      <c r="J274" s="55"/>
      <c r="K274" s="55"/>
      <c r="L274" s="55"/>
      <c r="M274" s="55"/>
      <c r="N274" s="54"/>
      <c r="O274" s="56"/>
      <c r="P274" s="57"/>
      <c r="Q274" s="19"/>
      <c r="R274" s="4"/>
      <c r="S274" s="4"/>
      <c r="T274" s="4"/>
      <c r="U274" s="4"/>
      <c r="V274" s="4"/>
    </row>
    <row r="275" spans="2:22" ht="15">
      <c r="B275" s="21" t="s">
        <v>132</v>
      </c>
      <c r="C275" s="18" t="s">
        <v>133</v>
      </c>
      <c r="D275" s="53">
        <v>12800</v>
      </c>
      <c r="E275" s="53">
        <v>0</v>
      </c>
      <c r="F275" s="53">
        <v>0</v>
      </c>
      <c r="G275" s="54">
        <v>0</v>
      </c>
      <c r="H275" s="55">
        <v>0</v>
      </c>
      <c r="I275" s="55">
        <v>0</v>
      </c>
      <c r="J275" s="55">
        <v>0</v>
      </c>
      <c r="K275" s="55">
        <v>0</v>
      </c>
      <c r="L275" s="55">
        <v>0</v>
      </c>
      <c r="M275" s="55">
        <v>0</v>
      </c>
      <c r="N275" s="54"/>
      <c r="O275" s="56">
        <f aca="true" t="shared" si="63" ref="O275:O282">SUM(D275:N275)</f>
        <v>12800</v>
      </c>
      <c r="P275" s="47">
        <f aca="true" t="shared" si="64" ref="P275:P282">(O275/$O$283)*100</f>
        <v>0.5570189390790997</v>
      </c>
      <c r="Q275" s="19"/>
      <c r="R275" s="4"/>
      <c r="S275" s="4"/>
      <c r="T275" s="4"/>
      <c r="U275" s="4"/>
      <c r="V275" s="4"/>
    </row>
    <row r="276" spans="2:22" ht="15">
      <c r="B276" s="21"/>
      <c r="C276" s="18" t="s">
        <v>134</v>
      </c>
      <c r="D276" s="53">
        <v>0</v>
      </c>
      <c r="E276" s="53">
        <v>0</v>
      </c>
      <c r="F276" s="53">
        <v>0</v>
      </c>
      <c r="G276" s="54">
        <v>0</v>
      </c>
      <c r="H276" s="55">
        <v>0</v>
      </c>
      <c r="I276" s="55">
        <v>0</v>
      </c>
      <c r="J276" s="55">
        <v>0</v>
      </c>
      <c r="K276" s="55">
        <v>0</v>
      </c>
      <c r="L276" s="55">
        <v>22947</v>
      </c>
      <c r="M276" s="55">
        <v>0</v>
      </c>
      <c r="N276" s="54"/>
      <c r="O276" s="56">
        <f t="shared" si="63"/>
        <v>22947</v>
      </c>
      <c r="P276" s="47">
        <f t="shared" si="64"/>
        <v>0.998586999613133</v>
      </c>
      <c r="Q276" s="19"/>
      <c r="R276" s="4"/>
      <c r="S276" s="4"/>
      <c r="T276" s="4"/>
      <c r="U276" s="4"/>
      <c r="V276" s="4"/>
    </row>
    <row r="277" spans="2:22" ht="15">
      <c r="B277" s="21"/>
      <c r="C277" s="18" t="s">
        <v>135</v>
      </c>
      <c r="D277" s="53">
        <v>56000</v>
      </c>
      <c r="E277" s="53">
        <v>0</v>
      </c>
      <c r="F277" s="53">
        <v>0</v>
      </c>
      <c r="G277" s="54">
        <v>0</v>
      </c>
      <c r="H277" s="55">
        <v>0</v>
      </c>
      <c r="I277" s="55">
        <v>0</v>
      </c>
      <c r="J277" s="55">
        <v>0</v>
      </c>
      <c r="K277" s="55">
        <v>350000</v>
      </c>
      <c r="L277" s="55">
        <v>0</v>
      </c>
      <c r="M277" s="55">
        <v>0</v>
      </c>
      <c r="N277" s="54"/>
      <c r="O277" s="56">
        <f t="shared" si="63"/>
        <v>406000</v>
      </c>
      <c r="P277" s="47">
        <f t="shared" si="64"/>
        <v>17.667944473915195</v>
      </c>
      <c r="Q277" s="19"/>
      <c r="R277" s="4"/>
      <c r="S277" s="4"/>
      <c r="T277" s="4"/>
      <c r="U277" s="4"/>
      <c r="V277" s="4"/>
    </row>
    <row r="278" spans="2:22" ht="15">
      <c r="B278" s="21"/>
      <c r="C278" s="18" t="s">
        <v>72</v>
      </c>
      <c r="D278" s="53">
        <v>32000</v>
      </c>
      <c r="E278" s="53">
        <v>0</v>
      </c>
      <c r="F278" s="53">
        <v>0</v>
      </c>
      <c r="G278" s="54">
        <v>0</v>
      </c>
      <c r="H278" s="55">
        <v>0</v>
      </c>
      <c r="I278" s="55">
        <v>0</v>
      </c>
      <c r="J278" s="55">
        <v>0</v>
      </c>
      <c r="K278" s="55">
        <v>168000</v>
      </c>
      <c r="L278" s="55">
        <v>0</v>
      </c>
      <c r="M278" s="55">
        <v>70000</v>
      </c>
      <c r="N278" s="54"/>
      <c r="O278" s="56">
        <f t="shared" si="63"/>
        <v>270000</v>
      </c>
      <c r="P278" s="47">
        <f t="shared" si="64"/>
        <v>11.74961824619976</v>
      </c>
      <c r="Q278" s="19"/>
      <c r="R278" s="4"/>
      <c r="S278" s="4"/>
      <c r="T278" s="4"/>
      <c r="U278" s="4"/>
      <c r="V278" s="4"/>
    </row>
    <row r="279" spans="2:22" ht="15">
      <c r="B279" s="21"/>
      <c r="C279" s="18" t="s">
        <v>136</v>
      </c>
      <c r="D279" s="53">
        <v>134400</v>
      </c>
      <c r="E279" s="53">
        <v>0</v>
      </c>
      <c r="F279" s="53">
        <v>0</v>
      </c>
      <c r="G279" s="54">
        <v>0</v>
      </c>
      <c r="H279" s="55">
        <v>0</v>
      </c>
      <c r="I279" s="55">
        <v>0</v>
      </c>
      <c r="J279" s="55">
        <v>0</v>
      </c>
      <c r="K279" s="55">
        <v>68000</v>
      </c>
      <c r="L279" s="55">
        <v>0</v>
      </c>
      <c r="M279" s="55">
        <v>0</v>
      </c>
      <c r="N279" s="54"/>
      <c r="O279" s="56">
        <f t="shared" si="63"/>
        <v>202400</v>
      </c>
      <c r="P279" s="47">
        <f t="shared" si="64"/>
        <v>8.807861974188265</v>
      </c>
      <c r="Q279" s="19"/>
      <c r="R279" s="4"/>
      <c r="S279" s="4"/>
      <c r="T279" s="4"/>
      <c r="U279" s="4"/>
      <c r="V279" s="4"/>
    </row>
    <row r="280" spans="2:22" ht="15">
      <c r="B280" s="21"/>
      <c r="C280" s="18" t="s">
        <v>137</v>
      </c>
      <c r="D280" s="53">
        <v>200000</v>
      </c>
      <c r="E280" s="53">
        <v>0</v>
      </c>
      <c r="F280" s="53">
        <v>0</v>
      </c>
      <c r="G280" s="54">
        <v>0</v>
      </c>
      <c r="H280" s="55">
        <v>0</v>
      </c>
      <c r="I280" s="55">
        <v>0</v>
      </c>
      <c r="J280" s="55">
        <v>0</v>
      </c>
      <c r="K280" s="55">
        <v>0</v>
      </c>
      <c r="L280" s="55">
        <v>0</v>
      </c>
      <c r="M280" s="55">
        <v>0</v>
      </c>
      <c r="N280" s="54"/>
      <c r="O280" s="56">
        <f t="shared" si="63"/>
        <v>200000</v>
      </c>
      <c r="P280" s="47">
        <f t="shared" si="64"/>
        <v>8.703420923110933</v>
      </c>
      <c r="Q280" s="19"/>
      <c r="R280" s="4"/>
      <c r="S280" s="4"/>
      <c r="T280" s="4"/>
      <c r="U280" s="4"/>
      <c r="V280" s="4"/>
    </row>
    <row r="281" spans="2:22" ht="15">
      <c r="B281" s="21"/>
      <c r="C281" s="18" t="s">
        <v>138</v>
      </c>
      <c r="D281" s="53">
        <v>240000</v>
      </c>
      <c r="E281" s="53">
        <v>0</v>
      </c>
      <c r="F281" s="53">
        <v>0</v>
      </c>
      <c r="G281" s="54">
        <v>0</v>
      </c>
      <c r="H281" s="55">
        <v>0</v>
      </c>
      <c r="I281" s="55">
        <v>0</v>
      </c>
      <c r="J281" s="55">
        <v>0</v>
      </c>
      <c r="K281" s="55">
        <v>0</v>
      </c>
      <c r="L281" s="55">
        <v>0</v>
      </c>
      <c r="M281" s="55">
        <v>0</v>
      </c>
      <c r="N281" s="54"/>
      <c r="O281" s="56">
        <f t="shared" si="63"/>
        <v>240000</v>
      </c>
      <c r="P281" s="47">
        <f t="shared" si="64"/>
        <v>10.44410510773312</v>
      </c>
      <c r="Q281" s="19"/>
      <c r="R281" s="4"/>
      <c r="S281" s="4"/>
      <c r="T281" s="4"/>
      <c r="U281" s="4"/>
      <c r="V281" s="4"/>
    </row>
    <row r="282" spans="2:22" ht="15">
      <c r="B282" s="21"/>
      <c r="C282" s="18" t="s">
        <v>139</v>
      </c>
      <c r="D282" s="53">
        <v>0</v>
      </c>
      <c r="E282" s="53">
        <v>0</v>
      </c>
      <c r="F282" s="53">
        <v>0</v>
      </c>
      <c r="G282" s="54">
        <v>0</v>
      </c>
      <c r="H282" s="55">
        <v>0</v>
      </c>
      <c r="I282" s="55">
        <v>0</v>
      </c>
      <c r="J282" s="55">
        <v>0</v>
      </c>
      <c r="K282" s="55">
        <v>294000</v>
      </c>
      <c r="L282" s="55">
        <v>0</v>
      </c>
      <c r="M282" s="55">
        <v>649800</v>
      </c>
      <c r="N282" s="54"/>
      <c r="O282" s="56">
        <f t="shared" si="63"/>
        <v>943800</v>
      </c>
      <c r="P282" s="47">
        <f t="shared" si="64"/>
        <v>41.0714433361605</v>
      </c>
      <c r="Q282" s="19"/>
      <c r="R282" s="4"/>
      <c r="S282" s="4"/>
      <c r="T282" s="4"/>
      <c r="U282" s="4"/>
      <c r="V282" s="4"/>
    </row>
    <row r="283" spans="2:22" ht="16.5" thickBot="1">
      <c r="B283" s="22"/>
      <c r="C283" s="25" t="s">
        <v>6</v>
      </c>
      <c r="D283" s="48">
        <f aca="true" t="shared" si="65" ref="D283:O283">SUM(D274:D282)</f>
        <v>675200</v>
      </c>
      <c r="E283" s="48">
        <f t="shared" si="65"/>
        <v>0</v>
      </c>
      <c r="F283" s="48">
        <f t="shared" si="65"/>
        <v>0</v>
      </c>
      <c r="G283" s="49">
        <f t="shared" si="65"/>
        <v>0</v>
      </c>
      <c r="H283" s="50">
        <f t="shared" si="65"/>
        <v>0</v>
      </c>
      <c r="I283" s="50">
        <f t="shared" si="65"/>
        <v>0</v>
      </c>
      <c r="J283" s="50">
        <f t="shared" si="65"/>
        <v>0</v>
      </c>
      <c r="K283" s="50">
        <f t="shared" si="65"/>
        <v>880000</v>
      </c>
      <c r="L283" s="50">
        <f t="shared" si="65"/>
        <v>22947</v>
      </c>
      <c r="M283" s="50">
        <f t="shared" si="65"/>
        <v>719800</v>
      </c>
      <c r="N283" s="49"/>
      <c r="O283" s="51">
        <f t="shared" si="65"/>
        <v>2297947</v>
      </c>
      <c r="P283" s="52">
        <f>(O283/$O$344)*100</f>
        <v>0.44849642312242405</v>
      </c>
      <c r="Q283" s="13"/>
      <c r="R283" s="4"/>
      <c r="S283" s="4"/>
      <c r="T283" s="4"/>
      <c r="U283" s="4"/>
      <c r="V283" s="4"/>
    </row>
    <row r="284" spans="2:22" ht="15">
      <c r="B284" s="21"/>
      <c r="C284" s="18"/>
      <c r="D284" s="53"/>
      <c r="E284" s="53"/>
      <c r="F284" s="53"/>
      <c r="G284" s="54"/>
      <c r="H284" s="55"/>
      <c r="I284" s="55"/>
      <c r="J284" s="55"/>
      <c r="K284" s="55"/>
      <c r="L284" s="55"/>
      <c r="M284" s="55"/>
      <c r="N284" s="54"/>
      <c r="O284" s="56"/>
      <c r="P284" s="57"/>
      <c r="Q284" s="19"/>
      <c r="R284" s="4"/>
      <c r="S284" s="4"/>
      <c r="T284" s="4"/>
      <c r="U284" s="4"/>
      <c r="V284" s="4"/>
    </row>
    <row r="285" spans="2:22" ht="15">
      <c r="B285" s="21" t="s">
        <v>140</v>
      </c>
      <c r="C285" s="18" t="s">
        <v>141</v>
      </c>
      <c r="D285" s="53">
        <v>0</v>
      </c>
      <c r="E285" s="53">
        <v>0</v>
      </c>
      <c r="F285" s="53">
        <v>0</v>
      </c>
      <c r="G285" s="54">
        <v>0</v>
      </c>
      <c r="H285" s="55">
        <v>0</v>
      </c>
      <c r="I285" s="55">
        <v>0</v>
      </c>
      <c r="J285" s="55">
        <v>0</v>
      </c>
      <c r="K285" s="55">
        <v>0</v>
      </c>
      <c r="L285" s="55">
        <v>0</v>
      </c>
      <c r="M285" s="55">
        <v>0</v>
      </c>
      <c r="N285" s="54"/>
      <c r="O285" s="56">
        <f aca="true" t="shared" si="66" ref="O285:O290">SUM(D285:N285)</f>
        <v>0</v>
      </c>
      <c r="P285" s="47">
        <f aca="true" t="shared" si="67" ref="P285:P290">(O285/$O$291)*100</f>
        <v>0</v>
      </c>
      <c r="Q285" s="19"/>
      <c r="R285" s="4"/>
      <c r="S285" s="4"/>
      <c r="T285" s="4"/>
      <c r="U285" s="4"/>
      <c r="V285" s="4"/>
    </row>
    <row r="286" spans="2:22" ht="15">
      <c r="B286" s="21"/>
      <c r="C286" s="31" t="s">
        <v>204</v>
      </c>
      <c r="D286" s="53">
        <v>0</v>
      </c>
      <c r="E286" s="53">
        <v>0</v>
      </c>
      <c r="F286" s="53">
        <v>0</v>
      </c>
      <c r="G286" s="54">
        <v>0</v>
      </c>
      <c r="H286" s="55">
        <v>0</v>
      </c>
      <c r="I286" s="55">
        <v>302400</v>
      </c>
      <c r="J286" s="55">
        <v>0</v>
      </c>
      <c r="K286" s="55">
        <v>0</v>
      </c>
      <c r="L286" s="55">
        <v>0</v>
      </c>
      <c r="M286" s="55">
        <v>0</v>
      </c>
      <c r="N286" s="54"/>
      <c r="O286" s="56">
        <f t="shared" si="66"/>
        <v>302400</v>
      </c>
      <c r="P286" s="47">
        <f t="shared" si="67"/>
        <v>0.8926260322870274</v>
      </c>
      <c r="Q286" s="19"/>
      <c r="R286" s="4"/>
      <c r="S286" s="4"/>
      <c r="T286" s="4"/>
      <c r="U286" s="4"/>
      <c r="V286" s="4"/>
    </row>
    <row r="287" spans="2:22" ht="15">
      <c r="B287" s="21"/>
      <c r="C287" s="18" t="s">
        <v>142</v>
      </c>
      <c r="D287" s="53">
        <v>1500000</v>
      </c>
      <c r="E287" s="53">
        <v>400000</v>
      </c>
      <c r="F287" s="53">
        <v>0</v>
      </c>
      <c r="G287" s="54">
        <v>0</v>
      </c>
      <c r="H287" s="55">
        <v>0</v>
      </c>
      <c r="I287" s="55">
        <v>992500</v>
      </c>
      <c r="J287" s="55">
        <v>0</v>
      </c>
      <c r="K287" s="55">
        <v>990315</v>
      </c>
      <c r="L287" s="55">
        <v>0</v>
      </c>
      <c r="M287" s="55">
        <v>0</v>
      </c>
      <c r="N287" s="54"/>
      <c r="O287" s="56">
        <f t="shared" si="66"/>
        <v>3882815</v>
      </c>
      <c r="P287" s="47">
        <f t="shared" si="67"/>
        <v>11.46131530275977</v>
      </c>
      <c r="Q287" s="18"/>
      <c r="R287" s="4"/>
      <c r="S287" s="4"/>
      <c r="T287" s="4"/>
      <c r="U287" s="4"/>
      <c r="V287" s="4"/>
    </row>
    <row r="288" spans="2:17" ht="15">
      <c r="B288" s="21"/>
      <c r="C288" s="18" t="s">
        <v>143</v>
      </c>
      <c r="D288" s="53">
        <v>22056816</v>
      </c>
      <c r="E288" s="53">
        <v>0</v>
      </c>
      <c r="F288" s="53">
        <v>0</v>
      </c>
      <c r="G288" s="54">
        <v>0</v>
      </c>
      <c r="H288" s="55">
        <v>0</v>
      </c>
      <c r="I288" s="55">
        <v>0</v>
      </c>
      <c r="J288" s="55">
        <v>0</v>
      </c>
      <c r="K288" s="55">
        <v>0</v>
      </c>
      <c r="L288" s="55">
        <v>0</v>
      </c>
      <c r="M288" s="55">
        <v>0</v>
      </c>
      <c r="N288" s="54"/>
      <c r="O288" s="56">
        <f t="shared" si="66"/>
        <v>22056816</v>
      </c>
      <c r="P288" s="47">
        <f t="shared" si="67"/>
        <v>65.10743436165683</v>
      </c>
      <c r="Q288" s="18"/>
    </row>
    <row r="289" spans="2:17" ht="15">
      <c r="B289" s="21"/>
      <c r="C289" s="18" t="s">
        <v>144</v>
      </c>
      <c r="D289" s="53">
        <v>0</v>
      </c>
      <c r="E289" s="53">
        <v>269400</v>
      </c>
      <c r="F289" s="53">
        <v>2510226</v>
      </c>
      <c r="G289" s="54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4"/>
      <c r="O289" s="56">
        <f t="shared" si="66"/>
        <v>2779626</v>
      </c>
      <c r="P289" s="47">
        <f t="shared" si="67"/>
        <v>8.204915765945307</v>
      </c>
      <c r="Q289" s="18"/>
    </row>
    <row r="290" spans="2:22" ht="15">
      <c r="B290" s="21"/>
      <c r="C290" s="18" t="s">
        <v>261</v>
      </c>
      <c r="D290" s="53">
        <v>0</v>
      </c>
      <c r="E290" s="53">
        <v>0</v>
      </c>
      <c r="F290" s="53">
        <v>0</v>
      </c>
      <c r="G290" s="54">
        <v>0</v>
      </c>
      <c r="H290" s="55">
        <v>0</v>
      </c>
      <c r="I290" s="55">
        <v>0</v>
      </c>
      <c r="J290" s="55">
        <v>0</v>
      </c>
      <c r="K290" s="55">
        <v>1601339</v>
      </c>
      <c r="L290" s="55">
        <v>1385584</v>
      </c>
      <c r="M290" s="55">
        <v>1868989</v>
      </c>
      <c r="N290" s="54"/>
      <c r="O290" s="56">
        <f t="shared" si="66"/>
        <v>4855912</v>
      </c>
      <c r="P290" s="47">
        <f t="shared" si="67"/>
        <v>14.333708537351072</v>
      </c>
      <c r="Q290" s="19"/>
      <c r="R290" s="4"/>
      <c r="S290" s="4"/>
      <c r="T290" s="4"/>
      <c r="U290" s="4"/>
      <c r="V290" s="4"/>
    </row>
    <row r="291" spans="2:22" ht="16.5" thickBot="1">
      <c r="B291" s="22"/>
      <c r="C291" s="25" t="s">
        <v>6</v>
      </c>
      <c r="D291" s="48">
        <f aca="true" t="shared" si="68" ref="D291:M291">SUM(D284:D290)</f>
        <v>23556816</v>
      </c>
      <c r="E291" s="48">
        <f t="shared" si="68"/>
        <v>669400</v>
      </c>
      <c r="F291" s="48">
        <f t="shared" si="68"/>
        <v>2510226</v>
      </c>
      <c r="G291" s="49">
        <f t="shared" si="68"/>
        <v>0</v>
      </c>
      <c r="H291" s="50">
        <f t="shared" si="68"/>
        <v>0</v>
      </c>
      <c r="I291" s="50">
        <f t="shared" si="68"/>
        <v>1294900</v>
      </c>
      <c r="J291" s="50">
        <f t="shared" si="68"/>
        <v>0</v>
      </c>
      <c r="K291" s="50">
        <f t="shared" si="68"/>
        <v>2591654</v>
      </c>
      <c r="L291" s="50">
        <f t="shared" si="68"/>
        <v>1385584</v>
      </c>
      <c r="M291" s="50">
        <f t="shared" si="68"/>
        <v>1868989</v>
      </c>
      <c r="N291" s="49"/>
      <c r="O291" s="51">
        <f>SUM(O284:O290)</f>
        <v>33877569</v>
      </c>
      <c r="P291" s="52">
        <f>(O291/$O$344)*100</f>
        <v>6.611975176356598</v>
      </c>
      <c r="Q291" s="13"/>
      <c r="R291" s="4"/>
      <c r="S291" s="4"/>
      <c r="T291" s="4"/>
      <c r="U291" s="4"/>
      <c r="V291" s="4"/>
    </row>
    <row r="292" spans="2:22" ht="15">
      <c r="B292" s="21"/>
      <c r="C292" s="18"/>
      <c r="D292" s="53"/>
      <c r="E292" s="53"/>
      <c r="F292" s="53"/>
      <c r="G292" s="54"/>
      <c r="H292" s="55"/>
      <c r="I292" s="55"/>
      <c r="J292" s="55"/>
      <c r="K292" s="55"/>
      <c r="L292" s="55"/>
      <c r="M292" s="55"/>
      <c r="N292" s="54"/>
      <c r="O292" s="56"/>
      <c r="P292" s="57"/>
      <c r="Q292" s="19"/>
      <c r="R292" s="4"/>
      <c r="S292" s="4"/>
      <c r="T292" s="4"/>
      <c r="U292" s="4"/>
      <c r="V292" s="4"/>
    </row>
    <row r="293" spans="2:22" ht="15">
      <c r="B293" s="21" t="s">
        <v>173</v>
      </c>
      <c r="C293" s="18" t="s">
        <v>174</v>
      </c>
      <c r="D293" s="53">
        <v>0</v>
      </c>
      <c r="E293" s="53">
        <v>0</v>
      </c>
      <c r="F293" s="53">
        <v>0</v>
      </c>
      <c r="G293" s="54">
        <v>1933200</v>
      </c>
      <c r="H293" s="55">
        <v>0</v>
      </c>
      <c r="I293" s="55">
        <v>0</v>
      </c>
      <c r="J293" s="55">
        <v>0</v>
      </c>
      <c r="K293" s="55">
        <v>0</v>
      </c>
      <c r="L293" s="55">
        <v>0</v>
      </c>
      <c r="M293" s="55">
        <v>0</v>
      </c>
      <c r="N293" s="54"/>
      <c r="O293" s="56">
        <f>SUM(D293:N293)</f>
        <v>1933200</v>
      </c>
      <c r="P293" s="47">
        <f>(O293/$O$295)*100</f>
        <v>72.56211996096388</v>
      </c>
      <c r="Q293" s="19"/>
      <c r="R293" s="4"/>
      <c r="S293" s="4"/>
      <c r="T293" s="4"/>
      <c r="U293" s="4"/>
      <c r="V293" s="4"/>
    </row>
    <row r="294" spans="2:22" ht="15">
      <c r="B294" s="21"/>
      <c r="C294" s="18" t="s">
        <v>235</v>
      </c>
      <c r="D294" s="53">
        <v>0</v>
      </c>
      <c r="E294" s="53">
        <v>0</v>
      </c>
      <c r="F294" s="53">
        <v>0</v>
      </c>
      <c r="G294" s="54">
        <v>0</v>
      </c>
      <c r="H294" s="55">
        <v>0</v>
      </c>
      <c r="I294" s="55">
        <v>0</v>
      </c>
      <c r="J294" s="55">
        <v>731000</v>
      </c>
      <c r="K294" s="55">
        <v>0</v>
      </c>
      <c r="L294" s="55">
        <v>0</v>
      </c>
      <c r="M294" s="55">
        <v>0</v>
      </c>
      <c r="N294" s="54"/>
      <c r="O294" s="56">
        <f>SUM(D294:N294)</f>
        <v>731000</v>
      </c>
      <c r="P294" s="47">
        <f>(O294/$O$295)*100</f>
        <v>27.43788003903611</v>
      </c>
      <c r="Q294" s="19"/>
      <c r="R294" s="4"/>
      <c r="S294" s="4"/>
      <c r="T294" s="4"/>
      <c r="U294" s="4"/>
      <c r="V294" s="4"/>
    </row>
    <row r="295" spans="2:22" ht="16.5" thickBot="1">
      <c r="B295" s="22"/>
      <c r="C295" s="25" t="s">
        <v>6</v>
      </c>
      <c r="D295" s="48">
        <f aca="true" t="shared" si="69" ref="D295:M295">SUM(D292:D294)</f>
        <v>0</v>
      </c>
      <c r="E295" s="48">
        <f t="shared" si="69"/>
        <v>0</v>
      </c>
      <c r="F295" s="48">
        <f t="shared" si="69"/>
        <v>0</v>
      </c>
      <c r="G295" s="49">
        <f t="shared" si="69"/>
        <v>1933200</v>
      </c>
      <c r="H295" s="50">
        <f t="shared" si="69"/>
        <v>0</v>
      </c>
      <c r="I295" s="50">
        <f t="shared" si="69"/>
        <v>0</v>
      </c>
      <c r="J295" s="50">
        <f t="shared" si="69"/>
        <v>731000</v>
      </c>
      <c r="K295" s="50">
        <f t="shared" si="69"/>
        <v>0</v>
      </c>
      <c r="L295" s="50">
        <f t="shared" si="69"/>
        <v>0</v>
      </c>
      <c r="M295" s="50">
        <f t="shared" si="69"/>
        <v>0</v>
      </c>
      <c r="N295" s="49"/>
      <c r="O295" s="51">
        <f>SUM(O292:O294)</f>
        <v>2664200</v>
      </c>
      <c r="P295" s="52">
        <f>(O295/$O$344)*100</f>
        <v>0.5199789945036862</v>
      </c>
      <c r="Q295" s="13"/>
      <c r="R295" s="4"/>
      <c r="S295" s="4"/>
      <c r="T295" s="4"/>
      <c r="U295" s="4"/>
      <c r="V295" s="4"/>
    </row>
    <row r="296" spans="2:22" ht="15">
      <c r="B296" s="21"/>
      <c r="C296" s="18"/>
      <c r="D296" s="53"/>
      <c r="E296" s="53"/>
      <c r="F296" s="53"/>
      <c r="G296" s="54"/>
      <c r="H296" s="55"/>
      <c r="I296" s="55"/>
      <c r="J296" s="55"/>
      <c r="K296" s="55"/>
      <c r="L296" s="55"/>
      <c r="M296" s="55"/>
      <c r="N296" s="54"/>
      <c r="O296" s="56"/>
      <c r="P296" s="57"/>
      <c r="Q296" s="19"/>
      <c r="R296" s="4"/>
      <c r="S296" s="4"/>
      <c r="T296" s="4"/>
      <c r="U296" s="4"/>
      <c r="V296" s="4"/>
    </row>
    <row r="297" spans="2:22" ht="15">
      <c r="B297" s="21" t="s">
        <v>145</v>
      </c>
      <c r="C297" s="18" t="s">
        <v>146</v>
      </c>
      <c r="D297" s="53">
        <v>0</v>
      </c>
      <c r="E297" s="53">
        <v>0</v>
      </c>
      <c r="F297" s="53">
        <v>0</v>
      </c>
      <c r="G297" s="54">
        <v>0</v>
      </c>
      <c r="H297" s="55">
        <v>0</v>
      </c>
      <c r="I297" s="55">
        <v>280000</v>
      </c>
      <c r="J297" s="55">
        <v>0</v>
      </c>
      <c r="K297" s="55">
        <v>0</v>
      </c>
      <c r="L297" s="55">
        <v>0</v>
      </c>
      <c r="M297" s="55">
        <v>0</v>
      </c>
      <c r="N297" s="54"/>
      <c r="O297" s="56">
        <f aca="true" t="shared" si="70" ref="O297:O302">SUM(D297:N297)</f>
        <v>280000</v>
      </c>
      <c r="P297" s="47">
        <f aca="true" t="shared" si="71" ref="P297:P302">(O297/$O$303)*100</f>
        <v>4.0469837468796666</v>
      </c>
      <c r="Q297" s="19"/>
      <c r="R297" s="4"/>
      <c r="S297" s="4"/>
      <c r="T297" s="4"/>
      <c r="U297" s="4"/>
      <c r="V297" s="4"/>
    </row>
    <row r="298" spans="2:22" ht="15">
      <c r="B298" s="21"/>
      <c r="C298" s="18" t="s">
        <v>147</v>
      </c>
      <c r="D298" s="53">
        <v>0</v>
      </c>
      <c r="E298" s="53">
        <v>0</v>
      </c>
      <c r="F298" s="53">
        <v>0</v>
      </c>
      <c r="G298" s="54">
        <v>0</v>
      </c>
      <c r="H298" s="55">
        <v>0</v>
      </c>
      <c r="I298" s="55">
        <v>0</v>
      </c>
      <c r="J298" s="55">
        <v>32000</v>
      </c>
      <c r="K298" s="55">
        <v>0</v>
      </c>
      <c r="L298" s="55">
        <v>0</v>
      </c>
      <c r="M298" s="55">
        <v>0</v>
      </c>
      <c r="N298" s="54"/>
      <c r="O298" s="56">
        <f t="shared" si="70"/>
        <v>32000</v>
      </c>
      <c r="P298" s="47">
        <f t="shared" si="71"/>
        <v>0.4625124282148191</v>
      </c>
      <c r="Q298" s="19"/>
      <c r="R298" s="4"/>
      <c r="S298" s="4"/>
      <c r="T298" s="4"/>
      <c r="U298" s="4"/>
      <c r="V298" s="4"/>
    </row>
    <row r="299" spans="2:22" ht="15">
      <c r="B299" s="21"/>
      <c r="C299" s="31" t="s">
        <v>236</v>
      </c>
      <c r="D299" s="53">
        <v>0</v>
      </c>
      <c r="E299" s="53">
        <v>0</v>
      </c>
      <c r="F299" s="53">
        <v>0</v>
      </c>
      <c r="G299" s="54">
        <v>0</v>
      </c>
      <c r="H299" s="55">
        <v>0</v>
      </c>
      <c r="I299" s="55">
        <v>0</v>
      </c>
      <c r="J299" s="55">
        <v>1272625</v>
      </c>
      <c r="K299" s="55">
        <v>1226369</v>
      </c>
      <c r="L299" s="55">
        <v>0</v>
      </c>
      <c r="M299" s="55">
        <v>0</v>
      </c>
      <c r="N299" s="54"/>
      <c r="O299" s="56">
        <f t="shared" si="70"/>
        <v>2498994</v>
      </c>
      <c r="P299" s="47">
        <f t="shared" si="71"/>
        <v>36.11924321982074</v>
      </c>
      <c r="Q299" s="19"/>
      <c r="R299" s="4"/>
      <c r="S299" s="4"/>
      <c r="T299" s="4"/>
      <c r="U299" s="4"/>
      <c r="V299" s="4"/>
    </row>
    <row r="300" spans="2:22" ht="15">
      <c r="B300" s="21"/>
      <c r="C300" s="31" t="s">
        <v>275</v>
      </c>
      <c r="D300" s="53">
        <v>0</v>
      </c>
      <c r="E300" s="53">
        <v>0</v>
      </c>
      <c r="F300" s="53">
        <v>0</v>
      </c>
      <c r="G300" s="54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751629</v>
      </c>
      <c r="M300" s="55">
        <v>0</v>
      </c>
      <c r="N300" s="54"/>
      <c r="O300" s="56">
        <f t="shared" si="70"/>
        <v>751629</v>
      </c>
      <c r="P300" s="47">
        <f t="shared" si="71"/>
        <v>10.863679809583633</v>
      </c>
      <c r="Q300" s="19"/>
      <c r="R300" s="4"/>
      <c r="S300" s="4"/>
      <c r="T300" s="4"/>
      <c r="U300" s="4"/>
      <c r="V300" s="4"/>
    </row>
    <row r="301" spans="2:22" ht="15">
      <c r="B301" s="21"/>
      <c r="C301" s="31" t="s">
        <v>289</v>
      </c>
      <c r="D301" s="53">
        <v>0</v>
      </c>
      <c r="E301" s="53">
        <v>0</v>
      </c>
      <c r="F301" s="53">
        <v>0</v>
      </c>
      <c r="G301" s="54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1500110</v>
      </c>
      <c r="N301" s="54"/>
      <c r="O301" s="56">
        <f t="shared" si="70"/>
        <v>1500110</v>
      </c>
      <c r="P301" s="47">
        <f t="shared" si="71"/>
        <v>21.68185995904163</v>
      </c>
      <c r="Q301" s="19"/>
      <c r="R301" s="4"/>
      <c r="S301" s="4"/>
      <c r="T301" s="4"/>
      <c r="U301" s="4"/>
      <c r="V301" s="4"/>
    </row>
    <row r="302" spans="2:22" ht="15">
      <c r="B302" s="21"/>
      <c r="C302" s="18" t="s">
        <v>68</v>
      </c>
      <c r="D302" s="53">
        <v>0</v>
      </c>
      <c r="E302" s="53">
        <v>0</v>
      </c>
      <c r="F302" s="53">
        <v>0</v>
      </c>
      <c r="G302" s="54">
        <v>0</v>
      </c>
      <c r="H302" s="55">
        <v>0</v>
      </c>
      <c r="I302" s="55">
        <v>473096</v>
      </c>
      <c r="J302" s="55">
        <v>1382904</v>
      </c>
      <c r="K302" s="55">
        <v>0</v>
      </c>
      <c r="L302" s="55">
        <v>0</v>
      </c>
      <c r="M302" s="55">
        <v>0</v>
      </c>
      <c r="N302" s="54"/>
      <c r="O302" s="56">
        <f t="shared" si="70"/>
        <v>1856000</v>
      </c>
      <c r="P302" s="47">
        <f t="shared" si="71"/>
        <v>26.82572083645951</v>
      </c>
      <c r="Q302" s="19"/>
      <c r="R302" s="4"/>
      <c r="S302" s="4"/>
      <c r="T302" s="4"/>
      <c r="U302" s="4"/>
      <c r="V302" s="4"/>
    </row>
    <row r="303" spans="2:22" ht="16.5" thickBot="1">
      <c r="B303" s="22"/>
      <c r="C303" s="25" t="s">
        <v>6</v>
      </c>
      <c r="D303" s="48">
        <f aca="true" t="shared" si="72" ref="D303:O303">SUM(D296:D302)</f>
        <v>0</v>
      </c>
      <c r="E303" s="48">
        <f t="shared" si="72"/>
        <v>0</v>
      </c>
      <c r="F303" s="48">
        <f t="shared" si="72"/>
        <v>0</v>
      </c>
      <c r="G303" s="49">
        <f t="shared" si="72"/>
        <v>0</v>
      </c>
      <c r="H303" s="50">
        <f t="shared" si="72"/>
        <v>0</v>
      </c>
      <c r="I303" s="50">
        <f t="shared" si="72"/>
        <v>753096</v>
      </c>
      <c r="J303" s="50">
        <f t="shared" si="72"/>
        <v>2687529</v>
      </c>
      <c r="K303" s="50">
        <f t="shared" si="72"/>
        <v>1226369</v>
      </c>
      <c r="L303" s="50">
        <f t="shared" si="72"/>
        <v>751629</v>
      </c>
      <c r="M303" s="50">
        <f t="shared" si="72"/>
        <v>1500110</v>
      </c>
      <c r="N303" s="49"/>
      <c r="O303" s="51">
        <f t="shared" si="72"/>
        <v>6918733</v>
      </c>
      <c r="P303" s="52">
        <f>(O303/$O$344)*100</f>
        <v>1.3503475071614264</v>
      </c>
      <c r="Q303" s="13"/>
      <c r="R303" s="4"/>
      <c r="S303" s="4"/>
      <c r="T303" s="4"/>
      <c r="U303" s="4"/>
      <c r="V303" s="4"/>
    </row>
    <row r="304" spans="2:22" ht="15">
      <c r="B304" s="23"/>
      <c r="C304" s="18"/>
      <c r="D304" s="53"/>
      <c r="E304" s="53"/>
      <c r="F304" s="53"/>
      <c r="G304" s="54"/>
      <c r="H304" s="55"/>
      <c r="I304" s="55"/>
      <c r="J304" s="55"/>
      <c r="K304" s="55"/>
      <c r="L304" s="55"/>
      <c r="M304" s="55"/>
      <c r="N304" s="54"/>
      <c r="O304" s="56"/>
      <c r="P304" s="57"/>
      <c r="Q304" s="19"/>
      <c r="R304" s="4"/>
      <c r="S304" s="4"/>
      <c r="T304" s="4"/>
      <c r="U304" s="4"/>
      <c r="V304" s="4"/>
    </row>
    <row r="305" spans="2:22" ht="15">
      <c r="B305" s="21" t="s">
        <v>290</v>
      </c>
      <c r="C305" s="18" t="s">
        <v>291</v>
      </c>
      <c r="D305" s="53">
        <v>0</v>
      </c>
      <c r="E305" s="53">
        <v>0</v>
      </c>
      <c r="F305" s="53">
        <v>0</v>
      </c>
      <c r="G305" s="54">
        <v>0</v>
      </c>
      <c r="H305" s="55">
        <v>0</v>
      </c>
      <c r="I305" s="55">
        <v>0</v>
      </c>
      <c r="J305" s="55">
        <v>0</v>
      </c>
      <c r="K305" s="55">
        <v>0</v>
      </c>
      <c r="L305" s="55">
        <v>0</v>
      </c>
      <c r="M305" s="55">
        <v>351839</v>
      </c>
      <c r="N305" s="54"/>
      <c r="O305" s="56">
        <f>SUM(D305:N305)</f>
        <v>351839</v>
      </c>
      <c r="P305" s="47">
        <f>(O305/$O$306)*100</f>
        <v>100</v>
      </c>
      <c r="Q305" s="19"/>
      <c r="R305" s="4"/>
      <c r="S305" s="4"/>
      <c r="T305" s="4"/>
      <c r="U305" s="4"/>
      <c r="V305" s="4"/>
    </row>
    <row r="306" spans="2:22" ht="16.5" thickBot="1">
      <c r="B306" s="22"/>
      <c r="C306" s="25" t="s">
        <v>6</v>
      </c>
      <c r="D306" s="48">
        <f aca="true" t="shared" si="73" ref="D306:M306">SUM(D304:D305)</f>
        <v>0</v>
      </c>
      <c r="E306" s="48">
        <f t="shared" si="73"/>
        <v>0</v>
      </c>
      <c r="F306" s="48">
        <f t="shared" si="73"/>
        <v>0</v>
      </c>
      <c r="G306" s="49">
        <f t="shared" si="73"/>
        <v>0</v>
      </c>
      <c r="H306" s="50">
        <f t="shared" si="73"/>
        <v>0</v>
      </c>
      <c r="I306" s="50">
        <f t="shared" si="73"/>
        <v>0</v>
      </c>
      <c r="J306" s="50">
        <f t="shared" si="73"/>
        <v>0</v>
      </c>
      <c r="K306" s="50">
        <f t="shared" si="73"/>
        <v>0</v>
      </c>
      <c r="L306" s="50">
        <f t="shared" si="73"/>
        <v>0</v>
      </c>
      <c r="M306" s="50">
        <f t="shared" si="73"/>
        <v>351839</v>
      </c>
      <c r="N306" s="49"/>
      <c r="O306" s="51">
        <f>SUM(O304:O305)</f>
        <v>351839</v>
      </c>
      <c r="P306" s="52">
        <f>(O306/$O$344)*100</f>
        <v>0.06866935269393531</v>
      </c>
      <c r="Q306" s="13"/>
      <c r="R306" s="4"/>
      <c r="S306" s="4"/>
      <c r="T306" s="4"/>
      <c r="U306" s="4"/>
      <c r="V306" s="4"/>
    </row>
    <row r="307" spans="2:22" ht="15">
      <c r="B307" s="21"/>
      <c r="C307" s="18"/>
      <c r="D307" s="53"/>
      <c r="E307" s="53"/>
      <c r="F307" s="53"/>
      <c r="G307" s="54"/>
      <c r="H307" s="55"/>
      <c r="I307" s="55"/>
      <c r="J307" s="55"/>
      <c r="K307" s="55"/>
      <c r="L307" s="55"/>
      <c r="M307" s="55"/>
      <c r="N307" s="54"/>
      <c r="O307" s="56"/>
      <c r="P307" s="57"/>
      <c r="Q307" s="19"/>
      <c r="R307" s="4"/>
      <c r="S307" s="4"/>
      <c r="T307" s="4"/>
      <c r="U307" s="4"/>
      <c r="V307" s="4"/>
    </row>
    <row r="308" spans="2:22" ht="15">
      <c r="B308" s="21" t="s">
        <v>148</v>
      </c>
      <c r="C308" s="18" t="s">
        <v>149</v>
      </c>
      <c r="D308" s="53">
        <v>0</v>
      </c>
      <c r="E308" s="53">
        <v>0</v>
      </c>
      <c r="F308" s="53">
        <v>1139200</v>
      </c>
      <c r="G308" s="54">
        <v>0</v>
      </c>
      <c r="H308" s="55">
        <v>0</v>
      </c>
      <c r="I308" s="55">
        <v>0</v>
      </c>
      <c r="J308" s="55">
        <v>0</v>
      </c>
      <c r="K308" s="55">
        <v>0</v>
      </c>
      <c r="L308" s="55">
        <v>0</v>
      </c>
      <c r="M308" s="55">
        <v>320000</v>
      </c>
      <c r="N308" s="54"/>
      <c r="O308" s="56">
        <f>SUM(D308:N308)</f>
        <v>1459200</v>
      </c>
      <c r="P308" s="47">
        <f>(O308/$O$310)*100</f>
        <v>95.7983193277311</v>
      </c>
      <c r="Q308" s="19"/>
      <c r="R308" s="4"/>
      <c r="S308" s="4"/>
      <c r="T308" s="4"/>
      <c r="U308" s="4"/>
      <c r="V308" s="4"/>
    </row>
    <row r="309" spans="2:22" ht="15">
      <c r="B309" s="21"/>
      <c r="C309" s="18" t="s">
        <v>150</v>
      </c>
      <c r="D309" s="53">
        <v>0</v>
      </c>
      <c r="E309" s="53">
        <v>0</v>
      </c>
      <c r="F309" s="53">
        <v>0</v>
      </c>
      <c r="G309" s="54">
        <v>0</v>
      </c>
      <c r="H309" s="55">
        <v>0</v>
      </c>
      <c r="I309" s="55">
        <v>0</v>
      </c>
      <c r="J309" s="55">
        <v>0</v>
      </c>
      <c r="K309" s="55">
        <v>0</v>
      </c>
      <c r="L309" s="55">
        <v>0</v>
      </c>
      <c r="M309" s="55">
        <v>64000</v>
      </c>
      <c r="N309" s="54"/>
      <c r="O309" s="56">
        <f>SUM(D309:N309)</f>
        <v>64000</v>
      </c>
      <c r="P309" s="47">
        <f>(O309/$O$310)*100</f>
        <v>4.201680672268908</v>
      </c>
      <c r="Q309" s="19"/>
      <c r="R309" s="4"/>
      <c r="S309" s="4"/>
      <c r="T309" s="4"/>
      <c r="U309" s="4"/>
      <c r="V309" s="4"/>
    </row>
    <row r="310" spans="2:22" ht="16.5" thickBot="1">
      <c r="B310" s="22"/>
      <c r="C310" s="25" t="s">
        <v>6</v>
      </c>
      <c r="D310" s="48">
        <f aca="true" t="shared" si="74" ref="D310:O310">SUM(D307:D309)</f>
        <v>0</v>
      </c>
      <c r="E310" s="48">
        <f t="shared" si="74"/>
        <v>0</v>
      </c>
      <c r="F310" s="48">
        <f t="shared" si="74"/>
        <v>1139200</v>
      </c>
      <c r="G310" s="49">
        <f t="shared" si="74"/>
        <v>0</v>
      </c>
      <c r="H310" s="50">
        <f t="shared" si="74"/>
        <v>0</v>
      </c>
      <c r="I310" s="50">
        <f t="shared" si="74"/>
        <v>0</v>
      </c>
      <c r="J310" s="50">
        <f t="shared" si="74"/>
        <v>0</v>
      </c>
      <c r="K310" s="50">
        <f t="shared" si="74"/>
        <v>0</v>
      </c>
      <c r="L310" s="50">
        <f t="shared" si="74"/>
        <v>0</v>
      </c>
      <c r="M310" s="50">
        <f t="shared" si="74"/>
        <v>384000</v>
      </c>
      <c r="N310" s="49"/>
      <c r="O310" s="51">
        <f t="shared" si="74"/>
        <v>1523200</v>
      </c>
      <c r="P310" s="52">
        <f>(O310/$O$344)*100</f>
        <v>0.2972869921282241</v>
      </c>
      <c r="Q310" s="13"/>
      <c r="R310" s="4"/>
      <c r="S310" s="4"/>
      <c r="T310" s="4"/>
      <c r="U310" s="4"/>
      <c r="V310" s="4"/>
    </row>
    <row r="311" spans="2:22" ht="15">
      <c r="B311" s="21"/>
      <c r="C311" s="18"/>
      <c r="D311" s="53"/>
      <c r="E311" s="53"/>
      <c r="F311" s="53"/>
      <c r="G311" s="54"/>
      <c r="H311" s="55"/>
      <c r="I311" s="55"/>
      <c r="J311" s="55"/>
      <c r="K311" s="55"/>
      <c r="L311" s="55"/>
      <c r="M311" s="55"/>
      <c r="N311" s="54"/>
      <c r="O311" s="56"/>
      <c r="P311" s="57"/>
      <c r="Q311" s="19"/>
      <c r="R311" s="4"/>
      <c r="S311" s="4"/>
      <c r="T311" s="4"/>
      <c r="U311" s="4"/>
      <c r="V311" s="4"/>
    </row>
    <row r="312" spans="2:22" ht="15">
      <c r="B312" s="21" t="s">
        <v>151</v>
      </c>
      <c r="C312" s="18" t="s">
        <v>171</v>
      </c>
      <c r="D312" s="53">
        <v>0</v>
      </c>
      <c r="E312" s="53">
        <v>0</v>
      </c>
      <c r="F312" s="53">
        <v>0</v>
      </c>
      <c r="G312" s="54">
        <v>1465794</v>
      </c>
      <c r="H312" s="55">
        <v>0</v>
      </c>
      <c r="I312" s="55">
        <v>0</v>
      </c>
      <c r="J312" s="55">
        <v>0</v>
      </c>
      <c r="K312" s="55">
        <v>0</v>
      </c>
      <c r="L312" s="55">
        <v>0</v>
      </c>
      <c r="M312" s="55">
        <v>0</v>
      </c>
      <c r="N312" s="54"/>
      <c r="O312" s="56">
        <f aca="true" t="shared" si="75" ref="O312:O318">SUM(D312:N312)</f>
        <v>1465794</v>
      </c>
      <c r="P312" s="47">
        <f aca="true" t="shared" si="76" ref="P312:P318">(O312/$O$319)*100</f>
        <v>13.422915037215363</v>
      </c>
      <c r="Q312" s="19"/>
      <c r="R312" s="4"/>
      <c r="S312" s="4"/>
      <c r="T312" s="4"/>
      <c r="U312" s="4"/>
      <c r="V312" s="4"/>
    </row>
    <row r="313" spans="2:22" ht="15">
      <c r="B313" s="21"/>
      <c r="C313" s="18" t="s">
        <v>152</v>
      </c>
      <c r="D313" s="53">
        <v>1600000</v>
      </c>
      <c r="E313" s="53">
        <v>0</v>
      </c>
      <c r="F313" s="53">
        <v>0</v>
      </c>
      <c r="G313" s="54">
        <v>0</v>
      </c>
      <c r="H313" s="55">
        <v>0</v>
      </c>
      <c r="I313" s="55">
        <v>0</v>
      </c>
      <c r="J313" s="55">
        <v>0</v>
      </c>
      <c r="K313" s="55">
        <v>0</v>
      </c>
      <c r="L313" s="55">
        <v>0</v>
      </c>
      <c r="M313" s="55">
        <v>0</v>
      </c>
      <c r="N313" s="54"/>
      <c r="O313" s="56">
        <f t="shared" si="75"/>
        <v>1600000</v>
      </c>
      <c r="P313" s="47">
        <f t="shared" si="76"/>
        <v>14.651897919860895</v>
      </c>
      <c r="Q313" s="19"/>
      <c r="R313" s="4"/>
      <c r="S313" s="4"/>
      <c r="T313" s="4"/>
      <c r="U313" s="4"/>
      <c r="V313" s="4"/>
    </row>
    <row r="314" spans="2:22" ht="15">
      <c r="B314" s="21"/>
      <c r="C314" s="18" t="s">
        <v>153</v>
      </c>
      <c r="D314" s="53">
        <v>0</v>
      </c>
      <c r="E314" s="53">
        <v>400000</v>
      </c>
      <c r="F314" s="53">
        <v>0</v>
      </c>
      <c r="G314" s="54">
        <v>0</v>
      </c>
      <c r="H314" s="55">
        <v>0</v>
      </c>
      <c r="I314" s="55">
        <v>0</v>
      </c>
      <c r="J314" s="55">
        <v>0</v>
      </c>
      <c r="K314" s="55">
        <v>0</v>
      </c>
      <c r="L314" s="55">
        <v>0</v>
      </c>
      <c r="M314" s="55">
        <v>0</v>
      </c>
      <c r="N314" s="54"/>
      <c r="O314" s="56">
        <f t="shared" si="75"/>
        <v>400000</v>
      </c>
      <c r="P314" s="47">
        <f t="shared" si="76"/>
        <v>3.6629744799652237</v>
      </c>
      <c r="Q314" s="19"/>
      <c r="R314" s="4"/>
      <c r="S314" s="4"/>
      <c r="T314" s="4"/>
      <c r="U314" s="4"/>
      <c r="V314" s="4"/>
    </row>
    <row r="315" spans="2:22" ht="15">
      <c r="B315" s="21"/>
      <c r="C315" s="31" t="s">
        <v>209</v>
      </c>
      <c r="D315" s="53">
        <v>0</v>
      </c>
      <c r="E315" s="53">
        <v>0</v>
      </c>
      <c r="F315" s="53">
        <v>0</v>
      </c>
      <c r="G315" s="54">
        <v>0</v>
      </c>
      <c r="H315" s="55">
        <v>0</v>
      </c>
      <c r="I315" s="55">
        <v>992500</v>
      </c>
      <c r="J315" s="55">
        <v>0</v>
      </c>
      <c r="K315" s="55">
        <v>0</v>
      </c>
      <c r="L315" s="55">
        <v>0</v>
      </c>
      <c r="M315" s="55">
        <v>0</v>
      </c>
      <c r="N315" s="54"/>
      <c r="O315" s="56">
        <f t="shared" si="75"/>
        <v>992500</v>
      </c>
      <c r="P315" s="47">
        <f t="shared" si="76"/>
        <v>9.08875542841371</v>
      </c>
      <c r="Q315" s="19"/>
      <c r="R315" s="4"/>
      <c r="S315" s="4"/>
      <c r="T315" s="4"/>
      <c r="U315" s="4"/>
      <c r="V315" s="4"/>
    </row>
    <row r="316" spans="2:22" ht="15">
      <c r="B316" s="21"/>
      <c r="C316" s="18" t="s">
        <v>191</v>
      </c>
      <c r="D316" s="53">
        <v>0</v>
      </c>
      <c r="E316" s="53">
        <v>0</v>
      </c>
      <c r="F316" s="53">
        <v>0</v>
      </c>
      <c r="G316" s="54">
        <v>0</v>
      </c>
      <c r="H316" s="55">
        <v>618249</v>
      </c>
      <c r="I316" s="55">
        <v>0</v>
      </c>
      <c r="J316" s="55">
        <v>0</v>
      </c>
      <c r="K316" s="55">
        <v>1471463</v>
      </c>
      <c r="L316" s="55">
        <v>0</v>
      </c>
      <c r="M316" s="55">
        <v>2951036</v>
      </c>
      <c r="N316" s="54"/>
      <c r="O316" s="56">
        <f t="shared" si="75"/>
        <v>5040748</v>
      </c>
      <c r="P316" s="47">
        <f t="shared" si="76"/>
        <v>46.16032820983935</v>
      </c>
      <c r="Q316" s="19"/>
      <c r="R316" s="4"/>
      <c r="S316" s="4"/>
      <c r="T316" s="4"/>
      <c r="U316" s="4"/>
      <c r="V316" s="4"/>
    </row>
    <row r="317" spans="2:22" ht="15">
      <c r="B317" s="21"/>
      <c r="C317" s="31" t="s">
        <v>292</v>
      </c>
      <c r="D317" s="53">
        <v>0</v>
      </c>
      <c r="E317" s="53">
        <v>0</v>
      </c>
      <c r="F317" s="53">
        <v>0</v>
      </c>
      <c r="G317" s="54">
        <v>0</v>
      </c>
      <c r="H317" s="55">
        <v>0</v>
      </c>
      <c r="I317" s="55">
        <v>0</v>
      </c>
      <c r="J317" s="55">
        <v>0</v>
      </c>
      <c r="K317" s="55">
        <v>0</v>
      </c>
      <c r="L317" s="55">
        <v>0</v>
      </c>
      <c r="M317" s="55">
        <v>1236104</v>
      </c>
      <c r="N317" s="54"/>
      <c r="O317" s="56">
        <f t="shared" si="75"/>
        <v>1236104</v>
      </c>
      <c r="P317" s="47">
        <f t="shared" si="76"/>
        <v>11.319543516457333</v>
      </c>
      <c r="Q317" s="19"/>
      <c r="R317" s="4"/>
      <c r="S317" s="4"/>
      <c r="T317" s="4"/>
      <c r="U317" s="4"/>
      <c r="V317" s="4"/>
    </row>
    <row r="318" spans="2:22" ht="15">
      <c r="B318" s="21"/>
      <c r="C318" s="18" t="s">
        <v>237</v>
      </c>
      <c r="D318" s="53">
        <v>0</v>
      </c>
      <c r="E318" s="53">
        <v>0</v>
      </c>
      <c r="F318" s="53">
        <v>0</v>
      </c>
      <c r="G318" s="54">
        <v>0</v>
      </c>
      <c r="H318" s="55">
        <v>0</v>
      </c>
      <c r="I318" s="55">
        <v>0</v>
      </c>
      <c r="J318" s="55">
        <v>184941</v>
      </c>
      <c r="K318" s="55">
        <v>0</v>
      </c>
      <c r="L318" s="55">
        <v>0</v>
      </c>
      <c r="M318" s="55">
        <v>0</v>
      </c>
      <c r="N318" s="54"/>
      <c r="O318" s="56">
        <f t="shared" si="75"/>
        <v>184941</v>
      </c>
      <c r="P318" s="47">
        <f t="shared" si="76"/>
        <v>1.693585408248121</v>
      </c>
      <c r="Q318" s="19"/>
      <c r="R318" s="4"/>
      <c r="S318" s="4"/>
      <c r="T318" s="4"/>
      <c r="U318" s="4"/>
      <c r="V318" s="4"/>
    </row>
    <row r="319" spans="2:17" ht="16.5" thickBot="1">
      <c r="B319" s="22"/>
      <c r="C319" s="25" t="s">
        <v>6</v>
      </c>
      <c r="D319" s="48">
        <f aca="true" t="shared" si="77" ref="D319:O319">SUM(D311:D318)</f>
        <v>1600000</v>
      </c>
      <c r="E319" s="48">
        <f t="shared" si="77"/>
        <v>400000</v>
      </c>
      <c r="F319" s="48">
        <f t="shared" si="77"/>
        <v>0</v>
      </c>
      <c r="G319" s="49">
        <f t="shared" si="77"/>
        <v>1465794</v>
      </c>
      <c r="H319" s="50">
        <f t="shared" si="77"/>
        <v>618249</v>
      </c>
      <c r="I319" s="50">
        <f t="shared" si="77"/>
        <v>992500</v>
      </c>
      <c r="J319" s="50">
        <f t="shared" si="77"/>
        <v>184941</v>
      </c>
      <c r="K319" s="50">
        <f t="shared" si="77"/>
        <v>1471463</v>
      </c>
      <c r="L319" s="50">
        <f t="shared" si="77"/>
        <v>0</v>
      </c>
      <c r="M319" s="50">
        <f t="shared" si="77"/>
        <v>4187140</v>
      </c>
      <c r="N319" s="49"/>
      <c r="O319" s="51">
        <f t="shared" si="77"/>
        <v>10920087</v>
      </c>
      <c r="P319" s="52">
        <f>(O319/$O$344)*100</f>
        <v>2.1313024015287048</v>
      </c>
      <c r="Q319" s="12"/>
    </row>
    <row r="320" spans="2:17" ht="15">
      <c r="B320" s="21"/>
      <c r="C320" s="18"/>
      <c r="D320" s="53"/>
      <c r="E320" s="53"/>
      <c r="F320" s="53"/>
      <c r="G320" s="54"/>
      <c r="H320" s="55"/>
      <c r="I320" s="55"/>
      <c r="J320" s="55"/>
      <c r="K320" s="55"/>
      <c r="L320" s="55"/>
      <c r="M320" s="55"/>
      <c r="N320" s="54"/>
      <c r="O320" s="56"/>
      <c r="P320" s="57"/>
      <c r="Q320" s="18"/>
    </row>
    <row r="321" spans="2:17" ht="15">
      <c r="B321" s="21" t="s">
        <v>154</v>
      </c>
      <c r="C321" s="18" t="s">
        <v>238</v>
      </c>
      <c r="D321" s="53">
        <v>0</v>
      </c>
      <c r="E321" s="53">
        <v>0</v>
      </c>
      <c r="F321" s="53">
        <v>38400</v>
      </c>
      <c r="G321" s="54">
        <v>0</v>
      </c>
      <c r="H321" s="55">
        <v>0</v>
      </c>
      <c r="I321" s="55">
        <v>0</v>
      </c>
      <c r="J321" s="55">
        <v>68000</v>
      </c>
      <c r="K321" s="55">
        <v>0</v>
      </c>
      <c r="L321" s="55">
        <v>0</v>
      </c>
      <c r="M321" s="55">
        <v>0</v>
      </c>
      <c r="N321" s="54"/>
      <c r="O321" s="56">
        <f aca="true" t="shared" si="78" ref="O321:O330">SUM(D321:N321)</f>
        <v>106400</v>
      </c>
      <c r="P321" s="47">
        <f aca="true" t="shared" si="79" ref="P321:P330">(O321/$O$331)*100</f>
        <v>1.3846727656469975</v>
      </c>
      <c r="Q321" s="18"/>
    </row>
    <row r="322" spans="2:17" ht="15">
      <c r="B322" s="21"/>
      <c r="C322" s="18" t="s">
        <v>155</v>
      </c>
      <c r="D322" s="53">
        <v>0</v>
      </c>
      <c r="E322" s="53">
        <v>0</v>
      </c>
      <c r="F322" s="53">
        <v>0</v>
      </c>
      <c r="G322" s="54">
        <v>0</v>
      </c>
      <c r="H322" s="55">
        <v>3482298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4"/>
      <c r="O322" s="56">
        <f t="shared" si="78"/>
        <v>3482298</v>
      </c>
      <c r="P322" s="47">
        <f t="shared" si="79"/>
        <v>45.31807521115609</v>
      </c>
      <c r="Q322" s="18"/>
    </row>
    <row r="323" spans="2:17" ht="15">
      <c r="B323" s="21"/>
      <c r="C323" s="18" t="s">
        <v>156</v>
      </c>
      <c r="D323" s="53">
        <v>32400</v>
      </c>
      <c r="E323" s="53">
        <v>0</v>
      </c>
      <c r="F323" s="53">
        <v>4000</v>
      </c>
      <c r="G323" s="54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4"/>
      <c r="O323" s="56">
        <f t="shared" si="78"/>
        <v>36400</v>
      </c>
      <c r="P323" s="47">
        <f t="shared" si="79"/>
        <v>0.473703840879236</v>
      </c>
      <c r="Q323" s="18"/>
    </row>
    <row r="324" spans="2:17" ht="15">
      <c r="B324" s="21"/>
      <c r="C324" s="18" t="s">
        <v>157</v>
      </c>
      <c r="D324" s="53">
        <v>28000</v>
      </c>
      <c r="E324" s="53">
        <v>0</v>
      </c>
      <c r="F324" s="53">
        <v>0</v>
      </c>
      <c r="G324" s="54">
        <v>0</v>
      </c>
      <c r="H324" s="55">
        <v>0</v>
      </c>
      <c r="I324" s="55">
        <v>0</v>
      </c>
      <c r="J324" s="55">
        <v>1440000</v>
      </c>
      <c r="K324" s="55">
        <v>0</v>
      </c>
      <c r="L324" s="55">
        <v>0</v>
      </c>
      <c r="M324" s="55">
        <v>0</v>
      </c>
      <c r="N324" s="54"/>
      <c r="O324" s="56">
        <f t="shared" si="78"/>
        <v>1468000</v>
      </c>
      <c r="P324" s="47">
        <f t="shared" si="79"/>
        <v>19.1043197365582</v>
      </c>
      <c r="Q324" s="18"/>
    </row>
    <row r="325" spans="2:17" ht="15">
      <c r="B325" s="21"/>
      <c r="C325" s="18" t="s">
        <v>158</v>
      </c>
      <c r="D325" s="53">
        <v>0</v>
      </c>
      <c r="E325" s="53">
        <v>0</v>
      </c>
      <c r="F325" s="53">
        <v>0</v>
      </c>
      <c r="G325" s="54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347499</v>
      </c>
      <c r="N325" s="54"/>
      <c r="O325" s="56">
        <f t="shared" si="78"/>
        <v>347499</v>
      </c>
      <c r="P325" s="47">
        <f t="shared" si="79"/>
        <v>4.522297005541033</v>
      </c>
      <c r="Q325" s="18"/>
    </row>
    <row r="326" spans="2:17" ht="15">
      <c r="B326" s="21"/>
      <c r="C326" s="18" t="s">
        <v>159</v>
      </c>
      <c r="D326" s="53">
        <v>0</v>
      </c>
      <c r="E326" s="53">
        <v>0</v>
      </c>
      <c r="F326" s="53">
        <v>0</v>
      </c>
      <c r="G326" s="54">
        <v>0</v>
      </c>
      <c r="H326" s="55">
        <v>0</v>
      </c>
      <c r="I326" s="55">
        <v>0</v>
      </c>
      <c r="J326" s="55">
        <v>0</v>
      </c>
      <c r="K326" s="55">
        <v>240000</v>
      </c>
      <c r="L326" s="55">
        <v>0</v>
      </c>
      <c r="M326" s="55">
        <v>960422</v>
      </c>
      <c r="N326" s="54"/>
      <c r="O326" s="56">
        <f t="shared" si="78"/>
        <v>1200422</v>
      </c>
      <c r="P326" s="47">
        <f t="shared" si="79"/>
        <v>15.622101980108082</v>
      </c>
      <c r="Q326" s="18"/>
    </row>
    <row r="327" spans="2:22" ht="15">
      <c r="B327" s="21"/>
      <c r="C327" s="18" t="s">
        <v>160</v>
      </c>
      <c r="D327" s="53">
        <v>0</v>
      </c>
      <c r="E327" s="53">
        <v>0</v>
      </c>
      <c r="F327" s="53">
        <v>8000</v>
      </c>
      <c r="G327" s="54">
        <v>0</v>
      </c>
      <c r="H327" s="55">
        <v>56000</v>
      </c>
      <c r="I327" s="55">
        <v>0</v>
      </c>
      <c r="J327" s="55">
        <v>16000</v>
      </c>
      <c r="K327" s="55">
        <v>0</v>
      </c>
      <c r="L327" s="55">
        <v>0</v>
      </c>
      <c r="M327" s="55">
        <v>0</v>
      </c>
      <c r="N327" s="54"/>
      <c r="O327" s="56">
        <f t="shared" si="78"/>
        <v>80000</v>
      </c>
      <c r="P327" s="47">
        <f t="shared" si="79"/>
        <v>1.0411073425917274</v>
      </c>
      <c r="Q327" s="19"/>
      <c r="R327" s="4"/>
      <c r="S327" s="4"/>
      <c r="T327" s="4"/>
      <c r="U327" s="4"/>
      <c r="V327" s="4"/>
    </row>
    <row r="328" spans="2:22" ht="15">
      <c r="B328" s="21"/>
      <c r="C328" s="18" t="s">
        <v>161</v>
      </c>
      <c r="D328" s="53">
        <v>28800</v>
      </c>
      <c r="E328" s="53">
        <v>0</v>
      </c>
      <c r="F328" s="53">
        <v>0</v>
      </c>
      <c r="G328" s="54">
        <v>0</v>
      </c>
      <c r="H328" s="55">
        <v>107200</v>
      </c>
      <c r="I328" s="55">
        <v>0</v>
      </c>
      <c r="J328" s="55">
        <v>0</v>
      </c>
      <c r="K328" s="55">
        <v>215200</v>
      </c>
      <c r="L328" s="55">
        <v>0</v>
      </c>
      <c r="M328" s="55">
        <v>280000</v>
      </c>
      <c r="N328" s="54"/>
      <c r="O328" s="56">
        <f t="shared" si="78"/>
        <v>631200</v>
      </c>
      <c r="P328" s="47">
        <f t="shared" si="79"/>
        <v>8.21433693304873</v>
      </c>
      <c r="Q328" s="19"/>
      <c r="R328" s="4"/>
      <c r="S328" s="4"/>
      <c r="T328" s="4"/>
      <c r="U328" s="4"/>
      <c r="V328" s="4"/>
    </row>
    <row r="329" spans="2:22" ht="15">
      <c r="B329" s="21"/>
      <c r="C329" s="18" t="s">
        <v>162</v>
      </c>
      <c r="D329" s="53">
        <v>29200</v>
      </c>
      <c r="E329" s="53">
        <v>0</v>
      </c>
      <c r="F329" s="53">
        <v>0</v>
      </c>
      <c r="G329" s="54">
        <v>0</v>
      </c>
      <c r="H329" s="55">
        <v>0</v>
      </c>
      <c r="I329" s="55">
        <v>0</v>
      </c>
      <c r="J329" s="55">
        <v>54400</v>
      </c>
      <c r="K329" s="55">
        <v>0</v>
      </c>
      <c r="L329" s="55">
        <v>0</v>
      </c>
      <c r="M329" s="55">
        <v>0</v>
      </c>
      <c r="N329" s="54"/>
      <c r="O329" s="56">
        <f t="shared" si="78"/>
        <v>83600</v>
      </c>
      <c r="P329" s="47">
        <f t="shared" si="79"/>
        <v>1.0879571730083553</v>
      </c>
      <c r="Q329" s="19"/>
      <c r="R329" s="4"/>
      <c r="S329" s="4"/>
      <c r="T329" s="4"/>
      <c r="U329" s="4"/>
      <c r="V329" s="4"/>
    </row>
    <row r="330" spans="2:22" ht="15">
      <c r="B330" s="21"/>
      <c r="C330" s="18" t="s">
        <v>163</v>
      </c>
      <c r="D330" s="53">
        <v>47507</v>
      </c>
      <c r="E330" s="53">
        <v>0</v>
      </c>
      <c r="F330" s="53">
        <v>0</v>
      </c>
      <c r="G330" s="54">
        <v>0</v>
      </c>
      <c r="H330" s="55">
        <v>0</v>
      </c>
      <c r="I330" s="55">
        <v>0</v>
      </c>
      <c r="J330" s="55">
        <v>92800</v>
      </c>
      <c r="K330" s="55">
        <v>0</v>
      </c>
      <c r="L330" s="55">
        <v>0</v>
      </c>
      <c r="M330" s="55">
        <v>108000</v>
      </c>
      <c r="N330" s="54"/>
      <c r="O330" s="56">
        <f t="shared" si="78"/>
        <v>248307</v>
      </c>
      <c r="P330" s="47">
        <f t="shared" si="79"/>
        <v>3.2314280114615506</v>
      </c>
      <c r="Q330" s="19"/>
      <c r="R330" s="4"/>
      <c r="S330" s="4"/>
      <c r="T330" s="4"/>
      <c r="U330" s="4"/>
      <c r="V330" s="4"/>
    </row>
    <row r="331" spans="2:22" ht="16.5" thickBot="1">
      <c r="B331" s="22"/>
      <c r="C331" s="25" t="s">
        <v>6</v>
      </c>
      <c r="D331" s="48">
        <f aca="true" t="shared" si="80" ref="D331:M331">SUM(D320:D330)</f>
        <v>165907</v>
      </c>
      <c r="E331" s="48">
        <f t="shared" si="80"/>
        <v>0</v>
      </c>
      <c r="F331" s="48">
        <f t="shared" si="80"/>
        <v>50400</v>
      </c>
      <c r="G331" s="49">
        <f t="shared" si="80"/>
        <v>0</v>
      </c>
      <c r="H331" s="50">
        <f t="shared" si="80"/>
        <v>3645498</v>
      </c>
      <c r="I331" s="50">
        <f t="shared" si="80"/>
        <v>0</v>
      </c>
      <c r="J331" s="50">
        <f t="shared" si="80"/>
        <v>1671200</v>
      </c>
      <c r="K331" s="50">
        <f t="shared" si="80"/>
        <v>455200</v>
      </c>
      <c r="L331" s="50">
        <f t="shared" si="80"/>
        <v>0</v>
      </c>
      <c r="M331" s="50">
        <f t="shared" si="80"/>
        <v>1695921</v>
      </c>
      <c r="N331" s="49"/>
      <c r="O331" s="51">
        <f>SUM(O320:O330)</f>
        <v>7684126</v>
      </c>
      <c r="P331" s="52">
        <f>(O331/$O$344)*100</f>
        <v>1.4997312931159943</v>
      </c>
      <c r="Q331" s="13"/>
      <c r="R331" s="4"/>
      <c r="S331" s="4"/>
      <c r="T331" s="4"/>
      <c r="U331" s="4"/>
      <c r="V331" s="4"/>
    </row>
    <row r="332" spans="2:22" ht="15">
      <c r="B332" s="21"/>
      <c r="C332" s="18"/>
      <c r="D332" s="53"/>
      <c r="E332" s="53"/>
      <c r="F332" s="53"/>
      <c r="G332" s="54"/>
      <c r="H332" s="55"/>
      <c r="I332" s="55"/>
      <c r="J332" s="55"/>
      <c r="K332" s="55"/>
      <c r="L332" s="55"/>
      <c r="M332" s="55"/>
      <c r="N332" s="54"/>
      <c r="O332" s="56"/>
      <c r="P332" s="57"/>
      <c r="Q332" s="19"/>
      <c r="R332" s="4"/>
      <c r="S332" s="4"/>
      <c r="T332" s="4"/>
      <c r="U332" s="4"/>
      <c r="V332" s="4"/>
    </row>
    <row r="333" spans="2:22" ht="15">
      <c r="B333" s="21" t="s">
        <v>164</v>
      </c>
      <c r="C333" s="18" t="s">
        <v>129</v>
      </c>
      <c r="D333" s="53">
        <v>0</v>
      </c>
      <c r="E333" s="53">
        <v>0</v>
      </c>
      <c r="F333" s="53">
        <v>2592250</v>
      </c>
      <c r="G333" s="54">
        <v>0</v>
      </c>
      <c r="H333" s="55">
        <v>0</v>
      </c>
      <c r="I333" s="55">
        <v>0</v>
      </c>
      <c r="J333" s="55">
        <v>0</v>
      </c>
      <c r="K333" s="55">
        <v>0</v>
      </c>
      <c r="L333" s="55">
        <v>0</v>
      </c>
      <c r="M333" s="55">
        <v>0</v>
      </c>
      <c r="N333" s="54"/>
      <c r="O333" s="56">
        <f>SUM(D333:N333)</f>
        <v>2592250</v>
      </c>
      <c r="P333" s="47">
        <f>(O333/$O$337)*100</f>
        <v>27.44257147666389</v>
      </c>
      <c r="Q333" s="19"/>
      <c r="R333" s="4"/>
      <c r="S333" s="4"/>
      <c r="T333" s="4"/>
      <c r="U333" s="4"/>
      <c r="V333" s="4"/>
    </row>
    <row r="334" spans="2:22" ht="15">
      <c r="B334" s="21"/>
      <c r="C334" s="24" t="s">
        <v>165</v>
      </c>
      <c r="D334" s="53">
        <v>148800</v>
      </c>
      <c r="E334" s="53">
        <v>0</v>
      </c>
      <c r="F334" s="53">
        <v>0</v>
      </c>
      <c r="G334" s="54">
        <v>0</v>
      </c>
      <c r="H334" s="55">
        <v>0</v>
      </c>
      <c r="I334" s="55">
        <v>0</v>
      </c>
      <c r="J334" s="55">
        <v>0</v>
      </c>
      <c r="K334" s="55">
        <v>0</v>
      </c>
      <c r="L334" s="55">
        <v>0</v>
      </c>
      <c r="M334" s="55">
        <v>0</v>
      </c>
      <c r="N334" s="54"/>
      <c r="O334" s="56">
        <f>SUM(D334:N334)</f>
        <v>148800</v>
      </c>
      <c r="P334" s="47">
        <f>(O334/$O$337)*100</f>
        <v>1.5752549467557477</v>
      </c>
      <c r="Q334" s="19"/>
      <c r="R334" s="4"/>
      <c r="S334" s="4"/>
      <c r="T334" s="4"/>
      <c r="U334" s="4"/>
      <c r="V334" s="4"/>
    </row>
    <row r="335" spans="2:22" ht="15">
      <c r="B335" s="21"/>
      <c r="C335" s="24" t="s">
        <v>199</v>
      </c>
      <c r="D335" s="53">
        <v>0</v>
      </c>
      <c r="E335" s="53">
        <v>0</v>
      </c>
      <c r="F335" s="53">
        <v>0</v>
      </c>
      <c r="G335" s="54">
        <v>0</v>
      </c>
      <c r="H335" s="55">
        <v>845046</v>
      </c>
      <c r="I335" s="55">
        <v>0</v>
      </c>
      <c r="J335" s="55">
        <v>0</v>
      </c>
      <c r="K335" s="55">
        <v>0</v>
      </c>
      <c r="L335" s="55">
        <v>0</v>
      </c>
      <c r="M335" s="55">
        <v>0</v>
      </c>
      <c r="N335" s="54"/>
      <c r="O335" s="56">
        <f>SUM(D335:N335)</f>
        <v>845046</v>
      </c>
      <c r="P335" s="47">
        <f>(O335/$O$337)*100</f>
        <v>8.94598717564622</v>
      </c>
      <c r="Q335" s="19"/>
      <c r="R335" s="4"/>
      <c r="S335" s="4"/>
      <c r="T335" s="4"/>
      <c r="U335" s="4"/>
      <c r="V335" s="4"/>
    </row>
    <row r="336" spans="2:22" ht="15">
      <c r="B336" s="21"/>
      <c r="C336" s="24" t="s">
        <v>166</v>
      </c>
      <c r="D336" s="53">
        <v>0</v>
      </c>
      <c r="E336" s="53">
        <v>0</v>
      </c>
      <c r="F336" s="53">
        <v>0</v>
      </c>
      <c r="G336" s="54">
        <v>0</v>
      </c>
      <c r="H336" s="55">
        <v>0</v>
      </c>
      <c r="I336" s="55">
        <v>1207355</v>
      </c>
      <c r="J336" s="55">
        <v>0</v>
      </c>
      <c r="K336" s="55">
        <v>2345668</v>
      </c>
      <c r="L336" s="55">
        <v>2306971</v>
      </c>
      <c r="M336" s="55"/>
      <c r="N336" s="54"/>
      <c r="O336" s="56">
        <f>SUM(D336:N336)</f>
        <v>5859994</v>
      </c>
      <c r="P336" s="47">
        <f>(O336/$O$337)*100</f>
        <v>62.03618640093415</v>
      </c>
      <c r="Q336" s="19"/>
      <c r="R336" s="4"/>
      <c r="S336" s="4"/>
      <c r="T336" s="4"/>
      <c r="U336" s="4"/>
      <c r="V336" s="4"/>
    </row>
    <row r="337" spans="2:22" ht="16.5" thickBot="1">
      <c r="B337" s="22"/>
      <c r="C337" s="25" t="s">
        <v>6</v>
      </c>
      <c r="D337" s="48">
        <f aca="true" t="shared" si="81" ref="D337:M337">SUM(D332:D336)</f>
        <v>148800</v>
      </c>
      <c r="E337" s="48">
        <f t="shared" si="81"/>
        <v>0</v>
      </c>
      <c r="F337" s="48">
        <f t="shared" si="81"/>
        <v>2592250</v>
      </c>
      <c r="G337" s="49">
        <f t="shared" si="81"/>
        <v>0</v>
      </c>
      <c r="H337" s="50">
        <f t="shared" si="81"/>
        <v>845046</v>
      </c>
      <c r="I337" s="50">
        <f t="shared" si="81"/>
        <v>1207355</v>
      </c>
      <c r="J337" s="50">
        <f t="shared" si="81"/>
        <v>0</v>
      </c>
      <c r="K337" s="50">
        <f t="shared" si="81"/>
        <v>2345668</v>
      </c>
      <c r="L337" s="50">
        <f t="shared" si="81"/>
        <v>2306971</v>
      </c>
      <c r="M337" s="50">
        <f t="shared" si="81"/>
        <v>0</v>
      </c>
      <c r="N337" s="49"/>
      <c r="O337" s="51">
        <f>SUM(O332:O336)</f>
        <v>9446090</v>
      </c>
      <c r="P337" s="52">
        <f>(O337/$O$344)*100</f>
        <v>1.8436184896746959</v>
      </c>
      <c r="Q337" s="13"/>
      <c r="R337" s="4"/>
      <c r="S337" s="4"/>
      <c r="T337" s="4"/>
      <c r="U337" s="4"/>
      <c r="V337" s="4"/>
    </row>
    <row r="338" spans="2:22" ht="15">
      <c r="B338" s="23"/>
      <c r="C338" s="18"/>
      <c r="D338" s="53"/>
      <c r="E338" s="53"/>
      <c r="F338" s="53"/>
      <c r="G338" s="54"/>
      <c r="H338" s="55"/>
      <c r="I338" s="55"/>
      <c r="J338" s="55"/>
      <c r="K338" s="55"/>
      <c r="L338" s="55"/>
      <c r="M338" s="55"/>
      <c r="N338" s="54"/>
      <c r="O338" s="56"/>
      <c r="P338" s="57"/>
      <c r="Q338" s="19"/>
      <c r="R338" s="4"/>
      <c r="S338" s="4"/>
      <c r="T338" s="4"/>
      <c r="U338" s="4"/>
      <c r="V338" s="4"/>
    </row>
    <row r="339" spans="2:22" ht="15">
      <c r="B339" s="21" t="s">
        <v>179</v>
      </c>
      <c r="C339" s="31" t="s">
        <v>294</v>
      </c>
      <c r="D339" s="53">
        <v>0</v>
      </c>
      <c r="E339" s="53">
        <v>0</v>
      </c>
      <c r="F339" s="53">
        <v>0</v>
      </c>
      <c r="G339" s="54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0</v>
      </c>
      <c r="M339" s="55">
        <v>871089</v>
      </c>
      <c r="N339" s="54"/>
      <c r="O339" s="56">
        <f>SUM(D339:N339)</f>
        <v>871089</v>
      </c>
      <c r="P339" s="47">
        <f>(O339/$O$342)*100</f>
        <v>58.88971441744688</v>
      </c>
      <c r="Q339" s="19"/>
      <c r="R339" s="4"/>
      <c r="S339" s="4"/>
      <c r="T339" s="4"/>
      <c r="U339" s="4"/>
      <c r="V339" s="4"/>
    </row>
    <row r="340" spans="2:22" ht="15">
      <c r="B340" s="21"/>
      <c r="C340" s="18" t="s">
        <v>180</v>
      </c>
      <c r="D340" s="53">
        <v>0</v>
      </c>
      <c r="E340" s="53">
        <v>0</v>
      </c>
      <c r="F340" s="53">
        <v>0</v>
      </c>
      <c r="G340" s="54">
        <v>409600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4"/>
      <c r="O340" s="56">
        <f>SUM(D340:N340)</f>
        <v>409600</v>
      </c>
      <c r="P340" s="47">
        <f>(O340/$O$342)*100</f>
        <v>27.690886953441318</v>
      </c>
      <c r="Q340" s="19"/>
      <c r="R340" s="4"/>
      <c r="S340" s="4"/>
      <c r="T340" s="4"/>
      <c r="U340" s="4"/>
      <c r="V340" s="4"/>
    </row>
    <row r="341" spans="2:22" ht="15">
      <c r="B341" s="21"/>
      <c r="C341" s="18" t="s">
        <v>293</v>
      </c>
      <c r="D341" s="53">
        <v>0</v>
      </c>
      <c r="E341" s="53">
        <v>0</v>
      </c>
      <c r="F341" s="53">
        <v>0</v>
      </c>
      <c r="G341" s="54">
        <v>0</v>
      </c>
      <c r="H341" s="55">
        <v>0</v>
      </c>
      <c r="I341" s="55">
        <v>0</v>
      </c>
      <c r="J341" s="55">
        <v>0</v>
      </c>
      <c r="K341" s="55">
        <v>0</v>
      </c>
      <c r="L341" s="55">
        <v>0</v>
      </c>
      <c r="M341" s="55">
        <v>198498</v>
      </c>
      <c r="N341" s="54"/>
      <c r="O341" s="56">
        <f>SUM(D341:N341)</f>
        <v>198498</v>
      </c>
      <c r="P341" s="47">
        <f>(O341/$O$342)*100</f>
        <v>13.419398629111804</v>
      </c>
      <c r="Q341" s="19"/>
      <c r="R341" s="4"/>
      <c r="S341" s="4"/>
      <c r="T341" s="4"/>
      <c r="U341" s="4"/>
      <c r="V341" s="4"/>
    </row>
    <row r="342" spans="2:22" ht="16.5" thickBot="1">
      <c r="B342" s="22"/>
      <c r="C342" s="25" t="s">
        <v>6</v>
      </c>
      <c r="D342" s="48">
        <f aca="true" t="shared" si="82" ref="D342:M342">SUM(D338:D341)</f>
        <v>0</v>
      </c>
      <c r="E342" s="48">
        <f t="shared" si="82"/>
        <v>0</v>
      </c>
      <c r="F342" s="48">
        <f t="shared" si="82"/>
        <v>0</v>
      </c>
      <c r="G342" s="49">
        <f t="shared" si="82"/>
        <v>409600</v>
      </c>
      <c r="H342" s="50">
        <f t="shared" si="82"/>
        <v>0</v>
      </c>
      <c r="I342" s="50">
        <f t="shared" si="82"/>
        <v>0</v>
      </c>
      <c r="J342" s="50">
        <f t="shared" si="82"/>
        <v>0</v>
      </c>
      <c r="K342" s="50">
        <f t="shared" si="82"/>
        <v>0</v>
      </c>
      <c r="L342" s="50">
        <f t="shared" si="82"/>
        <v>0</v>
      </c>
      <c r="M342" s="50">
        <f t="shared" si="82"/>
        <v>1069587</v>
      </c>
      <c r="N342" s="49"/>
      <c r="O342" s="51">
        <f>SUM(O338:O341)</f>
        <v>1479187</v>
      </c>
      <c r="P342" s="52">
        <f>(O342/$O$344)*100</f>
        <v>0.2886968579471977</v>
      </c>
      <c r="Q342" s="13"/>
      <c r="R342" s="4"/>
      <c r="S342" s="4"/>
      <c r="T342" s="4"/>
      <c r="U342" s="4"/>
      <c r="V342" s="4"/>
    </row>
    <row r="343" spans="2:22" ht="15">
      <c r="B343" s="8"/>
      <c r="C343" s="72"/>
      <c r="D343" s="70"/>
      <c r="E343" s="58"/>
      <c r="F343" s="58"/>
      <c r="G343" s="59"/>
      <c r="H343" s="60"/>
      <c r="I343" s="60"/>
      <c r="J343" s="60"/>
      <c r="K343" s="60"/>
      <c r="L343" s="60"/>
      <c r="M343" s="60"/>
      <c r="N343" s="59"/>
      <c r="O343" s="61" t="s">
        <v>0</v>
      </c>
      <c r="P343" s="59"/>
      <c r="Q343" s="9"/>
      <c r="R343" s="4"/>
      <c r="S343" s="4"/>
      <c r="T343" s="4"/>
      <c r="U343" s="17" t="s">
        <v>168</v>
      </c>
      <c r="V343" s="4"/>
    </row>
    <row r="344" spans="2:22" ht="15.75">
      <c r="B344" s="3"/>
      <c r="C344" s="73" t="s">
        <v>3</v>
      </c>
      <c r="D344" s="62">
        <f aca="true" t="shared" si="83" ref="D344:M344">D10+D16+D21+D25+D44+D51+D55+D58+D65+D74+D77+D81+D91+D94+D105+D113+D120+D125+D129+D135+D145+D160+D165+D172+D176+D180+D192+D198+D201+D204+D207+D214+D218+D229+D238+D242+D247+D260+D263+D269+D273+D283+D291+D295+D303+D306+D310+D319+D331+D337+D342</f>
        <v>77899404</v>
      </c>
      <c r="E344" s="62">
        <f t="shared" si="83"/>
        <v>79969051</v>
      </c>
      <c r="F344" s="62">
        <f t="shared" si="83"/>
        <v>31065652</v>
      </c>
      <c r="G344" s="62">
        <f t="shared" si="83"/>
        <v>15955896</v>
      </c>
      <c r="H344" s="62">
        <f t="shared" si="83"/>
        <v>48064441</v>
      </c>
      <c r="I344" s="62">
        <f t="shared" si="83"/>
        <v>44688042</v>
      </c>
      <c r="J344" s="62">
        <f t="shared" si="83"/>
        <v>51975289</v>
      </c>
      <c r="K344" s="62">
        <f t="shared" si="83"/>
        <v>40449214</v>
      </c>
      <c r="L344" s="62">
        <f t="shared" si="83"/>
        <v>63840065</v>
      </c>
      <c r="M344" s="45">
        <f t="shared" si="83"/>
        <v>58459797</v>
      </c>
      <c r="N344" s="63"/>
      <c r="O344" s="64">
        <f>O10+O16+O21+O25+O44+O51+O55+O58+O65+O74+O77+O81+O91+O94+O105+O113+O120+O125+O129+O135+O145+O160+O165+O172+O176+O180+O192+O198+O201+O204+O207+O214+O218+O229+O238+O242+O247+O260+O263+O269+O273+O283+O291+O295+O303+O306+O310+O319+O331+O337+O342</f>
        <v>512366851</v>
      </c>
      <c r="P344" s="47">
        <f>P10+P16+P21+P25+P44+P51+P55+P58+P65+P74+P77+P81+P91+P94+P105+P113+P120+P125+P129+P135+P145+P160+P165+P172+P176+P180+P192+P198+P201+P204+P207+P214+P218+P229+P238+P242+P247+P260+P263+P269+P273+P283+P291+P295+P303+P306+P310+P319+P331+P337+P342</f>
        <v>99.99999999999999</v>
      </c>
      <c r="Q344" s="10"/>
      <c r="R344" s="4"/>
      <c r="S344" s="4"/>
      <c r="T344" s="4"/>
      <c r="U344" s="4">
        <f>SUM(D344:N344)</f>
        <v>512366851</v>
      </c>
      <c r="V344" s="4"/>
    </row>
    <row r="345" spans="2:22" ht="15">
      <c r="B345" s="3"/>
      <c r="C345" s="74" t="s">
        <v>298</v>
      </c>
      <c r="D345" s="65">
        <f aca="true" t="shared" si="84" ref="D345:M345">(D344/$O344)*100</f>
        <v>15.203833707813388</v>
      </c>
      <c r="E345" s="65">
        <f t="shared" si="84"/>
        <v>15.607772213194956</v>
      </c>
      <c r="F345" s="65">
        <f t="shared" si="84"/>
        <v>6.06316586238324</v>
      </c>
      <c r="G345" s="65">
        <f t="shared" si="84"/>
        <v>3.1141546274624234</v>
      </c>
      <c r="H345" s="66">
        <f t="shared" si="84"/>
        <v>9.380864688297331</v>
      </c>
      <c r="I345" s="66">
        <f t="shared" si="84"/>
        <v>8.721883922189962</v>
      </c>
      <c r="J345" s="66">
        <f t="shared" si="84"/>
        <v>10.144155286111591</v>
      </c>
      <c r="K345" s="66">
        <f t="shared" si="84"/>
        <v>7.894580596120572</v>
      </c>
      <c r="L345" s="66">
        <f t="shared" si="84"/>
        <v>12.459835150420377</v>
      </c>
      <c r="M345" s="66">
        <f t="shared" si="84"/>
        <v>11.409753946006159</v>
      </c>
      <c r="N345" s="67"/>
      <c r="O345" s="68">
        <f>SUM(D345:N345)</f>
        <v>100</v>
      </c>
      <c r="P345" s="69"/>
      <c r="Q345" s="30"/>
      <c r="R345" s="4"/>
      <c r="S345" s="4"/>
      <c r="T345" s="4"/>
      <c r="U345" s="4"/>
      <c r="V345" s="4"/>
    </row>
    <row r="346" spans="2:17" ht="15.75" thickBot="1">
      <c r="B346" s="11"/>
      <c r="C346" s="75"/>
      <c r="D346" s="71"/>
      <c r="E346" s="48"/>
      <c r="F346" s="48"/>
      <c r="G346" s="49"/>
      <c r="H346" s="50"/>
      <c r="I346" s="50"/>
      <c r="J346" s="50"/>
      <c r="K346" s="50"/>
      <c r="L346" s="50"/>
      <c r="M346" s="50"/>
      <c r="N346" s="49"/>
      <c r="O346" s="51"/>
      <c r="P346" s="49"/>
      <c r="Q346" s="6"/>
    </row>
    <row r="347" spans="4:16" ht="1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3:22" ht="15.75">
      <c r="C348" s="14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1"/>
      <c r="R348" s="1"/>
      <c r="S348" s="1"/>
      <c r="T348" s="1"/>
      <c r="U348" s="1"/>
      <c r="V348" s="1"/>
    </row>
    <row r="349" spans="2:22" ht="15.75">
      <c r="B349" t="s">
        <v>167</v>
      </c>
      <c r="C349" s="14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1"/>
      <c r="R349" s="1"/>
      <c r="S349" s="1"/>
      <c r="T349" s="1"/>
      <c r="U349" s="1"/>
      <c r="V349" s="1"/>
    </row>
    <row r="350" spans="3:22" ht="15.75">
      <c r="C350" s="14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1"/>
      <c r="R350" s="1"/>
      <c r="S350" s="1"/>
      <c r="T350" s="1"/>
      <c r="U350" s="1"/>
      <c r="V350" s="1"/>
    </row>
  </sheetData>
  <mergeCells count="3">
    <mergeCell ref="B1:Q1"/>
    <mergeCell ref="B2:Q2"/>
    <mergeCell ref="B3:Q3"/>
  </mergeCells>
  <printOptions horizontalCentered="1"/>
  <pageMargins left="0.5" right="0" top="0.5" bottom="0.5" header="0.5" footer="0.5"/>
  <pageSetup horizontalDpi="300" verticalDpi="3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2005-01-13T12:07:22Z</cp:lastPrinted>
  <dcterms:created xsi:type="dcterms:W3CDTF">2004-12-30T14:25:15Z</dcterms:created>
  <dcterms:modified xsi:type="dcterms:W3CDTF">2005-03-10T11:19:07Z</dcterms:modified>
  <cp:category/>
  <cp:version/>
  <cp:contentType/>
  <cp:contentStatus/>
</cp:coreProperties>
</file>