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5"/>
  </bookViews>
  <sheets>
    <sheet name="Sum of Req" sheetId="1" r:id="rId1"/>
    <sheet name="(D) Strat Goal &amp; Obj" sheetId="2" r:id="rId2"/>
    <sheet name="ATB Justification" sheetId="3" r:id="rId3"/>
    <sheet name="2006 XWalk" sheetId="4" r:id="rId4"/>
    <sheet name="2007 XWalk" sheetId="5" r:id="rId5"/>
    <sheet name="Sum by OC" sheetId="6" r:id="rId6"/>
  </sheets>
  <externalReferences>
    <externalReference r:id="rId9"/>
  </externalReferences>
  <definedNames>
    <definedName name="ATTORNEYSUPP">#REF!</definedName>
    <definedName name="DL">'Sum of Req'!$A$3:$AL$40</definedName>
    <definedName name="EXECSUPP">'Sum of Req'!#REF!</definedName>
    <definedName name="GAROLLUP">'Sum of Req'!#REF!</definedName>
    <definedName name="INTEL">'Sum of Req'!#REF!</definedName>
    <definedName name="JMD">'Sum of Req'!#REF!</definedName>
    <definedName name="POSBYCAT">#REF!</definedName>
    <definedName name="_xlnm.Print_Area" localSheetId="3">'2006 XWalk'!$A$1:$Q$29</definedName>
    <definedName name="_xlnm.Print_Area" localSheetId="5">'Sum by OC'!$A$1:$O$29</definedName>
    <definedName name="_xlnm.Print_Area" localSheetId="0">'Sum of Req'!$A$1:$AL$40</definedName>
    <definedName name="_xlnm.Print_Area">'Sum of Req'!$A$3:$AL$40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<sst xmlns="http://schemas.openxmlformats.org/spreadsheetml/2006/main" count="201" uniqueCount="86">
  <si>
    <t>Strategic Goal and Objective</t>
  </si>
  <si>
    <t>Resources by Department of Justice Strategic Goal and Objective</t>
  </si>
  <si>
    <t>Current Estimate</t>
  </si>
  <si>
    <t>Goal 2: Enforce Federal Laws and Represent the Rights and</t>
  </si>
  <si>
    <t xml:space="preserve">                Interests of the American People</t>
  </si>
  <si>
    <t>Summary of Requirements</t>
  </si>
  <si>
    <t>(Dollars in Thousands)</t>
  </si>
  <si>
    <t>Rescissions</t>
  </si>
  <si>
    <t>Request</t>
  </si>
  <si>
    <t>Pos.</t>
  </si>
  <si>
    <t xml:space="preserve"> </t>
  </si>
  <si>
    <t>Amount</t>
  </si>
  <si>
    <t>Perm.</t>
  </si>
  <si>
    <t>Total Change</t>
  </si>
  <si>
    <t>Current Services</t>
  </si>
  <si>
    <t>Increases</t>
  </si>
  <si>
    <t>Offsets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</si>
  <si>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</si>
  <si>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Without Rescission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</si>
  <si>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</si>
  <si>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</si>
  <si>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>Increase/Decrease</t>
  </si>
  <si>
    <t>atb</t>
  </si>
  <si>
    <t>enhance</t>
  </si>
  <si>
    <t>FTE</t>
  </si>
  <si>
    <t>Radiation Exposure Compensation</t>
  </si>
  <si>
    <t>Payments to the Radiation Compensation Trust Fund</t>
  </si>
  <si>
    <t>Radiation Exposure Compensation Trust Fund</t>
  </si>
  <si>
    <t xml:space="preserve">   Trust Fund</t>
  </si>
  <si>
    <t>41.0  Grants, Subsidies and Contributions</t>
  </si>
  <si>
    <t xml:space="preserve">            Total obligations</t>
  </si>
  <si>
    <t xml:space="preserve">                     Unobligated balance, end of year</t>
  </si>
  <si>
    <t xml:space="preserve">                     Unobligated balance, start of year</t>
  </si>
  <si>
    <t xml:space="preserve">                     Recoveries of prior year obligations</t>
  </si>
  <si>
    <t xml:space="preserve">            Total Requirements</t>
  </si>
  <si>
    <t xml:space="preserve">             Relation of Obligations to Outlays:</t>
  </si>
  <si>
    <t xml:space="preserve">                      Total Obligations</t>
  </si>
  <si>
    <t xml:space="preserve">                       Obligated balance, start of year</t>
  </si>
  <si>
    <t xml:space="preserve">                       Obligated balance, end of year</t>
  </si>
  <si>
    <t xml:space="preserve">                       Recoveries of prior year obligations</t>
  </si>
  <si>
    <t xml:space="preserve">                                   Outlays</t>
  </si>
  <si>
    <t>Activity/Program</t>
  </si>
  <si>
    <t>Object Classes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</si>
  <si>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</si>
  <si>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Summary of Requirements by Object Class</t>
  </si>
  <si>
    <t>Estimates by budget activity</t>
  </si>
  <si>
    <t>Adjustments to Base:</t>
  </si>
  <si>
    <t>2006 Current Estimate</t>
  </si>
  <si>
    <t xml:space="preserve">     Program Decrease</t>
  </si>
  <si>
    <t>Program Increases</t>
  </si>
  <si>
    <t>Program Offsets</t>
  </si>
  <si>
    <t>2006 Current</t>
  </si>
  <si>
    <t>Estimate</t>
  </si>
  <si>
    <t xml:space="preserve"> Carryover/</t>
  </si>
  <si>
    <t>Recoveries</t>
  </si>
  <si>
    <t>Justification for Base Adjustments</t>
  </si>
  <si>
    <t>Decreases</t>
  </si>
  <si>
    <r>
      <t>Program Decrease</t>
    </r>
    <r>
      <rPr>
        <sz val="12"/>
        <rFont val="Times New Roman"/>
        <family val="1"/>
      </rPr>
      <t xml:space="preserve">.  Based on out-year statistical projections for downwinders and on-site participants, the Division requests an adjustment </t>
    </r>
  </si>
  <si>
    <t>Increases/Offsets</t>
  </si>
  <si>
    <t>$000s</t>
  </si>
  <si>
    <t>Subtotal, Goal 2</t>
  </si>
  <si>
    <t>GRAND TOTAL</t>
  </si>
  <si>
    <t>2007 Current Estimate</t>
  </si>
  <si>
    <t>2008 Current Services</t>
  </si>
  <si>
    <t>2008 Total Request</t>
  </si>
  <si>
    <t>2007 - 2008 Total Change</t>
  </si>
  <si>
    <t>2007 Current</t>
  </si>
  <si>
    <t>2007- 2008</t>
  </si>
  <si>
    <t>2007-2008</t>
  </si>
  <si>
    <t>FY 2006 Enacted</t>
  </si>
  <si>
    <t>2006 Availability</t>
  </si>
  <si>
    <t>Crosswalk of 2006 Availability</t>
  </si>
  <si>
    <t>2008 Request</t>
  </si>
  <si>
    <t xml:space="preserve">B: Summary of Requirements </t>
  </si>
  <si>
    <t xml:space="preserve">D: Resources by DOJ Strategic Goal and Objective </t>
  </si>
  <si>
    <t xml:space="preserve">E.  Justification for Base Adjustments </t>
  </si>
  <si>
    <t xml:space="preserve">F: Crosswalk of 2006 Availability </t>
  </si>
  <si>
    <t xml:space="preserve">  2.5: Enforce federal statutes, uphold the rule of law, and vigorously</t>
  </si>
  <si>
    <t xml:space="preserve">         represent the interests of the United States in all matters for</t>
  </si>
  <si>
    <t xml:space="preserve">     which the Department has jurisdiction.</t>
  </si>
  <si>
    <t>Crosswalk of 2007 Availability</t>
  </si>
  <si>
    <t xml:space="preserve">G: Crosswalk of 2007 Availability </t>
  </si>
  <si>
    <t>2007 Availability</t>
  </si>
  <si>
    <t xml:space="preserve">L: Summary of Requirements by Object Class </t>
  </si>
  <si>
    <t>2006 Actual Obligations</t>
  </si>
  <si>
    <t>to base reduction of ($12,875,000) for FY 2008.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</si>
</sst>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sz val="10"/>
      <name val="Arial"/>
      <family val="0"/>
    </font>
    <font>
      <sz val="14"/>
      <name val="Times New Roman"/>
      <family val="1"/>
    </font>
    <font>
      <b/>
      <sz val="12"/>
      <name val="TimesNewRomanPS"/>
      <family val="0"/>
    </font>
    <font>
      <sz val="14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u val="singleAccounting"/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24"/>
      </left>
      <right>
        <color indexed="63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>
        <color indexed="24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5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12" fillId="2" borderId="0" xfId="0" applyNumberFormat="1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177" fontId="12" fillId="2" borderId="0" xfId="0" applyNumberFormat="1" applyFont="1" applyFill="1" applyAlignment="1">
      <alignment horizontal="left"/>
    </xf>
    <xf numFmtId="177" fontId="14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13" fillId="2" borderId="0" xfId="0" applyNumberFormat="1" applyFont="1" applyFill="1" applyBorder="1" applyAlignment="1">
      <alignment/>
    </xf>
    <xf numFmtId="177" fontId="17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fill"/>
    </xf>
    <xf numFmtId="177" fontId="21" fillId="0" borderId="0" xfId="0" applyNumberFormat="1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3" fontId="14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5" fillId="0" borderId="0" xfId="0" applyNumberFormat="1" applyFont="1" applyFill="1" applyAlignment="1">
      <alignment/>
    </xf>
    <xf numFmtId="177" fontId="5" fillId="0" borderId="2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24" fillId="0" borderId="6" xfId="0" applyNumberFormat="1" applyFont="1" applyBorder="1" applyAlignment="1">
      <alignment horizontal="centerContinuous"/>
    </xf>
    <xf numFmtId="177" fontId="24" fillId="0" borderId="7" xfId="0" applyNumberFormat="1" applyFont="1" applyBorder="1" applyAlignment="1">
      <alignment horizontal="centerContinuous"/>
    </xf>
    <xf numFmtId="177" fontId="24" fillId="0" borderId="8" xfId="0" applyNumberFormat="1" applyFont="1" applyBorder="1" applyAlignment="1">
      <alignment horizontal="right"/>
    </xf>
    <xf numFmtId="177" fontId="24" fillId="0" borderId="9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24" fillId="0" borderId="5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fill"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fill"/>
    </xf>
    <xf numFmtId="177" fontId="6" fillId="0" borderId="12" xfId="0" applyNumberFormat="1" applyFont="1" applyBorder="1" applyAlignment="1">
      <alignment horizontal="fill"/>
    </xf>
    <xf numFmtId="177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77" fontId="6" fillId="0" borderId="8" xfId="0" applyNumberFormat="1" applyFont="1" applyBorder="1" applyAlignment="1">
      <alignment/>
    </xf>
    <xf numFmtId="177" fontId="18" fillId="0" borderId="8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19" fillId="0" borderId="13" xfId="0" applyNumberFormat="1" applyFont="1" applyBorder="1" applyAlignment="1">
      <alignment horizontal="center"/>
    </xf>
    <xf numFmtId="177" fontId="19" fillId="0" borderId="14" xfId="0" applyNumberFormat="1" applyFont="1" applyBorder="1" applyAlignment="1">
      <alignment horizontal="center"/>
    </xf>
    <xf numFmtId="177" fontId="6" fillId="0" borderId="15" xfId="0" applyNumberFormat="1" applyFont="1" applyBorder="1" applyAlignment="1">
      <alignment/>
    </xf>
    <xf numFmtId="177" fontId="19" fillId="0" borderId="13" xfId="0" applyNumberFormat="1" applyFont="1" applyBorder="1" applyAlignment="1">
      <alignment/>
    </xf>
    <xf numFmtId="3" fontId="27" fillId="0" borderId="0" xfId="0" applyNumberFormat="1" applyFont="1" applyAlignment="1">
      <alignment horizontal="centerContinuous"/>
    </xf>
    <xf numFmtId="3" fontId="19" fillId="0" borderId="1" xfId="0" applyNumberFormat="1" applyFont="1" applyBorder="1" applyAlignment="1">
      <alignment horizontal="fill"/>
    </xf>
    <xf numFmtId="177" fontId="19" fillId="0" borderId="1" xfId="0" applyNumberFormat="1" applyFont="1" applyBorder="1" applyAlignment="1">
      <alignment horizontal="fill"/>
    </xf>
    <xf numFmtId="177" fontId="12" fillId="2" borderId="5" xfId="0" applyNumberFormat="1" applyFont="1" applyFill="1" applyBorder="1" applyAlignment="1">
      <alignment/>
    </xf>
    <xf numFmtId="177" fontId="24" fillId="0" borderId="9" xfId="0" applyNumberFormat="1" applyFont="1" applyBorder="1" applyAlignment="1">
      <alignment horizontal="right"/>
    </xf>
    <xf numFmtId="177" fontId="24" fillId="0" borderId="16" xfId="0" applyNumberFormat="1" applyFont="1" applyBorder="1" applyAlignment="1">
      <alignment horizontal="right"/>
    </xf>
    <xf numFmtId="177" fontId="24" fillId="0" borderId="8" xfId="0" applyNumberFormat="1" applyFont="1" applyBorder="1" applyAlignment="1">
      <alignment horizontal="center"/>
    </xf>
    <xf numFmtId="177" fontId="24" fillId="0" borderId="4" xfId="0" applyNumberFormat="1" applyFont="1" applyBorder="1" applyAlignment="1">
      <alignment horizontal="centerContinuous"/>
    </xf>
    <xf numFmtId="177" fontId="24" fillId="0" borderId="0" xfId="0" applyNumberFormat="1" applyFont="1" applyBorder="1" applyAlignment="1">
      <alignment horizontal="centerContinuous"/>
    </xf>
    <xf numFmtId="177" fontId="24" fillId="0" borderId="0" xfId="0" applyNumberFormat="1" applyFont="1" applyBorder="1" applyAlignment="1">
      <alignment/>
    </xf>
    <xf numFmtId="177" fontId="24" fillId="0" borderId="2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9" fillId="0" borderId="1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177" fontId="24" fillId="0" borderId="5" xfId="0" applyNumberFormat="1" applyFont="1" applyBorder="1" applyAlignment="1">
      <alignment horizontal="centerContinuous" wrapText="1"/>
    </xf>
    <xf numFmtId="3" fontId="2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5" fontId="5" fillId="0" borderId="1" xfId="0" applyNumberFormat="1" applyFont="1" applyBorder="1" applyAlignment="1">
      <alignment/>
    </xf>
    <xf numFmtId="5" fontId="5" fillId="0" borderId="3" xfId="0" applyNumberFormat="1" applyFont="1" applyBorder="1" applyAlignment="1">
      <alignment/>
    </xf>
    <xf numFmtId="177" fontId="23" fillId="0" borderId="18" xfId="0" applyNumberFormat="1" applyFont="1" applyBorder="1" applyAlignment="1">
      <alignment/>
    </xf>
    <xf numFmtId="177" fontId="23" fillId="0" borderId="19" xfId="0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177" fontId="29" fillId="0" borderId="15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fill"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 horizontal="fill"/>
    </xf>
    <xf numFmtId="3" fontId="23" fillId="0" borderId="4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fill"/>
    </xf>
    <xf numFmtId="1" fontId="6" fillId="0" borderId="5" xfId="0" applyNumberFormat="1" applyFont="1" applyBorder="1" applyAlignment="1">
      <alignment horizontal="centerContinuous"/>
    </xf>
    <xf numFmtId="1" fontId="6" fillId="0" borderId="6" xfId="0" applyNumberFormat="1" applyFont="1" applyBorder="1" applyAlignment="1">
      <alignment horizontal="centerContinuous"/>
    </xf>
    <xf numFmtId="177" fontId="6" fillId="0" borderId="5" xfId="0" applyNumberFormat="1" applyFont="1" applyBorder="1" applyAlignment="1">
      <alignment horizontal="centerContinuous"/>
    </xf>
    <xf numFmtId="177" fontId="6" fillId="0" borderId="6" xfId="0" applyNumberFormat="1" applyFont="1" applyBorder="1" applyAlignment="1">
      <alignment horizontal="centerContinuous"/>
    </xf>
    <xf numFmtId="177" fontId="6" fillId="0" borderId="7" xfId="0" applyNumberFormat="1" applyFont="1" applyBorder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177" fontId="6" fillId="0" borderId="10" xfId="0" applyNumberFormat="1" applyFont="1" applyBorder="1" applyAlignment="1">
      <alignment horizontal="centerContinuous"/>
    </xf>
    <xf numFmtId="177" fontId="18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3" fontId="19" fillId="0" borderId="9" xfId="0" applyNumberFormat="1" applyFont="1" applyBorder="1" applyAlignment="1" applyProtection="1">
      <alignment/>
      <protection locked="0"/>
    </xf>
    <xf numFmtId="177" fontId="6" fillId="0" borderId="9" xfId="0" applyNumberFormat="1" applyFont="1" applyBorder="1" applyAlignment="1">
      <alignment horizontal="right"/>
    </xf>
    <xf numFmtId="177" fontId="6" fillId="0" borderId="8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5" fontId="6" fillId="0" borderId="2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177" fontId="15" fillId="0" borderId="19" xfId="0" applyNumberFormat="1" applyFont="1" applyBorder="1" applyAlignment="1">
      <alignment/>
    </xf>
    <xf numFmtId="0" fontId="0" fillId="0" borderId="6" xfId="0" applyFill="1" applyBorder="1" applyAlignment="1">
      <alignment/>
    </xf>
    <xf numFmtId="177" fontId="24" fillId="0" borderId="3" xfId="0" applyNumberFormat="1" applyFont="1" applyBorder="1" applyAlignment="1">
      <alignment horizontal="centerContinuous"/>
    </xf>
    <xf numFmtId="177" fontId="4" fillId="0" borderId="16" xfId="0" applyNumberFormat="1" applyFont="1" applyBorder="1" applyAlignment="1">
      <alignment/>
    </xf>
    <xf numFmtId="0" fontId="19" fillId="0" borderId="0" xfId="21" applyFont="1">
      <alignment/>
      <protection/>
    </xf>
    <xf numFmtId="0" fontId="31" fillId="0" borderId="0" xfId="0" applyFont="1" applyAlignment="1">
      <alignment/>
    </xf>
    <xf numFmtId="3" fontId="1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21" applyFont="1">
      <alignment/>
      <protection/>
    </xf>
    <xf numFmtId="0" fontId="14" fillId="0" borderId="0" xfId="21" applyFont="1" applyFill="1">
      <alignment/>
      <protection/>
    </xf>
    <xf numFmtId="0" fontId="32" fillId="0" borderId="0" xfId="21" applyFont="1" applyBorder="1" applyAlignment="1">
      <alignment horizontal="left"/>
      <protection/>
    </xf>
    <xf numFmtId="183" fontId="32" fillId="0" borderId="0" xfId="21" applyNumberFormat="1" applyFont="1" applyBorder="1" applyAlignment="1">
      <alignment horizontal="left"/>
      <protection/>
    </xf>
    <xf numFmtId="185" fontId="32" fillId="0" borderId="0" xfId="17" applyNumberFormat="1" applyFont="1" applyBorder="1" applyAlignment="1">
      <alignment horizontal="left"/>
    </xf>
    <xf numFmtId="0" fontId="32" fillId="0" borderId="0" xfId="21" applyFont="1">
      <alignment/>
      <protection/>
    </xf>
    <xf numFmtId="0" fontId="22" fillId="0" borderId="0" xfId="21" applyFont="1">
      <alignment/>
      <protection/>
    </xf>
    <xf numFmtId="0" fontId="32" fillId="0" borderId="5" xfId="21" applyFont="1" applyFill="1" applyBorder="1" applyAlignment="1">
      <alignment horizontal="centerContinuous"/>
      <protection/>
    </xf>
    <xf numFmtId="0" fontId="32" fillId="0" borderId="7" xfId="21" applyFont="1" applyFill="1" applyBorder="1" applyAlignment="1">
      <alignment horizontal="centerContinuous"/>
      <protection/>
    </xf>
    <xf numFmtId="1" fontId="32" fillId="0" borderId="5" xfId="21" applyNumberFormat="1" applyFont="1" applyFill="1" applyBorder="1" applyAlignment="1">
      <alignment horizontal="centerContinuous"/>
      <protection/>
    </xf>
    <xf numFmtId="0" fontId="32" fillId="0" borderId="10" xfId="21" applyFont="1" applyFill="1" applyBorder="1" applyAlignment="1">
      <alignment horizontal="centerContinuous"/>
      <protection/>
    </xf>
    <xf numFmtId="0" fontId="14" fillId="0" borderId="3" xfId="21" applyFont="1" applyFill="1" applyBorder="1" applyAlignment="1">
      <alignment horizontal="centerContinuous"/>
      <protection/>
    </xf>
    <xf numFmtId="0" fontId="32" fillId="0" borderId="3" xfId="21" applyFont="1" applyFill="1" applyBorder="1" applyAlignment="1">
      <alignment horizontal="centerContinuous"/>
      <protection/>
    </xf>
    <xf numFmtId="0" fontId="14" fillId="0" borderId="4" xfId="21" applyFont="1" applyFill="1" applyBorder="1" applyAlignment="1">
      <alignment horizontal="center"/>
      <protection/>
    </xf>
    <xf numFmtId="0" fontId="14" fillId="0" borderId="2" xfId="21" applyFont="1" applyFill="1" applyBorder="1" applyAlignment="1">
      <alignment horizontal="center"/>
      <protection/>
    </xf>
    <xf numFmtId="0" fontId="33" fillId="0" borderId="10" xfId="21" applyFont="1" applyFill="1" applyBorder="1" applyAlignment="1">
      <alignment horizontal="center"/>
      <protection/>
    </xf>
    <xf numFmtId="0" fontId="33" fillId="0" borderId="3" xfId="21" applyFont="1" applyFill="1" applyBorder="1" applyAlignment="1">
      <alignment horizontal="center"/>
      <protection/>
    </xf>
    <xf numFmtId="0" fontId="14" fillId="0" borderId="15" xfId="21" applyFont="1" applyBorder="1">
      <alignment/>
      <protection/>
    </xf>
    <xf numFmtId="0" fontId="14" fillId="0" borderId="4" xfId="21" applyFont="1" applyBorder="1">
      <alignment/>
      <protection/>
    </xf>
    <xf numFmtId="0" fontId="14" fillId="0" borderId="2" xfId="21" applyFont="1" applyBorder="1">
      <alignment/>
      <protection/>
    </xf>
    <xf numFmtId="177" fontId="14" fillId="0" borderId="10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83" fontId="14" fillId="0" borderId="15" xfId="15" applyNumberFormat="1" applyFont="1" applyBorder="1" applyAlignment="1">
      <alignment/>
    </xf>
    <xf numFmtId="5" fontId="14" fillId="0" borderId="3" xfId="15" applyNumberFormat="1" applyFont="1" applyBorder="1" applyAlignment="1">
      <alignment/>
    </xf>
    <xf numFmtId="183" fontId="14" fillId="0" borderId="4" xfId="15" applyNumberFormat="1" applyFont="1" applyBorder="1" applyAlignment="1">
      <alignment/>
    </xf>
    <xf numFmtId="0" fontId="32" fillId="0" borderId="18" xfId="21" applyFont="1" applyBorder="1">
      <alignment/>
      <protection/>
    </xf>
    <xf numFmtId="0" fontId="32" fillId="0" borderId="15" xfId="21" applyFont="1" applyBorder="1">
      <alignment/>
      <protection/>
    </xf>
    <xf numFmtId="177" fontId="32" fillId="0" borderId="10" xfId="15" applyNumberFormat="1" applyFont="1" applyBorder="1" applyAlignment="1">
      <alignment/>
    </xf>
    <xf numFmtId="3" fontId="32" fillId="0" borderId="3" xfId="15" applyNumberFormat="1" applyFont="1" applyBorder="1" applyAlignment="1">
      <alignment/>
    </xf>
    <xf numFmtId="183" fontId="32" fillId="0" borderId="15" xfId="15" applyNumberFormat="1" applyFont="1" applyBorder="1" applyAlignment="1">
      <alignment/>
    </xf>
    <xf numFmtId="37" fontId="32" fillId="0" borderId="3" xfId="15" applyNumberFormat="1" applyFont="1" applyBorder="1" applyAlignment="1">
      <alignment/>
    </xf>
    <xf numFmtId="183" fontId="32" fillId="0" borderId="4" xfId="15" applyNumberFormat="1" applyFont="1" applyBorder="1" applyAlignment="1">
      <alignment/>
    </xf>
    <xf numFmtId="177" fontId="14" fillId="0" borderId="0" xfId="21" applyNumberFormat="1" applyFont="1">
      <alignment/>
      <protection/>
    </xf>
    <xf numFmtId="0" fontId="32" fillId="0" borderId="21" xfId="21" applyFont="1" applyBorder="1" applyAlignment="1">
      <alignment horizontal="left"/>
      <protection/>
    </xf>
    <xf numFmtId="0" fontId="32" fillId="0" borderId="22" xfId="21" applyFont="1" applyBorder="1" applyAlignment="1">
      <alignment horizontal="left"/>
      <protection/>
    </xf>
    <xf numFmtId="177" fontId="32" fillId="0" borderId="23" xfId="21" applyNumberFormat="1" applyFont="1" applyBorder="1" applyAlignment="1">
      <alignment horizontal="left"/>
      <protection/>
    </xf>
    <xf numFmtId="185" fontId="32" fillId="0" borderId="24" xfId="17" applyNumberFormat="1" applyFont="1" applyBorder="1" applyAlignment="1">
      <alignment horizontal="left"/>
    </xf>
    <xf numFmtId="0" fontId="32" fillId="0" borderId="25" xfId="21" applyFont="1" applyBorder="1" applyAlignment="1">
      <alignment horizontal="left"/>
      <protection/>
    </xf>
    <xf numFmtId="0" fontId="32" fillId="0" borderId="0" xfId="21" applyFont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22" fillId="0" borderId="0" xfId="0" applyFont="1" applyBorder="1" applyAlignment="1">
      <alignment/>
    </xf>
    <xf numFmtId="177" fontId="14" fillId="0" borderId="3" xfId="15" applyNumberFormat="1" applyFont="1" applyBorder="1" applyAlignment="1">
      <alignment/>
    </xf>
    <xf numFmtId="177" fontId="32" fillId="0" borderId="3" xfId="15" applyNumberFormat="1" applyFont="1" applyBorder="1" applyAlignment="1">
      <alignment/>
    </xf>
    <xf numFmtId="177" fontId="32" fillId="0" borderId="24" xfId="17" applyNumberFormat="1" applyFont="1" applyBorder="1" applyAlignment="1">
      <alignment horizontal="left"/>
    </xf>
    <xf numFmtId="0" fontId="14" fillId="0" borderId="15" xfId="21" applyFont="1" applyFill="1" applyBorder="1" applyAlignment="1">
      <alignment/>
      <protection/>
    </xf>
    <xf numFmtId="0" fontId="33" fillId="0" borderId="4" xfId="21" applyFont="1" applyFill="1" applyBorder="1" applyAlignment="1">
      <alignment horizontal="center"/>
      <protection/>
    </xf>
    <xf numFmtId="0" fontId="33" fillId="0" borderId="2" xfId="21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177" fontId="32" fillId="0" borderId="26" xfId="21" applyNumberFormat="1" applyFont="1" applyBorder="1" applyAlignment="1">
      <alignment horizontal="left"/>
      <protection/>
    </xf>
    <xf numFmtId="185" fontId="32" fillId="0" borderId="27" xfId="17" applyNumberFormat="1" applyFont="1" applyBorder="1" applyAlignment="1">
      <alignment horizontal="left"/>
    </xf>
    <xf numFmtId="5" fontId="15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7" fontId="37" fillId="2" borderId="6" xfId="0" applyNumberFormat="1" applyFont="1" applyFill="1" applyBorder="1" applyAlignment="1">
      <alignment/>
    </xf>
    <xf numFmtId="177" fontId="37" fillId="2" borderId="7" xfId="0" applyNumberFormat="1" applyFont="1" applyFill="1" applyBorder="1" applyAlignment="1">
      <alignment/>
    </xf>
    <xf numFmtId="177" fontId="38" fillId="2" borderId="28" xfId="0" applyNumberFormat="1" applyFont="1" applyFill="1" applyBorder="1" applyAlignment="1">
      <alignment horizontal="centerContinuous"/>
    </xf>
    <xf numFmtId="177" fontId="38" fillId="2" borderId="29" xfId="0" applyNumberFormat="1" applyFont="1" applyFill="1" applyBorder="1" applyAlignment="1">
      <alignment horizontal="centerContinuous"/>
    </xf>
    <xf numFmtId="177" fontId="38" fillId="2" borderId="28" xfId="0" applyNumberFormat="1" applyFont="1" applyFill="1" applyBorder="1" applyAlignment="1">
      <alignment/>
    </xf>
    <xf numFmtId="177" fontId="38" fillId="2" borderId="30" xfId="0" applyNumberFormat="1" applyFont="1" applyFill="1" applyBorder="1" applyAlignment="1">
      <alignment horizontal="centerContinuous"/>
    </xf>
    <xf numFmtId="177" fontId="38" fillId="2" borderId="29" xfId="0" applyNumberFormat="1" applyFont="1" applyFill="1" applyBorder="1" applyAlignment="1">
      <alignment/>
    </xf>
    <xf numFmtId="177" fontId="38" fillId="2" borderId="30" xfId="0" applyNumberFormat="1" applyFont="1" applyFill="1" applyBorder="1" applyAlignment="1">
      <alignment/>
    </xf>
    <xf numFmtId="177" fontId="37" fillId="2" borderId="8" xfId="0" applyNumberFormat="1" applyFont="1" applyFill="1" applyBorder="1" applyAlignment="1">
      <alignment/>
    </xf>
    <xf numFmtId="177" fontId="37" fillId="2" borderId="16" xfId="0" applyNumberFormat="1" applyFont="1" applyFill="1" applyBorder="1" applyAlignment="1">
      <alignment/>
    </xf>
    <xf numFmtId="177" fontId="38" fillId="2" borderId="9" xfId="0" applyNumberFormat="1" applyFont="1" applyFill="1" applyBorder="1" applyAlignment="1">
      <alignment horizontal="right"/>
    </xf>
    <xf numFmtId="177" fontId="38" fillId="2" borderId="8" xfId="0" applyNumberFormat="1" applyFont="1" applyFill="1" applyBorder="1" applyAlignment="1">
      <alignment horizontal="right"/>
    </xf>
    <xf numFmtId="177" fontId="38" fillId="2" borderId="9" xfId="0" applyNumberFormat="1" applyFont="1" applyFill="1" applyBorder="1" applyAlignment="1">
      <alignment/>
    </xf>
    <xf numFmtId="177" fontId="38" fillId="2" borderId="8" xfId="0" applyNumberFormat="1" applyFont="1" applyFill="1" applyBorder="1" applyAlignment="1">
      <alignment/>
    </xf>
    <xf numFmtId="177" fontId="38" fillId="2" borderId="16" xfId="0" applyNumberFormat="1" applyFont="1" applyFill="1" applyBorder="1" applyAlignment="1">
      <alignment horizontal="right"/>
    </xf>
    <xf numFmtId="177" fontId="37" fillId="2" borderId="12" xfId="0" applyNumberFormat="1" applyFont="1" applyFill="1" applyBorder="1" applyAlignment="1">
      <alignment horizontal="left"/>
    </xf>
    <xf numFmtId="177" fontId="37" fillId="2" borderId="12" xfId="0" applyNumberFormat="1" applyFont="1" applyFill="1" applyBorder="1" applyAlignment="1">
      <alignment/>
    </xf>
    <xf numFmtId="177" fontId="37" fillId="2" borderId="20" xfId="0" applyNumberFormat="1" applyFont="1" applyFill="1" applyBorder="1" applyAlignment="1">
      <alignment/>
    </xf>
    <xf numFmtId="177" fontId="37" fillId="2" borderId="11" xfId="0" applyNumberFormat="1" applyFont="1" applyFill="1" applyBorder="1" applyAlignment="1">
      <alignment/>
    </xf>
    <xf numFmtId="165" fontId="37" fillId="2" borderId="12" xfId="0" applyNumberFormat="1" applyFont="1" applyFill="1" applyBorder="1" applyAlignment="1">
      <alignment/>
    </xf>
    <xf numFmtId="165" fontId="37" fillId="2" borderId="20" xfId="0" applyNumberFormat="1" applyFont="1" applyFill="1" applyBorder="1" applyAlignment="1">
      <alignment/>
    </xf>
    <xf numFmtId="177" fontId="39" fillId="2" borderId="12" xfId="0" applyNumberFormat="1" applyFont="1" applyFill="1" applyBorder="1" applyAlignment="1">
      <alignment/>
    </xf>
    <xf numFmtId="177" fontId="39" fillId="2" borderId="11" xfId="0" applyNumberFormat="1" applyFont="1" applyFill="1" applyBorder="1" applyAlignment="1">
      <alignment/>
    </xf>
    <xf numFmtId="177" fontId="39" fillId="2" borderId="20" xfId="0" applyNumberFormat="1" applyFont="1" applyFill="1" applyBorder="1" applyAlignment="1">
      <alignment/>
    </xf>
    <xf numFmtId="177" fontId="39" fillId="2" borderId="3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177" fontId="37" fillId="2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177" fontId="37" fillId="2" borderId="11" xfId="0" applyNumberFormat="1" applyFont="1" applyFill="1" applyBorder="1" applyAlignment="1">
      <alignment horizontal="right"/>
    </xf>
    <xf numFmtId="177" fontId="37" fillId="2" borderId="12" xfId="0" applyNumberFormat="1" applyFont="1" applyFill="1" applyBorder="1" applyAlignment="1">
      <alignment horizontal="right"/>
    </xf>
    <xf numFmtId="182" fontId="37" fillId="2" borderId="11" xfId="0" applyNumberFormat="1" applyFont="1" applyFill="1" applyBorder="1" applyAlignment="1">
      <alignment/>
    </xf>
    <xf numFmtId="182" fontId="37" fillId="2" borderId="12" xfId="0" applyNumberFormat="1" applyFont="1" applyFill="1" applyBorder="1" applyAlignment="1">
      <alignment/>
    </xf>
    <xf numFmtId="177" fontId="37" fillId="2" borderId="35" xfId="0" applyNumberFormat="1" applyFont="1" applyFill="1" applyBorder="1" applyAlignment="1">
      <alignment horizontal="left"/>
    </xf>
    <xf numFmtId="177" fontId="37" fillId="2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177" fontId="37" fillId="2" borderId="17" xfId="0" applyNumberFormat="1" applyFont="1" applyFill="1" applyBorder="1" applyAlignment="1">
      <alignment/>
    </xf>
    <xf numFmtId="177" fontId="37" fillId="2" borderId="37" xfId="0" applyNumberFormat="1" applyFont="1" applyFill="1" applyBorder="1" applyAlignment="1">
      <alignment/>
    </xf>
    <xf numFmtId="5" fontId="37" fillId="2" borderId="12" xfId="0" applyNumberFormat="1" applyFont="1" applyFill="1" applyBorder="1" applyAlignment="1">
      <alignment/>
    </xf>
    <xf numFmtId="5" fontId="37" fillId="2" borderId="20" xfId="0" applyNumberFormat="1" applyFont="1" applyFill="1" applyBorder="1" applyAlignment="1">
      <alignment/>
    </xf>
    <xf numFmtId="3" fontId="19" fillId="0" borderId="4" xfId="0" applyNumberFormat="1" applyFont="1" applyBorder="1" applyAlignment="1" applyProtection="1">
      <alignment/>
      <protection locked="0"/>
    </xf>
    <xf numFmtId="177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right"/>
    </xf>
    <xf numFmtId="37" fontId="15" fillId="0" borderId="18" xfId="0" applyNumberFormat="1" applyFont="1" applyBorder="1" applyAlignment="1">
      <alignment/>
    </xf>
    <xf numFmtId="37" fontId="23" fillId="0" borderId="19" xfId="0" applyNumberFormat="1" applyFont="1" applyBorder="1" applyAlignment="1">
      <alignment/>
    </xf>
    <xf numFmtId="37" fontId="23" fillId="0" borderId="15" xfId="0" applyNumberFormat="1" applyFont="1" applyBorder="1" applyAlignment="1">
      <alignment/>
    </xf>
    <xf numFmtId="37" fontId="29" fillId="0" borderId="15" xfId="0" applyNumberFormat="1" applyFont="1" applyBorder="1" applyAlignment="1">
      <alignment/>
    </xf>
    <xf numFmtId="37" fontId="15" fillId="0" borderId="19" xfId="0" applyNumberFormat="1" applyFont="1" applyBorder="1" applyAlignment="1">
      <alignment/>
    </xf>
    <xf numFmtId="37" fontId="23" fillId="0" borderId="18" xfId="0" applyNumberFormat="1" applyFont="1" applyBorder="1" applyAlignment="1">
      <alignment/>
    </xf>
    <xf numFmtId="0" fontId="35" fillId="0" borderId="0" xfId="21" applyFont="1" applyAlignment="1">
      <alignment horizontal="center"/>
      <protection/>
    </xf>
    <xf numFmtId="0" fontId="40" fillId="0" borderId="0" xfId="21" applyFont="1" applyAlignment="1">
      <alignment horizontal="center"/>
      <protection/>
    </xf>
    <xf numFmtId="3" fontId="36" fillId="0" borderId="0" xfId="21" applyNumberFormat="1" applyFont="1" applyAlignment="1">
      <alignment horizontal="center"/>
      <protection/>
    </xf>
    <xf numFmtId="0" fontId="36" fillId="0" borderId="0" xfId="21" applyFont="1" applyAlignment="1">
      <alignment horizontal="center"/>
      <protection/>
    </xf>
    <xf numFmtId="0" fontId="40" fillId="0" borderId="0" xfId="21" applyFont="1">
      <alignment/>
      <protection/>
    </xf>
    <xf numFmtId="165" fontId="5" fillId="0" borderId="1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0" fontId="14" fillId="0" borderId="18" xfId="21" applyFont="1" applyBorder="1" applyAlignment="1">
      <alignment horizontal="left" indent="1"/>
      <protection/>
    </xf>
    <xf numFmtId="1" fontId="24" fillId="0" borderId="6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3" fontId="26" fillId="0" borderId="0" xfId="0" applyNumberFormat="1" applyFont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0" fontId="25" fillId="0" borderId="35" xfId="0" applyFont="1" applyBorder="1" applyAlignment="1">
      <alignment/>
    </xf>
    <xf numFmtId="3" fontId="23" fillId="0" borderId="28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32" fillId="0" borderId="13" xfId="21" applyFont="1" applyFill="1" applyBorder="1" applyAlignment="1">
      <alignment/>
      <protection/>
    </xf>
    <xf numFmtId="0" fontId="14" fillId="0" borderId="18" xfId="21" applyFont="1" applyFill="1" applyBorder="1" applyAlignment="1">
      <alignment/>
      <protection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9" fillId="0" borderId="0" xfId="21" applyFont="1" applyAlignment="1">
      <alignment horizontal="center"/>
      <protection/>
    </xf>
    <xf numFmtId="0" fontId="0" fillId="0" borderId="0" xfId="0" applyBorder="1" applyAlignment="1">
      <alignment horizontal="center"/>
    </xf>
    <xf numFmtId="3" fontId="6" fillId="0" borderId="0" xfId="21" applyNumberFormat="1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rcs_X_ DOJ Goal  Ob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_Staff\2006%20Congressional%20Submission\Instructions\excel%20templ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showOutlineSymbols="0" zoomScale="75" zoomScaleNormal="75" zoomScaleSheetLayoutView="75" workbookViewId="0" topLeftCell="F7">
      <selection activeCell="F29" sqref="F29"/>
    </sheetView>
  </sheetViews>
  <sheetFormatPr defaultColWidth="8.88671875" defaultRowHeight="15"/>
  <cols>
    <col min="1" max="2" width="2.5546875" style="7" customWidth="1"/>
    <col min="3" max="3" width="20.77734375" style="7" customWidth="1"/>
    <col min="4" max="4" width="6.6640625" style="7" customWidth="1"/>
    <col min="5" max="5" width="1.66796875" style="7" customWidth="1"/>
    <col min="6" max="6" width="1.99609375" style="7" customWidth="1"/>
    <col min="7" max="7" width="1.77734375" style="7" customWidth="1"/>
    <col min="8" max="8" width="6.77734375" style="14" customWidth="1"/>
    <col min="9" max="9" width="6.21484375" style="14" customWidth="1"/>
    <col min="10" max="10" width="7.77734375" style="14" customWidth="1"/>
    <col min="11" max="11" width="1.66796875" style="14" customWidth="1"/>
    <col min="12" max="12" width="5.77734375" style="14" customWidth="1"/>
    <col min="13" max="13" width="6.21484375" style="14" customWidth="1"/>
    <col min="14" max="14" width="9.77734375" style="14" customWidth="1"/>
    <col min="15" max="15" width="1.66796875" style="14" customWidth="1"/>
    <col min="16" max="17" width="5.6640625" style="14" customWidth="1"/>
    <col min="18" max="18" width="7.6640625" style="14" customWidth="1"/>
    <col min="19" max="19" width="1.66796875" style="14" customWidth="1"/>
    <col min="20" max="20" width="5.6640625" style="14" customWidth="1"/>
    <col min="21" max="21" width="6.10546875" style="14" customWidth="1"/>
    <col min="22" max="22" width="9.77734375" style="14" customWidth="1"/>
    <col min="23" max="23" width="1.66796875" style="14" customWidth="1"/>
    <col min="24" max="25" width="5.6640625" style="14" customWidth="1"/>
    <col min="26" max="26" width="8.5546875" style="14" customWidth="1"/>
    <col min="27" max="27" width="1.66796875" style="14" customWidth="1"/>
    <col min="28" max="28" width="6.10546875" style="14" customWidth="1"/>
    <col min="29" max="29" width="5.6640625" style="14" customWidth="1"/>
    <col min="30" max="30" width="6.6640625" style="14" customWidth="1"/>
    <col min="31" max="31" width="1.66796875" style="14" customWidth="1"/>
    <col min="32" max="32" width="5.77734375" style="14" customWidth="1"/>
    <col min="33" max="33" width="6.21484375" style="14" customWidth="1"/>
    <col min="34" max="34" width="9.21484375" style="14" customWidth="1"/>
    <col min="35" max="35" width="1.66796875" style="14" customWidth="1"/>
    <col min="36" max="37" width="6.77734375" style="14" customWidth="1"/>
    <col min="38" max="38" width="10.77734375" style="14" customWidth="1"/>
    <col min="39" max="40" width="5.6640625" style="7" customWidth="1"/>
    <col min="41" max="41" width="7.6640625" style="7" customWidth="1"/>
    <col min="42" max="16384" width="9.6640625" style="7" customWidth="1"/>
  </cols>
  <sheetData>
    <row r="1" ht="27">
      <c r="A1" s="93" t="s">
        <v>73</v>
      </c>
    </row>
    <row r="3" spans="1:39" ht="18.75">
      <c r="A3" s="8"/>
      <c r="B3" s="8"/>
      <c r="C3" s="92"/>
      <c r="D3" s="8"/>
      <c r="E3" s="8"/>
      <c r="F3" s="8"/>
      <c r="G3" s="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9"/>
    </row>
    <row r="4" spans="1:39" ht="22.5">
      <c r="A4" s="258" t="s">
        <v>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9"/>
    </row>
    <row r="5" spans="1:39" ht="23.25">
      <c r="A5" s="75" t="s">
        <v>25</v>
      </c>
      <c r="B5" s="10"/>
      <c r="C5" s="10"/>
      <c r="D5" s="10"/>
      <c r="E5" s="10"/>
      <c r="F5" s="10"/>
      <c r="G5" s="10"/>
      <c r="H5" s="16"/>
      <c r="I5" s="16"/>
      <c r="J5" s="16"/>
      <c r="K5" s="16"/>
      <c r="L5" s="16"/>
      <c r="M5" s="16"/>
      <c r="N5" s="16"/>
      <c r="O5" s="16"/>
      <c r="P5" s="16"/>
      <c r="Q5" s="1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9"/>
    </row>
    <row r="6" spans="1:39" ht="23.25">
      <c r="A6" s="75" t="s">
        <v>26</v>
      </c>
      <c r="B6" s="10"/>
      <c r="C6" s="10"/>
      <c r="D6" s="10"/>
      <c r="E6" s="10"/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9"/>
    </row>
    <row r="7" spans="1:39" ht="23.25">
      <c r="A7" s="75" t="s">
        <v>6</v>
      </c>
      <c r="B7" s="10"/>
      <c r="C7" s="10"/>
      <c r="D7" s="10"/>
      <c r="E7" s="10"/>
      <c r="F7" s="10"/>
      <c r="G7" s="1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9"/>
    </row>
    <row r="8" spans="1:39" ht="23.25">
      <c r="A8" s="75"/>
      <c r="B8" s="10"/>
      <c r="C8" s="10"/>
      <c r="D8" s="10"/>
      <c r="E8" s="10"/>
      <c r="F8" s="10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9"/>
    </row>
    <row r="9" spans="1:39" ht="23.25">
      <c r="A9" s="75"/>
      <c r="B9" s="10"/>
      <c r="C9" s="10"/>
      <c r="D9" s="10"/>
      <c r="E9" s="10"/>
      <c r="F9" s="10"/>
      <c r="G9" s="1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9"/>
    </row>
    <row r="10" spans="1:39" ht="15.75">
      <c r="A10" s="41"/>
      <c r="B10" s="10"/>
      <c r="C10" s="10"/>
      <c r="D10" s="10"/>
      <c r="E10" s="10"/>
      <c r="F10" s="10"/>
      <c r="G10" s="1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9"/>
    </row>
    <row r="11" spans="1:39" ht="15.75">
      <c r="A11" s="59"/>
      <c r="B11" s="55"/>
      <c r="C11" s="55"/>
      <c r="D11" s="55"/>
      <c r="E11" s="55"/>
      <c r="F11" s="55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7"/>
      <c r="AJ11" s="71" t="s">
        <v>12</v>
      </c>
      <c r="AK11" s="74"/>
      <c r="AL11" s="74"/>
      <c r="AM11" s="90"/>
    </row>
    <row r="12" spans="1:39" ht="16.5" thickBot="1">
      <c r="A12" s="66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2" t="s">
        <v>9</v>
      </c>
      <c r="AK12" s="72" t="s">
        <v>24</v>
      </c>
      <c r="AL12" s="89" t="s">
        <v>11</v>
      </c>
      <c r="AM12" s="90"/>
    </row>
    <row r="13" spans="1:39" ht="9" customHeight="1">
      <c r="A13" s="60"/>
      <c r="B13" s="12"/>
      <c r="AJ13" s="73"/>
      <c r="AK13" s="73"/>
      <c r="AL13" s="73"/>
      <c r="AM13" s="90"/>
    </row>
    <row r="14" spans="1:39" ht="18.75">
      <c r="A14" s="87" t="s">
        <v>47</v>
      </c>
      <c r="B14" s="100"/>
      <c r="C14" s="101"/>
      <c r="D14" s="76"/>
      <c r="E14" s="76"/>
      <c r="F14" s="76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96">
        <v>0</v>
      </c>
      <c r="AK14" s="96">
        <v>0</v>
      </c>
      <c r="AL14" s="191">
        <v>53625</v>
      </c>
      <c r="AM14" s="90"/>
    </row>
    <row r="15" spans="1:39" ht="18.75">
      <c r="A15" s="102"/>
      <c r="B15" s="103"/>
      <c r="C15" s="104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97"/>
      <c r="AK15" s="97"/>
      <c r="AL15" s="240"/>
      <c r="AM15" s="90"/>
    </row>
    <row r="16" spans="1:39" ht="18.75" hidden="1">
      <c r="A16" s="105" t="s">
        <v>43</v>
      </c>
      <c r="B16" s="106"/>
      <c r="C16" s="107"/>
      <c r="D16" s="11"/>
      <c r="E16" s="11"/>
      <c r="F16" s="11"/>
      <c r="G16" s="1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 t="s">
        <v>10</v>
      </c>
      <c r="AJ16" s="98" t="e">
        <f>+#REF!+#REF!+#REF!+#REF!</f>
        <v>#REF!</v>
      </c>
      <c r="AK16" s="98" t="e">
        <f>+#REF!+#REF!+#REF!+#REF!</f>
        <v>#REF!</v>
      </c>
      <c r="AL16" s="241" t="e">
        <f>+#REF!+#REF!+#REF!+#REF!-2</f>
        <v>#REF!</v>
      </c>
      <c r="AM16" s="90"/>
    </row>
    <row r="17" spans="1:39" ht="18.75" hidden="1">
      <c r="A17" s="105"/>
      <c r="B17" s="106" t="s">
        <v>19</v>
      </c>
      <c r="C17" s="107"/>
      <c r="D17" s="11"/>
      <c r="E17" s="11"/>
      <c r="F17" s="11"/>
      <c r="G17" s="1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98">
        <v>0</v>
      </c>
      <c r="AK17" s="98">
        <v>0</v>
      </c>
      <c r="AL17" s="241">
        <v>-496</v>
      </c>
      <c r="AM17" s="90"/>
    </row>
    <row r="18" spans="1:39" ht="21" hidden="1">
      <c r="A18" s="105"/>
      <c r="B18" s="106" t="s">
        <v>17</v>
      </c>
      <c r="C18" s="107"/>
      <c r="D18" s="11"/>
      <c r="E18" s="11"/>
      <c r="F18" s="11"/>
      <c r="G18" s="1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99">
        <v>0</v>
      </c>
      <c r="AK18" s="99">
        <v>0</v>
      </c>
      <c r="AL18" s="242">
        <v>-627</v>
      </c>
      <c r="AM18" s="90"/>
    </row>
    <row r="19" spans="1:39" ht="18.75">
      <c r="A19" s="251" t="s">
        <v>62</v>
      </c>
      <c r="B19" s="103"/>
      <c r="C19" s="104"/>
      <c r="D19" s="62"/>
      <c r="E19" s="62"/>
      <c r="F19" s="62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128">
        <v>0</v>
      </c>
      <c r="AK19" s="128">
        <v>0</v>
      </c>
      <c r="AL19" s="243">
        <v>43950</v>
      </c>
      <c r="AM19" s="90"/>
    </row>
    <row r="20" spans="1:39" ht="18.75">
      <c r="A20" s="252"/>
      <c r="B20" s="103"/>
      <c r="C20" s="104"/>
      <c r="D20" s="62"/>
      <c r="E20" s="62"/>
      <c r="F20" s="62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128"/>
      <c r="AK20" s="128"/>
      <c r="AL20" s="243"/>
      <c r="AM20" s="90"/>
    </row>
    <row r="21" spans="1:39" ht="18.75">
      <c r="A21" s="102" t="s">
        <v>46</v>
      </c>
      <c r="B21" s="103"/>
      <c r="C21" s="104"/>
      <c r="D21" s="62"/>
      <c r="E21" s="62"/>
      <c r="F21" s="62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128"/>
      <c r="AK21" s="128"/>
      <c r="AL21" s="243"/>
      <c r="AM21" s="90"/>
    </row>
    <row r="22" spans="1:39" ht="18.75">
      <c r="A22" s="102" t="s">
        <v>48</v>
      </c>
      <c r="B22" s="103"/>
      <c r="C22" s="104"/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97">
        <v>0</v>
      </c>
      <c r="AK22" s="97">
        <v>0</v>
      </c>
      <c r="AL22" s="240">
        <v>-12875</v>
      </c>
      <c r="AM22" s="90"/>
    </row>
    <row r="23" spans="1:39" ht="18.75">
      <c r="A23" s="102"/>
      <c r="B23" s="103"/>
      <c r="C23" s="104"/>
      <c r="D23" s="62"/>
      <c r="E23" s="62"/>
      <c r="F23" s="62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97"/>
      <c r="AK23" s="97"/>
      <c r="AL23" s="240"/>
      <c r="AM23" s="90"/>
    </row>
    <row r="24" spans="1:39" ht="18.75">
      <c r="A24" s="127" t="s">
        <v>63</v>
      </c>
      <c r="B24" s="103"/>
      <c r="C24" s="104"/>
      <c r="D24" s="62"/>
      <c r="E24" s="62"/>
      <c r="F24" s="62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128">
        <v>0</v>
      </c>
      <c r="AK24" s="128">
        <v>0</v>
      </c>
      <c r="AL24" s="243">
        <f>+AL19+AL22</f>
        <v>31075</v>
      </c>
      <c r="AM24" s="90"/>
    </row>
    <row r="25" spans="1:39" ht="18.75">
      <c r="A25" s="127"/>
      <c r="B25" s="103"/>
      <c r="C25" s="104"/>
      <c r="D25" s="62"/>
      <c r="E25" s="62"/>
      <c r="F25" s="62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128"/>
      <c r="AK25" s="128"/>
      <c r="AL25" s="243"/>
      <c r="AM25" s="90"/>
    </row>
    <row r="26" spans="1:39" ht="18.75">
      <c r="A26" s="102" t="s">
        <v>49</v>
      </c>
      <c r="B26" s="103"/>
      <c r="C26" s="104"/>
      <c r="D26" s="62"/>
      <c r="E26" s="62"/>
      <c r="F26" s="62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97">
        <v>0</v>
      </c>
      <c r="AK26" s="97">
        <v>0</v>
      </c>
      <c r="AL26" s="97">
        <v>0</v>
      </c>
      <c r="AM26" s="90"/>
    </row>
    <row r="27" spans="1:39" ht="18.75">
      <c r="A27" s="127"/>
      <c r="B27" s="103"/>
      <c r="C27" s="104"/>
      <c r="D27" s="62"/>
      <c r="E27" s="62"/>
      <c r="F27" s="62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128"/>
      <c r="AK27" s="128"/>
      <c r="AL27" s="243"/>
      <c r="AM27" s="90"/>
    </row>
    <row r="28" spans="1:39" ht="18.75">
      <c r="A28" s="102" t="s">
        <v>50</v>
      </c>
      <c r="B28" s="103"/>
      <c r="C28" s="104"/>
      <c r="D28" s="62"/>
      <c r="E28" s="62"/>
      <c r="F28" s="62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97">
        <v>0</v>
      </c>
      <c r="AK28" s="97">
        <v>0</v>
      </c>
      <c r="AL28" s="97">
        <v>0</v>
      </c>
      <c r="AM28" s="90"/>
    </row>
    <row r="29" spans="1:39" ht="18.75">
      <c r="A29" s="102"/>
      <c r="B29" s="103"/>
      <c r="C29" s="104"/>
      <c r="D29" s="62"/>
      <c r="E29" s="62"/>
      <c r="F29" s="62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97"/>
      <c r="AK29" s="97"/>
      <c r="AL29" s="240"/>
      <c r="AM29" s="90"/>
    </row>
    <row r="30" spans="1:39" ht="18.75">
      <c r="A30" s="265" t="s">
        <v>64</v>
      </c>
      <c r="B30" s="266"/>
      <c r="C30" s="26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88">
        <v>0</v>
      </c>
      <c r="AK30" s="88">
        <v>0</v>
      </c>
      <c r="AL30" s="239">
        <v>31075</v>
      </c>
      <c r="AM30" s="90"/>
    </row>
    <row r="31" spans="1:39" ht="18.75">
      <c r="A31" s="267" t="s">
        <v>65</v>
      </c>
      <c r="B31" s="268"/>
      <c r="C31" s="268"/>
      <c r="D31" s="37"/>
      <c r="E31" s="37"/>
      <c r="F31" s="37"/>
      <c r="G31" s="3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96">
        <f>AJ30-AJ19</f>
        <v>0</v>
      </c>
      <c r="AK31" s="96">
        <f>AK30-AK19</f>
        <v>0</v>
      </c>
      <c r="AL31" s="244">
        <f>+AL24-AL19</f>
        <v>-12875</v>
      </c>
      <c r="AM31" s="90"/>
    </row>
    <row r="32" spans="1:39" ht="18.75">
      <c r="A32" s="92"/>
      <c r="B32" s="92"/>
      <c r="C32" s="92"/>
      <c r="AM32" s="9"/>
    </row>
    <row r="33" spans="1:39" ht="18" customHeight="1">
      <c r="A33" s="92"/>
      <c r="B33" s="92"/>
      <c r="C33" s="92"/>
      <c r="AM33" s="9"/>
    </row>
    <row r="34" spans="1:38" ht="18" customHeight="1">
      <c r="A34" s="59"/>
      <c r="B34" s="55"/>
      <c r="C34" s="55"/>
      <c r="D34" s="55"/>
      <c r="E34" s="55"/>
      <c r="F34" s="55"/>
      <c r="G34" s="55"/>
      <c r="H34" s="259" t="s">
        <v>51</v>
      </c>
      <c r="I34" s="260"/>
      <c r="J34" s="260"/>
      <c r="K34" s="261"/>
      <c r="L34" s="259" t="s">
        <v>66</v>
      </c>
      <c r="M34" s="260"/>
      <c r="N34" s="260"/>
      <c r="O34" s="261"/>
      <c r="P34" s="108">
        <v>2008</v>
      </c>
      <c r="Q34" s="109"/>
      <c r="R34" s="109"/>
      <c r="S34" s="56"/>
      <c r="T34" s="108">
        <v>2008</v>
      </c>
      <c r="U34" s="109"/>
      <c r="V34" s="109"/>
      <c r="W34" s="56"/>
      <c r="X34" s="108">
        <v>2008</v>
      </c>
      <c r="Y34" s="109"/>
      <c r="Z34" s="109"/>
      <c r="AA34" s="56"/>
      <c r="AB34" s="108">
        <v>2008</v>
      </c>
      <c r="AC34" s="109"/>
      <c r="AD34" s="109"/>
      <c r="AE34" s="56"/>
      <c r="AF34" s="108">
        <v>2008</v>
      </c>
      <c r="AG34" s="109"/>
      <c r="AH34" s="109"/>
      <c r="AI34" s="56"/>
      <c r="AJ34" s="110" t="s">
        <v>67</v>
      </c>
      <c r="AK34" s="111"/>
      <c r="AL34" s="112"/>
    </row>
    <row r="35" spans="1:38" ht="18" customHeight="1">
      <c r="A35" s="60"/>
      <c r="B35" s="113"/>
      <c r="C35" s="10"/>
      <c r="D35" s="10"/>
      <c r="F35" s="113"/>
      <c r="H35" s="262" t="s">
        <v>52</v>
      </c>
      <c r="I35" s="263"/>
      <c r="J35" s="263"/>
      <c r="K35" s="264"/>
      <c r="L35" s="262" t="s">
        <v>52</v>
      </c>
      <c r="M35" s="263"/>
      <c r="N35" s="263"/>
      <c r="O35" s="264"/>
      <c r="P35" s="114" t="s">
        <v>20</v>
      </c>
      <c r="Q35" s="115"/>
      <c r="R35" s="115"/>
      <c r="S35" s="116"/>
      <c r="T35" s="114" t="s">
        <v>14</v>
      </c>
      <c r="U35" s="117"/>
      <c r="V35" s="117"/>
      <c r="W35" s="116"/>
      <c r="X35" s="114" t="s">
        <v>15</v>
      </c>
      <c r="Y35" s="115"/>
      <c r="Z35" s="115"/>
      <c r="AA35" s="116"/>
      <c r="AB35" s="114" t="s">
        <v>16</v>
      </c>
      <c r="AC35" s="115"/>
      <c r="AD35" s="115"/>
      <c r="AE35" s="116"/>
      <c r="AF35" s="114" t="s">
        <v>8</v>
      </c>
      <c r="AG35" s="117"/>
      <c r="AH35" s="117"/>
      <c r="AI35" s="116"/>
      <c r="AJ35" s="114" t="s">
        <v>13</v>
      </c>
      <c r="AK35" s="117"/>
      <c r="AL35" s="118"/>
    </row>
    <row r="36" spans="1:38" ht="18" customHeight="1" thickBot="1">
      <c r="A36" s="119" t="s">
        <v>45</v>
      </c>
      <c r="B36" s="67"/>
      <c r="C36" s="67"/>
      <c r="D36" s="67"/>
      <c r="E36" s="67"/>
      <c r="F36" s="67"/>
      <c r="G36" s="67"/>
      <c r="H36" s="120" t="s">
        <v>9</v>
      </c>
      <c r="I36" s="121" t="s">
        <v>24</v>
      </c>
      <c r="J36" s="122" t="s">
        <v>11</v>
      </c>
      <c r="K36" s="68"/>
      <c r="L36" s="120" t="s">
        <v>9</v>
      </c>
      <c r="M36" s="121" t="s">
        <v>24</v>
      </c>
      <c r="N36" s="122" t="s">
        <v>11</v>
      </c>
      <c r="O36" s="68"/>
      <c r="P36" s="120" t="s">
        <v>9</v>
      </c>
      <c r="Q36" s="121" t="s">
        <v>24</v>
      </c>
      <c r="R36" s="122" t="s">
        <v>11</v>
      </c>
      <c r="S36" s="68"/>
      <c r="T36" s="120" t="s">
        <v>9</v>
      </c>
      <c r="U36" s="121" t="s">
        <v>24</v>
      </c>
      <c r="V36" s="122" t="s">
        <v>11</v>
      </c>
      <c r="W36" s="68"/>
      <c r="X36" s="120" t="s">
        <v>9</v>
      </c>
      <c r="Y36" s="121" t="s">
        <v>24</v>
      </c>
      <c r="Z36" s="122" t="s">
        <v>11</v>
      </c>
      <c r="AA36" s="68"/>
      <c r="AB36" s="120" t="s">
        <v>9</v>
      </c>
      <c r="AC36" s="121" t="s">
        <v>24</v>
      </c>
      <c r="AD36" s="68" t="s">
        <v>11</v>
      </c>
      <c r="AE36" s="68"/>
      <c r="AF36" s="120" t="s">
        <v>9</v>
      </c>
      <c r="AG36" s="121" t="s">
        <v>24</v>
      </c>
      <c r="AH36" s="122" t="s">
        <v>11</v>
      </c>
      <c r="AI36" s="68"/>
      <c r="AJ36" s="120" t="s">
        <v>9</v>
      </c>
      <c r="AK36" s="121" t="s">
        <v>24</v>
      </c>
      <c r="AL36" s="123" t="s">
        <v>11</v>
      </c>
    </row>
    <row r="37" spans="1:38" ht="18" customHeight="1">
      <c r="A37" s="233"/>
      <c r="B37" s="12"/>
      <c r="C37" s="12"/>
      <c r="D37" s="12"/>
      <c r="E37" s="12"/>
      <c r="F37" s="12"/>
      <c r="G37" s="12"/>
      <c r="H37" s="234"/>
      <c r="I37" s="235"/>
      <c r="J37" s="236"/>
      <c r="K37" s="237"/>
      <c r="L37" s="234"/>
      <c r="M37" s="235"/>
      <c r="N37" s="236"/>
      <c r="O37" s="237"/>
      <c r="P37" s="234"/>
      <c r="Q37" s="235"/>
      <c r="R37" s="236"/>
      <c r="S37" s="237"/>
      <c r="T37" s="234"/>
      <c r="U37" s="235"/>
      <c r="V37" s="236"/>
      <c r="W37" s="237"/>
      <c r="X37" s="234"/>
      <c r="Y37" s="235"/>
      <c r="Z37" s="236"/>
      <c r="AA37" s="237"/>
      <c r="AB37" s="234"/>
      <c r="AC37" s="235"/>
      <c r="AD37" s="236"/>
      <c r="AE37" s="237"/>
      <c r="AF37" s="234"/>
      <c r="AG37" s="235"/>
      <c r="AH37" s="236"/>
      <c r="AI37" s="237"/>
      <c r="AJ37" s="234"/>
      <c r="AK37" s="235"/>
      <c r="AL37" s="238"/>
    </row>
    <row r="38" spans="1:38" ht="18" customHeight="1">
      <c r="A38" s="61"/>
      <c r="B38" s="255" t="s">
        <v>27</v>
      </c>
      <c r="C38" s="256"/>
      <c r="D38" s="256"/>
      <c r="E38" s="256"/>
      <c r="F38" s="256"/>
      <c r="G38" s="257"/>
      <c r="H38" s="64">
        <v>0</v>
      </c>
      <c r="I38" s="65">
        <v>0</v>
      </c>
      <c r="J38" s="124">
        <v>53625</v>
      </c>
      <c r="K38" s="65"/>
      <c r="L38" s="64">
        <v>0</v>
      </c>
      <c r="M38" s="65">
        <v>0</v>
      </c>
      <c r="N38" s="124">
        <v>43950</v>
      </c>
      <c r="O38" s="65"/>
      <c r="P38" s="64">
        <v>0</v>
      </c>
      <c r="Q38" s="65">
        <v>0</v>
      </c>
      <c r="R38" s="125">
        <v>-12875</v>
      </c>
      <c r="S38" s="65"/>
      <c r="T38" s="64">
        <f>P38+L38</f>
        <v>0</v>
      </c>
      <c r="U38" s="65">
        <f>Q38+M38</f>
        <v>0</v>
      </c>
      <c r="V38" s="124">
        <f>+N38+R38</f>
        <v>31075</v>
      </c>
      <c r="W38" s="65"/>
      <c r="X38" s="64">
        <v>0</v>
      </c>
      <c r="Y38" s="65">
        <v>0</v>
      </c>
      <c r="Z38" s="65">
        <v>0</v>
      </c>
      <c r="AA38" s="65"/>
      <c r="AB38" s="64">
        <v>0</v>
      </c>
      <c r="AC38" s="65">
        <v>0</v>
      </c>
      <c r="AD38" s="65">
        <v>0</v>
      </c>
      <c r="AE38" s="65"/>
      <c r="AF38" s="64">
        <f>X38+T38</f>
        <v>0</v>
      </c>
      <c r="AG38" s="65">
        <f>Y38+U38</f>
        <v>0</v>
      </c>
      <c r="AH38" s="124">
        <f>Z38+V38</f>
        <v>31075</v>
      </c>
      <c r="AI38" s="65"/>
      <c r="AJ38" s="64">
        <f>AF38-L38</f>
        <v>0</v>
      </c>
      <c r="AK38" s="65">
        <f>AG38-M38</f>
        <v>0</v>
      </c>
      <c r="AL38" s="126">
        <f>AH38-N38</f>
        <v>-12875</v>
      </c>
    </row>
    <row r="39" spans="3:6" ht="18" customHeight="1">
      <c r="C39" s="11"/>
      <c r="D39" s="11"/>
      <c r="E39" s="11"/>
      <c r="F39" s="11"/>
    </row>
    <row r="40" spans="3:6" ht="18" customHeight="1">
      <c r="C40" s="11"/>
      <c r="D40" s="11"/>
      <c r="E40" s="11"/>
      <c r="F40" s="11"/>
    </row>
    <row r="42" ht="15.75">
      <c r="Q42" s="237"/>
    </row>
  </sheetData>
  <mergeCells count="8">
    <mergeCell ref="B38:G38"/>
    <mergeCell ref="A4:AL4"/>
    <mergeCell ref="L34:O34"/>
    <mergeCell ref="H34:K34"/>
    <mergeCell ref="H35:K35"/>
    <mergeCell ref="L35:O35"/>
    <mergeCell ref="A30:C30"/>
    <mergeCell ref="A31:C31"/>
  </mergeCells>
  <printOptions horizontalCentered="1"/>
  <pageMargins left="0.5" right="0.4" top="0.5" bottom="0.25" header="0" footer="0.5"/>
  <pageSetup firstPageNumber="8" useFirstPageNumber="1" fitToHeight="1" fitToWidth="1" horizontalDpi="300" verticalDpi="300" orientation="landscape" scale="49" r:id="rId1"/>
  <headerFooter alignWithMargins="0">
    <oddFooter>&amp;C&amp;"Times New Roman,Regular"&amp;18Exhibit B - Summary of Requirements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S23" sqref="S23"/>
    </sheetView>
  </sheetViews>
  <sheetFormatPr defaultColWidth="8.88671875" defaultRowHeight="15"/>
  <cols>
    <col min="1" max="1" width="42.77734375" style="135" customWidth="1"/>
    <col min="2" max="2" width="1.77734375" style="135" customWidth="1"/>
    <col min="3" max="3" width="4.77734375" style="135" customWidth="1"/>
    <col min="4" max="4" width="7.77734375" style="135" customWidth="1"/>
    <col min="5" max="5" width="1.77734375" style="135" customWidth="1"/>
    <col min="6" max="6" width="4.77734375" style="135" customWidth="1"/>
    <col min="7" max="7" width="7.77734375" style="135" customWidth="1"/>
    <col min="8" max="8" width="1.77734375" style="135" customWidth="1"/>
    <col min="9" max="9" width="4.77734375" style="135" customWidth="1"/>
    <col min="10" max="10" width="7.77734375" style="135" customWidth="1"/>
    <col min="11" max="11" width="1.77734375" style="135" customWidth="1"/>
    <col min="12" max="12" width="4.77734375" style="135" customWidth="1"/>
    <col min="13" max="13" width="7.77734375" style="135" customWidth="1"/>
    <col min="14" max="14" width="1.77734375" style="135" customWidth="1"/>
    <col min="15" max="15" width="4.77734375" style="135" customWidth="1"/>
    <col min="16" max="16" width="7.77734375" style="135" customWidth="1"/>
    <col min="17" max="17" width="1.77734375" style="135" customWidth="1"/>
    <col min="18" max="18" width="4.77734375" style="135" customWidth="1"/>
    <col min="19" max="19" width="7.77734375" style="135" customWidth="1"/>
    <col min="20" max="16384" width="8.88671875" style="135" customWidth="1"/>
  </cols>
  <sheetData>
    <row r="1" spans="1:8" ht="14.25">
      <c r="A1" s="249" t="s">
        <v>74</v>
      </c>
      <c r="B1" s="145"/>
      <c r="C1" s="145"/>
      <c r="D1" s="145"/>
      <c r="E1" s="145"/>
      <c r="F1" s="145"/>
      <c r="G1" s="145"/>
      <c r="H1" s="145"/>
    </row>
    <row r="2" spans="1:8" ht="12.75">
      <c r="A2" s="144"/>
      <c r="B2" s="145"/>
      <c r="C2" s="145"/>
      <c r="D2" s="145"/>
      <c r="E2" s="145"/>
      <c r="F2" s="145"/>
      <c r="G2" s="145"/>
      <c r="H2" s="145"/>
    </row>
    <row r="3" spans="1:8" ht="12.75">
      <c r="A3" s="144"/>
      <c r="B3" s="145"/>
      <c r="C3" s="145"/>
      <c r="D3" s="145"/>
      <c r="E3" s="145"/>
      <c r="F3" s="145"/>
      <c r="G3" s="145"/>
      <c r="H3" s="145"/>
    </row>
    <row r="4" spans="1:8" ht="12.75">
      <c r="A4" s="144"/>
      <c r="B4" s="145"/>
      <c r="C4" s="145"/>
      <c r="D4" s="145"/>
      <c r="E4" s="145"/>
      <c r="F4" s="145"/>
      <c r="G4" s="145"/>
      <c r="H4" s="145"/>
    </row>
    <row r="5" spans="1:12" ht="14.25">
      <c r="A5" s="177"/>
      <c r="B5" s="178"/>
      <c r="C5" s="178"/>
      <c r="D5" s="245"/>
      <c r="E5" s="246"/>
      <c r="F5" s="245"/>
      <c r="G5" s="245"/>
      <c r="H5" s="246" t="s">
        <v>1</v>
      </c>
      <c r="I5" s="245"/>
      <c r="J5" s="245"/>
      <c r="K5" s="192"/>
      <c r="L5" s="192"/>
    </row>
    <row r="6" spans="1:12" ht="15">
      <c r="A6" s="179"/>
      <c r="B6" s="178"/>
      <c r="C6" s="178"/>
      <c r="D6" s="245"/>
      <c r="E6" s="247"/>
      <c r="F6" s="245"/>
      <c r="G6" s="245"/>
      <c r="H6" s="247" t="s">
        <v>25</v>
      </c>
      <c r="I6" s="245"/>
      <c r="J6" s="245"/>
      <c r="K6" s="192"/>
      <c r="L6" s="192"/>
    </row>
    <row r="7" spans="1:12" ht="15">
      <c r="A7" s="179"/>
      <c r="B7" s="178"/>
      <c r="C7" s="178"/>
      <c r="D7" s="245"/>
      <c r="E7" s="247"/>
      <c r="F7" s="245"/>
      <c r="G7" s="245"/>
      <c r="H7" s="247" t="s">
        <v>26</v>
      </c>
      <c r="I7" s="245"/>
      <c r="J7" s="245"/>
      <c r="K7" s="192"/>
      <c r="L7" s="192"/>
    </row>
    <row r="8" spans="1:12" ht="15">
      <c r="A8" s="180"/>
      <c r="B8" s="178"/>
      <c r="C8" s="178"/>
      <c r="D8" s="245"/>
      <c r="E8" s="248"/>
      <c r="F8" s="245"/>
      <c r="G8" s="245"/>
      <c r="H8" s="248" t="s">
        <v>6</v>
      </c>
      <c r="I8" s="245"/>
      <c r="J8" s="245"/>
      <c r="K8" s="192"/>
      <c r="L8" s="192"/>
    </row>
    <row r="9" spans="4:12" ht="14.25">
      <c r="D9" s="192"/>
      <c r="E9" s="192"/>
      <c r="F9" s="192"/>
      <c r="G9" s="192"/>
      <c r="H9" s="192"/>
      <c r="I9" s="192"/>
      <c r="J9" s="192"/>
      <c r="K9" s="192"/>
      <c r="L9" s="192"/>
    </row>
    <row r="11" spans="1:19" ht="12.75">
      <c r="A11" s="139"/>
      <c r="B11" s="139"/>
      <c r="C11" s="146">
        <v>2006</v>
      </c>
      <c r="D11" s="147"/>
      <c r="E11" s="140"/>
      <c r="F11" s="148">
        <v>2007</v>
      </c>
      <c r="G11" s="147"/>
      <c r="H11" s="140"/>
      <c r="I11" s="148">
        <v>2008</v>
      </c>
      <c r="J11" s="147"/>
      <c r="L11" s="148">
        <v>2008</v>
      </c>
      <c r="M11" s="147"/>
      <c r="O11" s="148">
        <v>2008</v>
      </c>
      <c r="P11" s="147"/>
      <c r="R11" s="148" t="s">
        <v>68</v>
      </c>
      <c r="S11" s="147"/>
    </row>
    <row r="12" spans="1:19" ht="12.75">
      <c r="A12" s="139"/>
      <c r="B12" s="139"/>
      <c r="C12" s="149" t="s">
        <v>2</v>
      </c>
      <c r="D12" s="150"/>
      <c r="E12" s="140"/>
      <c r="F12" s="149" t="s">
        <v>2</v>
      </c>
      <c r="G12" s="151"/>
      <c r="H12" s="140"/>
      <c r="I12" s="149" t="s">
        <v>14</v>
      </c>
      <c r="J12" s="151"/>
      <c r="L12" s="149" t="s">
        <v>58</v>
      </c>
      <c r="M12" s="151"/>
      <c r="O12" s="149" t="s">
        <v>8</v>
      </c>
      <c r="P12" s="151"/>
      <c r="R12" s="149" t="s">
        <v>13</v>
      </c>
      <c r="S12" s="151"/>
    </row>
    <row r="13" spans="1:19" ht="12.75">
      <c r="A13" s="269" t="s">
        <v>0</v>
      </c>
      <c r="B13" s="139"/>
      <c r="C13" s="152"/>
      <c r="D13" s="153" t="s">
        <v>11</v>
      </c>
      <c r="E13" s="140"/>
      <c r="F13" s="152"/>
      <c r="G13" s="153" t="s">
        <v>11</v>
      </c>
      <c r="H13" s="140"/>
      <c r="I13" s="152"/>
      <c r="J13" s="153" t="s">
        <v>11</v>
      </c>
      <c r="L13" s="152"/>
      <c r="M13" s="153" t="s">
        <v>11</v>
      </c>
      <c r="O13" s="152"/>
      <c r="P13" s="153" t="s">
        <v>11</v>
      </c>
      <c r="R13" s="152"/>
      <c r="S13" s="153" t="s">
        <v>11</v>
      </c>
    </row>
    <row r="14" spans="1:19" ht="12.75">
      <c r="A14" s="270"/>
      <c r="B14" s="139"/>
      <c r="C14" s="154" t="s">
        <v>24</v>
      </c>
      <c r="D14" s="155" t="s">
        <v>59</v>
      </c>
      <c r="E14" s="140"/>
      <c r="F14" s="154" t="s">
        <v>24</v>
      </c>
      <c r="G14" s="155" t="s">
        <v>59</v>
      </c>
      <c r="H14" s="140"/>
      <c r="I14" s="154" t="s">
        <v>24</v>
      </c>
      <c r="J14" s="155" t="s">
        <v>59</v>
      </c>
      <c r="L14" s="154" t="s">
        <v>24</v>
      </c>
      <c r="M14" s="155" t="s">
        <v>59</v>
      </c>
      <c r="O14" s="154" t="s">
        <v>24</v>
      </c>
      <c r="P14" s="155" t="s">
        <v>59</v>
      </c>
      <c r="R14" s="154" t="s">
        <v>24</v>
      </c>
      <c r="S14" s="155" t="s">
        <v>59</v>
      </c>
    </row>
    <row r="15" spans="1:19" ht="12.75">
      <c r="A15" s="185"/>
      <c r="B15" s="139"/>
      <c r="C15" s="186"/>
      <c r="D15" s="187"/>
      <c r="E15" s="140"/>
      <c r="F15" s="186"/>
      <c r="G15" s="187"/>
      <c r="H15" s="140"/>
      <c r="I15" s="186"/>
      <c r="J15" s="187"/>
      <c r="L15" s="186"/>
      <c r="M15" s="187"/>
      <c r="O15" s="186"/>
      <c r="P15" s="187"/>
      <c r="R15" s="186"/>
      <c r="S15" s="187"/>
    </row>
    <row r="16" spans="1:19" ht="13.5" customHeight="1">
      <c r="A16" s="165" t="s">
        <v>3</v>
      </c>
      <c r="B16" s="139"/>
      <c r="C16" s="157"/>
      <c r="D16" s="158"/>
      <c r="E16" s="139"/>
      <c r="F16" s="157"/>
      <c r="G16" s="158"/>
      <c r="H16" s="139"/>
      <c r="I16" s="157"/>
      <c r="J16" s="158"/>
      <c r="L16" s="157"/>
      <c r="M16" s="158"/>
      <c r="O16" s="157"/>
      <c r="P16" s="158"/>
      <c r="R16" s="157"/>
      <c r="S16" s="158"/>
    </row>
    <row r="17" spans="1:19" ht="13.5" customHeight="1">
      <c r="A17" s="165" t="s">
        <v>4</v>
      </c>
      <c r="B17" s="139"/>
      <c r="C17" s="157"/>
      <c r="D17" s="158"/>
      <c r="E17" s="139"/>
      <c r="F17" s="157"/>
      <c r="G17" s="158"/>
      <c r="H17" s="139"/>
      <c r="I17" s="157"/>
      <c r="J17" s="158"/>
      <c r="L17" s="157"/>
      <c r="M17" s="158"/>
      <c r="O17" s="157"/>
      <c r="P17" s="158"/>
      <c r="R17" s="157"/>
      <c r="S17" s="158"/>
    </row>
    <row r="18" spans="1:19" ht="13.5" customHeight="1">
      <c r="A18" s="156" t="s">
        <v>77</v>
      </c>
      <c r="B18" s="139"/>
      <c r="C18" s="157"/>
      <c r="D18" s="158"/>
      <c r="E18" s="139"/>
      <c r="F18" s="157"/>
      <c r="G18" s="158"/>
      <c r="H18" s="139"/>
      <c r="I18" s="157"/>
      <c r="J18" s="158"/>
      <c r="L18" s="157"/>
      <c r="M18" s="158"/>
      <c r="O18" s="157"/>
      <c r="P18" s="158"/>
      <c r="R18" s="157"/>
      <c r="S18" s="158"/>
    </row>
    <row r="19" spans="1:19" ht="13.5" customHeight="1">
      <c r="A19" s="156" t="s">
        <v>78</v>
      </c>
      <c r="B19" s="139"/>
      <c r="C19" s="157"/>
      <c r="D19" s="158"/>
      <c r="E19" s="139"/>
      <c r="F19" s="157"/>
      <c r="G19" s="158"/>
      <c r="H19" s="139"/>
      <c r="I19" s="157"/>
      <c r="J19" s="158"/>
      <c r="L19" s="157"/>
      <c r="M19" s="158"/>
      <c r="O19" s="157"/>
      <c r="P19" s="158"/>
      <c r="R19" s="157"/>
      <c r="S19" s="158"/>
    </row>
    <row r="20" spans="1:19" ht="12.75">
      <c r="A20" s="253" t="s">
        <v>79</v>
      </c>
      <c r="B20" s="156"/>
      <c r="C20" s="159">
        <v>0</v>
      </c>
      <c r="D20" s="160">
        <v>53625</v>
      </c>
      <c r="E20" s="161"/>
      <c r="F20" s="159">
        <v>0</v>
      </c>
      <c r="G20" s="162">
        <v>43950</v>
      </c>
      <c r="H20" s="163"/>
      <c r="I20" s="159">
        <v>0</v>
      </c>
      <c r="J20" s="162">
        <v>31075</v>
      </c>
      <c r="K20" s="181"/>
      <c r="L20" s="159">
        <v>0</v>
      </c>
      <c r="M20" s="182">
        <v>0</v>
      </c>
      <c r="N20" s="136"/>
      <c r="O20" s="159">
        <v>0</v>
      </c>
      <c r="P20" s="162">
        <v>31075</v>
      </c>
      <c r="R20" s="159">
        <v>0</v>
      </c>
      <c r="S20" s="162">
        <v>-12875</v>
      </c>
    </row>
    <row r="21" spans="1:19" ht="12.75">
      <c r="A21" s="164" t="s">
        <v>60</v>
      </c>
      <c r="B21" s="165"/>
      <c r="C21" s="166">
        <v>0</v>
      </c>
      <c r="D21" s="167">
        <v>53625</v>
      </c>
      <c r="E21" s="168"/>
      <c r="F21" s="166">
        <v>0</v>
      </c>
      <c r="G21" s="169">
        <v>43950</v>
      </c>
      <c r="H21" s="170"/>
      <c r="I21" s="166">
        <v>0</v>
      </c>
      <c r="J21" s="169">
        <v>31075</v>
      </c>
      <c r="K21" s="188"/>
      <c r="L21" s="166">
        <v>0</v>
      </c>
      <c r="M21" s="183">
        <v>0</v>
      </c>
      <c r="N21" s="136"/>
      <c r="O21" s="166">
        <v>0</v>
      </c>
      <c r="P21" s="169">
        <v>31075</v>
      </c>
      <c r="R21" s="166">
        <v>0</v>
      </c>
      <c r="S21" s="169">
        <v>-12875</v>
      </c>
    </row>
    <row r="22" spans="1:19" ht="13.5" thickBot="1">
      <c r="A22" s="139"/>
      <c r="B22" s="139"/>
      <c r="C22" s="171"/>
      <c r="D22" s="139"/>
      <c r="E22" s="139"/>
      <c r="F22" s="171"/>
      <c r="G22" s="139"/>
      <c r="H22" s="139"/>
      <c r="I22" s="171"/>
      <c r="J22" s="139"/>
      <c r="K22" s="137"/>
      <c r="L22" s="171"/>
      <c r="M22" s="171"/>
      <c r="O22" s="171"/>
      <c r="P22" s="139"/>
      <c r="R22" s="171"/>
      <c r="S22" s="139"/>
    </row>
    <row r="23" spans="1:19" ht="13.5" thickBot="1">
      <c r="A23" s="172" t="s">
        <v>61</v>
      </c>
      <c r="B23" s="173"/>
      <c r="C23" s="174">
        <v>0</v>
      </c>
      <c r="D23" s="175">
        <v>53625</v>
      </c>
      <c r="E23" s="173"/>
      <c r="F23" s="174">
        <v>0</v>
      </c>
      <c r="G23" s="175">
        <v>43950</v>
      </c>
      <c r="H23" s="176"/>
      <c r="I23" s="174">
        <v>0</v>
      </c>
      <c r="J23" s="190">
        <v>31075</v>
      </c>
      <c r="K23" s="143">
        <v>40375</v>
      </c>
      <c r="L23" s="189">
        <v>0</v>
      </c>
      <c r="M23" s="184">
        <v>0</v>
      </c>
      <c r="N23" s="136"/>
      <c r="O23" s="174">
        <v>0</v>
      </c>
      <c r="P23" s="175">
        <v>31075</v>
      </c>
      <c r="R23" s="174">
        <v>0</v>
      </c>
      <c r="S23" s="175">
        <v>-12875</v>
      </c>
    </row>
    <row r="24" spans="1:13" ht="12.75">
      <c r="A24" s="141"/>
      <c r="B24" s="141"/>
      <c r="C24" s="142"/>
      <c r="D24" s="143"/>
      <c r="E24" s="141"/>
      <c r="F24" s="142"/>
      <c r="G24" s="143"/>
      <c r="H24" s="141"/>
      <c r="I24" s="138"/>
      <c r="K24" s="138"/>
      <c r="M24" s="138"/>
    </row>
    <row r="25" spans="1:8" ht="12.75">
      <c r="A25" s="141"/>
      <c r="B25" s="141"/>
      <c r="C25" s="142"/>
      <c r="D25" s="143"/>
      <c r="E25" s="141"/>
      <c r="F25" s="142"/>
      <c r="G25" s="143"/>
      <c r="H25" s="141"/>
    </row>
    <row r="26" spans="1:8" ht="12.75">
      <c r="A26" s="145"/>
      <c r="B26" s="141"/>
      <c r="C26" s="142"/>
      <c r="D26" s="143"/>
      <c r="E26" s="141"/>
      <c r="F26" s="142"/>
      <c r="G26" s="143"/>
      <c r="H26" s="141"/>
    </row>
  </sheetData>
  <mergeCells count="1">
    <mergeCell ref="A13:A14"/>
  </mergeCells>
  <printOptions/>
  <pageMargins left="0.5" right="0.5" top="1" bottom="1" header="0.5" footer="0.5"/>
  <pageSetup horizontalDpi="600" verticalDpi="600" orientation="landscape" scale="80" r:id="rId1"/>
  <headerFooter alignWithMargins="0">
    <oddFooter>&amp;C&amp;"Times New Roman,Regular"Exhibit D - Resources by DOJ Strategic Goal and Objectives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15" sqref="E15"/>
    </sheetView>
  </sheetViews>
  <sheetFormatPr defaultColWidth="8.88671875" defaultRowHeight="15"/>
  <cols>
    <col min="11" max="11" width="11.3359375" style="0" customWidth="1"/>
  </cols>
  <sheetData>
    <row r="1" ht="15.75">
      <c r="A1" s="132" t="s">
        <v>75</v>
      </c>
    </row>
    <row r="2" ht="15.75">
      <c r="A2" s="132"/>
    </row>
    <row r="3" ht="15.75">
      <c r="A3" s="132"/>
    </row>
    <row r="4" spans="1:13" ht="15.75">
      <c r="A4" s="273" t="s">
        <v>55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15.75">
      <c r="A5" s="275" t="s">
        <v>25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6" spans="1:13" ht="15.75">
      <c r="A6" s="275" t="s">
        <v>26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3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s="192" customFormat="1" ht="15">
      <c r="A8" s="278" t="s">
        <v>56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3" s="192" customFormat="1" ht="1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</row>
    <row r="10" spans="1:13" s="192" customFormat="1" ht="15.75">
      <c r="A10" s="280" t="s">
        <v>57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3" s="192" customFormat="1" ht="15.75" customHeight="1">
      <c r="A11" s="271" t="s">
        <v>85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3" ht="1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3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spans="1:13" ht="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</sheetData>
  <mergeCells count="6">
    <mergeCell ref="A11:M11"/>
    <mergeCell ref="A4:M4"/>
    <mergeCell ref="A5:M5"/>
    <mergeCell ref="A8:M8"/>
    <mergeCell ref="A10:M10"/>
    <mergeCell ref="A6:M6"/>
  </mergeCells>
  <printOptions/>
  <pageMargins left="0.5" right="0.5" top="1" bottom="1" header="0.5" footer="0.5"/>
  <pageSetup horizontalDpi="600" verticalDpi="600" orientation="landscape" r:id="rId1"/>
  <headerFooter alignWithMargins="0">
    <oddFooter>&amp;C&amp;"Times New Roman,Regular"Exhibit E - Justification for Base Adjustments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1">
      <selection activeCell="M19" sqref="M19"/>
    </sheetView>
  </sheetViews>
  <sheetFormatPr defaultColWidth="8.88671875" defaultRowHeight="15"/>
  <cols>
    <col min="1" max="1" width="3.77734375" style="20" customWidth="1"/>
    <col min="2" max="2" width="26.77734375" style="20" customWidth="1"/>
    <col min="3" max="3" width="5.6640625" style="20" customWidth="1"/>
    <col min="4" max="4" width="6.77734375" style="20" customWidth="1"/>
    <col min="5" max="5" width="7.77734375" style="20" customWidth="1"/>
    <col min="6" max="6" width="1.1171875" style="20" customWidth="1"/>
    <col min="7" max="7" width="5.5546875" style="20" customWidth="1"/>
    <col min="8" max="8" width="5.6640625" style="20" customWidth="1"/>
    <col min="9" max="9" width="7.77734375" style="20" customWidth="1"/>
    <col min="10" max="10" width="0.78125" style="20" customWidth="1"/>
    <col min="11" max="12" width="5.6640625" style="20" customWidth="1"/>
    <col min="13" max="13" width="8.77734375" style="20" customWidth="1"/>
    <col min="14" max="14" width="0.88671875" style="20" customWidth="1"/>
    <col min="15" max="15" width="5.6640625" style="20" customWidth="1"/>
    <col min="16" max="16" width="6.77734375" style="20" customWidth="1"/>
    <col min="17" max="17" width="7.77734375" style="20" customWidth="1"/>
    <col min="18" max="16384" width="9.6640625" style="20" customWidth="1"/>
  </cols>
  <sheetData>
    <row r="1" spans="1:17" ht="20.25">
      <c r="A1" s="34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21" t="s">
        <v>71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6.5">
      <c r="A6" s="23" t="str">
        <f>+'Sum of Req'!A5</f>
        <v>Radiation Exposure Compensation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6.5">
      <c r="A7" s="23" t="str">
        <f>+'Sum of Req'!A6</f>
        <v>Payments to the Radiation Compensation Trust Fund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.75">
      <c r="A8" s="38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>
      <c r="A9" s="3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>
      <c r="A10" s="1"/>
      <c r="B10" s="1"/>
      <c r="C10" s="1"/>
      <c r="D10" s="1"/>
      <c r="E10" s="1"/>
      <c r="F10" s="1"/>
      <c r="G10" s="22"/>
      <c r="H10" s="22"/>
      <c r="I10" s="22"/>
      <c r="J10" s="1"/>
      <c r="K10" s="1"/>
      <c r="L10" s="1"/>
      <c r="M10" s="1"/>
      <c r="N10" s="1"/>
      <c r="O10" s="1"/>
      <c r="P10" s="1"/>
      <c r="Q10" s="1"/>
    </row>
    <row r="11" spans="1:17" ht="15.75">
      <c r="A11" s="1"/>
      <c r="B11" s="1"/>
      <c r="C11" s="22"/>
      <c r="D11" s="22"/>
      <c r="E11" s="22"/>
      <c r="F11" s="22"/>
      <c r="G11" s="22"/>
      <c r="H11" s="22"/>
      <c r="I11" s="22"/>
      <c r="J11" s="22" t="s">
        <v>10</v>
      </c>
      <c r="K11" s="1"/>
      <c r="L11" s="1"/>
      <c r="M11" s="1"/>
      <c r="N11" s="1"/>
      <c r="O11" s="24"/>
      <c r="P11" s="22"/>
      <c r="Q11" s="22"/>
    </row>
    <row r="12" spans="1:17" ht="15.75">
      <c r="A12" s="47"/>
      <c r="B12" s="52"/>
      <c r="C12" s="48" t="s">
        <v>69</v>
      </c>
      <c r="D12" s="48"/>
      <c r="E12" s="48"/>
      <c r="F12" s="48" t="s">
        <v>10</v>
      </c>
      <c r="G12" s="54"/>
      <c r="H12" s="48"/>
      <c r="I12" s="48"/>
      <c r="J12" s="48" t="s">
        <v>10</v>
      </c>
      <c r="K12" s="91" t="s">
        <v>53</v>
      </c>
      <c r="L12" s="48"/>
      <c r="M12" s="48"/>
      <c r="N12" s="129"/>
      <c r="O12" s="54"/>
      <c r="P12" s="48"/>
      <c r="Q12" s="49"/>
    </row>
    <row r="13" spans="1:17" ht="15.75">
      <c r="A13" s="46"/>
      <c r="B13" s="44"/>
      <c r="C13" s="83" t="s">
        <v>18</v>
      </c>
      <c r="D13" s="83"/>
      <c r="E13" s="83"/>
      <c r="F13" s="83" t="s">
        <v>10</v>
      </c>
      <c r="G13" s="82" t="s">
        <v>7</v>
      </c>
      <c r="H13" s="83"/>
      <c r="I13" s="83"/>
      <c r="J13" s="83" t="s">
        <v>10</v>
      </c>
      <c r="K13" s="82" t="s">
        <v>54</v>
      </c>
      <c r="L13" s="83"/>
      <c r="M13" s="83"/>
      <c r="N13" s="84" t="s">
        <v>10</v>
      </c>
      <c r="O13" s="82" t="s">
        <v>70</v>
      </c>
      <c r="P13" s="83"/>
      <c r="Q13" s="85"/>
    </row>
    <row r="14" spans="1:17" ht="3" customHeight="1">
      <c r="A14" s="46"/>
      <c r="B14" s="44"/>
      <c r="C14" s="2"/>
      <c r="D14" s="1"/>
      <c r="E14" s="1"/>
      <c r="F14" s="2"/>
      <c r="G14" s="46"/>
      <c r="H14" s="1"/>
      <c r="I14" s="1"/>
      <c r="J14" s="1"/>
      <c r="K14" s="46"/>
      <c r="L14" s="1"/>
      <c r="M14" s="1"/>
      <c r="N14" s="1"/>
      <c r="O14" s="46"/>
      <c r="P14" s="1"/>
      <c r="Q14" s="44"/>
    </row>
    <row r="15" spans="1:17" ht="16.5" thickBot="1">
      <c r="A15" s="51" t="s">
        <v>41</v>
      </c>
      <c r="B15" s="131"/>
      <c r="C15" s="50" t="s">
        <v>9</v>
      </c>
      <c r="D15" s="50" t="s">
        <v>24</v>
      </c>
      <c r="E15" s="50" t="s">
        <v>11</v>
      </c>
      <c r="F15" s="81"/>
      <c r="G15" s="79" t="s">
        <v>9</v>
      </c>
      <c r="H15" s="50" t="s">
        <v>24</v>
      </c>
      <c r="I15" s="50" t="s">
        <v>11</v>
      </c>
      <c r="J15" s="50"/>
      <c r="K15" s="79" t="s">
        <v>9</v>
      </c>
      <c r="L15" s="50" t="s">
        <v>24</v>
      </c>
      <c r="M15" s="50" t="s">
        <v>11</v>
      </c>
      <c r="N15" s="50"/>
      <c r="O15" s="79" t="s">
        <v>9</v>
      </c>
      <c r="P15" s="50" t="s">
        <v>24</v>
      </c>
      <c r="Q15" s="80" t="s">
        <v>11</v>
      </c>
    </row>
    <row r="16" spans="1:17" ht="11.25" customHeight="1">
      <c r="A16" s="46"/>
      <c r="B16" s="44"/>
      <c r="C16" s="2"/>
      <c r="D16" s="1"/>
      <c r="E16" s="1"/>
      <c r="F16" s="2"/>
      <c r="G16" s="46"/>
      <c r="H16" s="1"/>
      <c r="I16" s="1"/>
      <c r="J16" s="1"/>
      <c r="K16" s="46"/>
      <c r="L16" s="1"/>
      <c r="M16" s="1"/>
      <c r="N16" s="1"/>
      <c r="O16" s="46"/>
      <c r="P16" s="1"/>
      <c r="Q16" s="44"/>
    </row>
    <row r="17" spans="1:17" ht="15.75" customHeight="1">
      <c r="A17" s="46" t="s">
        <v>25</v>
      </c>
      <c r="B17" s="44"/>
      <c r="C17" s="2"/>
      <c r="D17" s="1"/>
      <c r="E17" s="1"/>
      <c r="F17" s="2"/>
      <c r="G17" s="46"/>
      <c r="H17" s="1"/>
      <c r="I17" s="1"/>
      <c r="J17" s="44"/>
      <c r="K17" s="2"/>
      <c r="L17" s="1"/>
      <c r="M17" s="1"/>
      <c r="N17" s="1"/>
      <c r="O17" s="46"/>
      <c r="P17" s="1"/>
      <c r="Q17" s="44"/>
    </row>
    <row r="18" spans="1:17" ht="15.75">
      <c r="A18" s="53" t="s">
        <v>28</v>
      </c>
      <c r="B18" s="45"/>
      <c r="C18" s="33">
        <v>0</v>
      </c>
      <c r="D18" s="33">
        <v>0</v>
      </c>
      <c r="E18" s="94">
        <v>53625</v>
      </c>
      <c r="F18" s="33"/>
      <c r="G18" s="53">
        <v>0</v>
      </c>
      <c r="H18" s="33">
        <v>0</v>
      </c>
      <c r="I18" s="33">
        <v>0</v>
      </c>
      <c r="J18" s="130"/>
      <c r="K18" s="33">
        <v>0</v>
      </c>
      <c r="L18" s="33">
        <v>0</v>
      </c>
      <c r="M18" s="250">
        <v>3979</v>
      </c>
      <c r="N18" s="33"/>
      <c r="O18" s="53">
        <v>0</v>
      </c>
      <c r="P18" s="33">
        <v>0</v>
      </c>
      <c r="Q18" s="95">
        <f>+E18+I18+M18</f>
        <v>57604</v>
      </c>
    </row>
    <row r="19" spans="2:17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1"/>
      <c r="O25" s="1"/>
      <c r="P25" s="1"/>
      <c r="Q25" s="1"/>
    </row>
    <row r="26" spans="1:17" ht="14.25" customHeight="1">
      <c r="A26" s="4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"/>
      <c r="O26" s="1"/>
      <c r="P26" s="1"/>
      <c r="Q26" s="1"/>
    </row>
    <row r="27" spans="1:17" ht="0.75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1:17" ht="32.2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43"/>
      <c r="B31" s="43"/>
      <c r="C31" s="43"/>
      <c r="D31" s="43"/>
      <c r="E31" s="43"/>
      <c r="F31" s="4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43"/>
      <c r="B32" s="43"/>
      <c r="C32" s="43"/>
      <c r="D32" s="43"/>
      <c r="E32" s="43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mergeCells count="2">
    <mergeCell ref="A25:M25"/>
    <mergeCell ref="A27:Q28"/>
  </mergeCells>
  <printOptions/>
  <pageMargins left="0.75" right="0.75" top="0.5" bottom="0.5" header="0.5" footer="0.5"/>
  <pageSetup horizontalDpi="600" verticalDpi="600" orientation="landscape" scale="85" r:id="rId1"/>
  <headerFooter alignWithMargins="0">
    <oddFooter>&amp;C&amp;"Times New Roman,Regular"&amp;14Exhibit F - Crosswalk of 2006 Availability
&amp;"Arial,Regular"&amp;12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N18" sqref="N18"/>
    </sheetView>
  </sheetViews>
  <sheetFormatPr defaultColWidth="8.88671875" defaultRowHeight="15"/>
  <cols>
    <col min="1" max="1" width="3.77734375" style="20" customWidth="1"/>
    <col min="2" max="2" width="26.77734375" style="20" customWidth="1"/>
    <col min="3" max="3" width="5.6640625" style="20" customWidth="1"/>
    <col min="4" max="4" width="6.77734375" style="20" customWidth="1"/>
    <col min="5" max="5" width="7.77734375" style="20" customWidth="1"/>
    <col min="6" max="6" width="1.1171875" style="20" customWidth="1"/>
    <col min="7" max="7" width="5.5546875" style="20" customWidth="1"/>
    <col min="8" max="8" width="5.6640625" style="20" customWidth="1"/>
    <col min="9" max="9" width="7.77734375" style="20" customWidth="1"/>
    <col min="10" max="10" width="0.78125" style="20" customWidth="1"/>
    <col min="11" max="12" width="5.6640625" style="20" customWidth="1"/>
    <col min="13" max="13" width="8.77734375" style="20" customWidth="1"/>
    <col min="14" max="14" width="0.88671875" style="20" customWidth="1"/>
    <col min="15" max="15" width="5.6640625" style="20" customWidth="1"/>
    <col min="16" max="16" width="6.77734375" style="20" customWidth="1"/>
    <col min="17" max="17" width="7.77734375" style="20" customWidth="1"/>
    <col min="18" max="16384" width="9.6640625" style="20" customWidth="1"/>
  </cols>
  <sheetData>
    <row r="1" spans="1:17" ht="20.25">
      <c r="A1" s="34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21" t="s">
        <v>80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6.5">
      <c r="A6" s="23" t="str">
        <f>+'Sum of Req'!A5</f>
        <v>Radiation Exposure Compensation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6.5">
      <c r="A7" s="23" t="str">
        <f>+'Sum of Req'!A6</f>
        <v>Payments to the Radiation Compensation Trust Fund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.75">
      <c r="A8" s="38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>
      <c r="A9" s="3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>
      <c r="A10" s="1"/>
      <c r="B10" s="1"/>
      <c r="C10" s="1"/>
      <c r="D10" s="1"/>
      <c r="E10" s="1"/>
      <c r="F10" s="1"/>
      <c r="G10" s="22"/>
      <c r="H10" s="22"/>
      <c r="I10" s="22"/>
      <c r="J10" s="1"/>
      <c r="K10" s="1"/>
      <c r="L10" s="1"/>
      <c r="M10" s="1"/>
      <c r="N10" s="1"/>
      <c r="O10" s="1"/>
      <c r="P10" s="1"/>
      <c r="Q10" s="1"/>
    </row>
    <row r="11" spans="1:17" ht="15.75">
      <c r="A11" s="1"/>
      <c r="B11" s="1"/>
      <c r="C11" s="22"/>
      <c r="D11" s="22"/>
      <c r="E11" s="22"/>
      <c r="F11" s="22"/>
      <c r="G11" s="22"/>
      <c r="H11" s="22"/>
      <c r="I11" s="22"/>
      <c r="J11" s="22" t="s">
        <v>10</v>
      </c>
      <c r="K11" s="1"/>
      <c r="L11" s="1"/>
      <c r="M11" s="1"/>
      <c r="N11" s="1"/>
      <c r="O11" s="24"/>
      <c r="P11" s="22"/>
      <c r="Q11" s="22"/>
    </row>
    <row r="12" spans="1:17" ht="15.75">
      <c r="A12" s="47"/>
      <c r="B12" s="52"/>
      <c r="C12" s="254"/>
      <c r="D12" s="254">
        <v>2007</v>
      </c>
      <c r="E12" s="48"/>
      <c r="F12" s="48" t="s">
        <v>10</v>
      </c>
      <c r="G12" s="54"/>
      <c r="H12" s="48"/>
      <c r="I12" s="48"/>
      <c r="J12" s="48" t="s">
        <v>10</v>
      </c>
      <c r="K12" s="91" t="s">
        <v>53</v>
      </c>
      <c r="L12" s="48"/>
      <c r="M12" s="48"/>
      <c r="N12" s="129"/>
      <c r="O12" s="54"/>
      <c r="P12" s="48"/>
      <c r="Q12" s="49"/>
    </row>
    <row r="13" spans="1:17" ht="15.75">
      <c r="A13" s="46"/>
      <c r="B13" s="44"/>
      <c r="C13" s="83" t="s">
        <v>52</v>
      </c>
      <c r="D13" s="83"/>
      <c r="E13" s="83"/>
      <c r="F13" s="83" t="s">
        <v>10</v>
      </c>
      <c r="G13" s="82" t="s">
        <v>7</v>
      </c>
      <c r="H13" s="83"/>
      <c r="I13" s="83"/>
      <c r="J13" s="83" t="s">
        <v>10</v>
      </c>
      <c r="K13" s="82" t="s">
        <v>54</v>
      </c>
      <c r="L13" s="83"/>
      <c r="M13" s="83"/>
      <c r="N13" s="84" t="s">
        <v>10</v>
      </c>
      <c r="O13" s="82" t="s">
        <v>82</v>
      </c>
      <c r="P13" s="83"/>
      <c r="Q13" s="85"/>
    </row>
    <row r="14" spans="1:17" ht="3" customHeight="1">
      <c r="A14" s="46"/>
      <c r="B14" s="44"/>
      <c r="C14" s="2"/>
      <c r="D14" s="1"/>
      <c r="E14" s="1"/>
      <c r="F14" s="2"/>
      <c r="G14" s="46"/>
      <c r="H14" s="1"/>
      <c r="I14" s="1"/>
      <c r="J14" s="1"/>
      <c r="K14" s="46"/>
      <c r="L14" s="1"/>
      <c r="M14" s="1"/>
      <c r="N14" s="1"/>
      <c r="O14" s="46"/>
      <c r="P14" s="1"/>
      <c r="Q14" s="44"/>
    </row>
    <row r="15" spans="1:17" ht="16.5" thickBot="1">
      <c r="A15" s="51" t="s">
        <v>41</v>
      </c>
      <c r="B15" s="131"/>
      <c r="C15" s="50" t="s">
        <v>9</v>
      </c>
      <c r="D15" s="50" t="s">
        <v>24</v>
      </c>
      <c r="E15" s="50" t="s">
        <v>11</v>
      </c>
      <c r="F15" s="81"/>
      <c r="G15" s="79" t="s">
        <v>9</v>
      </c>
      <c r="H15" s="50" t="s">
        <v>24</v>
      </c>
      <c r="I15" s="50" t="s">
        <v>11</v>
      </c>
      <c r="J15" s="50"/>
      <c r="K15" s="79" t="s">
        <v>9</v>
      </c>
      <c r="L15" s="50" t="s">
        <v>24</v>
      </c>
      <c r="M15" s="50" t="s">
        <v>11</v>
      </c>
      <c r="N15" s="50"/>
      <c r="O15" s="79" t="s">
        <v>9</v>
      </c>
      <c r="P15" s="50" t="s">
        <v>24</v>
      </c>
      <c r="Q15" s="80" t="s">
        <v>11</v>
      </c>
    </row>
    <row r="16" spans="1:17" ht="11.25" customHeight="1">
      <c r="A16" s="46"/>
      <c r="B16" s="44"/>
      <c r="C16" s="2"/>
      <c r="D16" s="1"/>
      <c r="E16" s="1"/>
      <c r="F16" s="2"/>
      <c r="G16" s="46"/>
      <c r="H16" s="1"/>
      <c r="I16" s="1"/>
      <c r="J16" s="1"/>
      <c r="K16" s="46"/>
      <c r="L16" s="1"/>
      <c r="M16" s="1"/>
      <c r="N16" s="1"/>
      <c r="O16" s="46"/>
      <c r="P16" s="1"/>
      <c r="Q16" s="44"/>
    </row>
    <row r="17" spans="1:17" ht="15.75" customHeight="1">
      <c r="A17" s="46" t="s">
        <v>25</v>
      </c>
      <c r="B17" s="44"/>
      <c r="C17" s="2"/>
      <c r="D17" s="1"/>
      <c r="E17" s="1"/>
      <c r="F17" s="2"/>
      <c r="G17" s="46"/>
      <c r="H17" s="1"/>
      <c r="I17" s="1"/>
      <c r="J17" s="44"/>
      <c r="K17" s="2"/>
      <c r="L17" s="1"/>
      <c r="M17" s="1"/>
      <c r="N17" s="1"/>
      <c r="O17" s="46"/>
      <c r="P17" s="1"/>
      <c r="Q17" s="44"/>
    </row>
    <row r="18" spans="1:17" ht="15.75">
      <c r="A18" s="53" t="s">
        <v>28</v>
      </c>
      <c r="B18" s="45"/>
      <c r="C18" s="33">
        <v>0</v>
      </c>
      <c r="D18" s="33">
        <v>0</v>
      </c>
      <c r="E18" s="94">
        <v>43950</v>
      </c>
      <c r="F18" s="33"/>
      <c r="G18" s="53">
        <v>0</v>
      </c>
      <c r="H18" s="33">
        <v>0</v>
      </c>
      <c r="I18" s="33">
        <v>0</v>
      </c>
      <c r="J18" s="130"/>
      <c r="K18" s="33">
        <v>0</v>
      </c>
      <c r="L18" s="33">
        <v>0</v>
      </c>
      <c r="M18" s="250">
        <v>6800</v>
      </c>
      <c r="N18" s="33"/>
      <c r="O18" s="53">
        <v>0</v>
      </c>
      <c r="P18" s="33">
        <v>0</v>
      </c>
      <c r="Q18" s="95">
        <f>+E18+I18+M18</f>
        <v>50750</v>
      </c>
    </row>
    <row r="19" spans="2:17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1"/>
      <c r="O25" s="1"/>
      <c r="P25" s="1"/>
      <c r="Q25" s="1"/>
    </row>
    <row r="26" spans="1:17" ht="14.25" customHeight="1">
      <c r="A26" s="4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"/>
      <c r="O26" s="1"/>
      <c r="P26" s="1"/>
      <c r="Q26" s="1"/>
    </row>
    <row r="27" spans="1:17" ht="0.75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1:17" ht="32.2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43"/>
      <c r="B31" s="43"/>
      <c r="C31" s="43"/>
      <c r="D31" s="43"/>
      <c r="E31" s="43"/>
      <c r="F31" s="4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43"/>
      <c r="B32" s="43"/>
      <c r="C32" s="43"/>
      <c r="D32" s="43"/>
      <c r="E32" s="43"/>
      <c r="F32" s="4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mergeCells count="2">
    <mergeCell ref="A25:M25"/>
    <mergeCell ref="A27:Q28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&amp;C&amp;"Times New Roman,Regular"Exhibit G - Crosswalk of 2007 Availability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75" zoomScaleNormal="75" workbookViewId="0" topLeftCell="A1">
      <selection activeCell="L25" sqref="L25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2.21484375" style="3" customWidth="1"/>
    <col min="5" max="5" width="8.88671875" style="3" customWidth="1"/>
    <col min="6" max="6" width="11.445312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4" width="8.88671875" style="3" customWidth="1"/>
    <col min="15" max="15" width="9.77734375" style="3" customWidth="1"/>
    <col min="16" max="18" width="0" style="3" hidden="1" customWidth="1"/>
    <col min="19" max="16384" width="8.88671875" style="3" customWidth="1"/>
  </cols>
  <sheetData>
    <row r="1" ht="18.75" customHeight="1">
      <c r="A1" s="134" t="s">
        <v>83</v>
      </c>
    </row>
    <row r="2" ht="18.75" customHeight="1">
      <c r="A2" s="34"/>
    </row>
    <row r="3" ht="18.75" customHeight="1">
      <c r="A3" s="34"/>
    </row>
    <row r="4" ht="18.75" customHeight="1">
      <c r="A4" s="34"/>
    </row>
    <row r="5" spans="2:15" ht="18.75">
      <c r="B5" s="15" t="s">
        <v>44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6.5">
      <c r="B6" s="18" t="str">
        <f>+'Sum of Req'!A5</f>
        <v>Radiation Exposure Compensation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6.5">
      <c r="B7" s="18" t="str">
        <f>+'Sum of Req'!A6</f>
        <v>Payments to the Radiation Compensation Trust Fund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</row>
    <row r="8" spans="2:15" ht="15.75">
      <c r="B8" s="39" t="s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6"/>
    </row>
    <row r="9" spans="1:15" ht="16.5">
      <c r="A9" s="35"/>
      <c r="B9" s="1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"/>
      <c r="O9" s="5"/>
    </row>
    <row r="10" spans="1:16" ht="15.75">
      <c r="A10" s="78"/>
      <c r="B10" s="194"/>
      <c r="C10" s="194"/>
      <c r="D10" s="195"/>
      <c r="E10" s="196" t="s">
        <v>84</v>
      </c>
      <c r="F10" s="197"/>
      <c r="G10" s="198"/>
      <c r="H10" s="199" t="s">
        <v>62</v>
      </c>
      <c r="I10" s="199"/>
      <c r="J10" s="200"/>
      <c r="K10" s="196" t="s">
        <v>72</v>
      </c>
      <c r="L10" s="199"/>
      <c r="M10" s="201"/>
      <c r="N10" s="196" t="s">
        <v>21</v>
      </c>
      <c r="O10" s="197"/>
      <c r="P10" s="14"/>
    </row>
    <row r="11" spans="1:16" ht="16.5" thickBot="1">
      <c r="A11" s="70"/>
      <c r="B11" s="202" t="s">
        <v>42</v>
      </c>
      <c r="C11" s="202"/>
      <c r="D11" s="203"/>
      <c r="E11" s="204" t="s">
        <v>24</v>
      </c>
      <c r="F11" s="205" t="s">
        <v>11</v>
      </c>
      <c r="G11" s="206"/>
      <c r="H11" s="205" t="s">
        <v>24</v>
      </c>
      <c r="I11" s="205" t="s">
        <v>11</v>
      </c>
      <c r="J11" s="207"/>
      <c r="K11" s="204" t="s">
        <v>24</v>
      </c>
      <c r="L11" s="205" t="s">
        <v>11</v>
      </c>
      <c r="M11" s="207"/>
      <c r="N11" s="204" t="s">
        <v>24</v>
      </c>
      <c r="O11" s="208" t="s">
        <v>11</v>
      </c>
      <c r="P11" s="14"/>
    </row>
    <row r="12" spans="1:16" ht="15.75">
      <c r="A12" s="64"/>
      <c r="B12" s="209"/>
      <c r="C12" s="210"/>
      <c r="D12" s="211" t="s">
        <v>10</v>
      </c>
      <c r="E12" s="212"/>
      <c r="F12" s="210"/>
      <c r="G12" s="212"/>
      <c r="H12" s="210"/>
      <c r="I12" s="213"/>
      <c r="J12" s="210"/>
      <c r="K12" s="212"/>
      <c r="L12" s="213"/>
      <c r="M12" s="210"/>
      <c r="N12" s="212"/>
      <c r="O12" s="214"/>
      <c r="P12" s="14"/>
    </row>
    <row r="13" spans="1:17" ht="15.75">
      <c r="A13" s="64"/>
      <c r="B13" s="209" t="s">
        <v>29</v>
      </c>
      <c r="C13" s="210"/>
      <c r="D13" s="211" t="s">
        <v>10</v>
      </c>
      <c r="E13" s="210">
        <v>0</v>
      </c>
      <c r="F13" s="231">
        <v>53625</v>
      </c>
      <c r="G13" s="212"/>
      <c r="H13" s="210">
        <v>0</v>
      </c>
      <c r="I13" s="231">
        <v>43950</v>
      </c>
      <c r="J13" s="210"/>
      <c r="K13" s="212">
        <v>0</v>
      </c>
      <c r="L13" s="231">
        <v>31075</v>
      </c>
      <c r="M13" s="210"/>
      <c r="N13" s="212">
        <f>K13-H13</f>
        <v>0</v>
      </c>
      <c r="O13" s="232">
        <f>L13-I13</f>
        <v>-12875</v>
      </c>
      <c r="P13" s="32" t="s">
        <v>22</v>
      </c>
      <c r="Q13" s="3" t="s">
        <v>23</v>
      </c>
    </row>
    <row r="14" spans="1:16" ht="15.75">
      <c r="A14" s="64"/>
      <c r="B14" s="209" t="s">
        <v>30</v>
      </c>
      <c r="C14" s="210"/>
      <c r="D14" s="211" t="s">
        <v>10</v>
      </c>
      <c r="E14" s="210">
        <v>0</v>
      </c>
      <c r="F14" s="210">
        <v>53625</v>
      </c>
      <c r="G14" s="212"/>
      <c r="H14" s="210">
        <v>0</v>
      </c>
      <c r="I14" s="210">
        <v>43950</v>
      </c>
      <c r="J14" s="210"/>
      <c r="K14" s="212">
        <v>0</v>
      </c>
      <c r="L14" s="210">
        <v>31075</v>
      </c>
      <c r="M14" s="210"/>
      <c r="N14" s="212">
        <f>K14-H14</f>
        <v>0</v>
      </c>
      <c r="O14" s="211">
        <f>L14-I14</f>
        <v>-12875</v>
      </c>
      <c r="P14" s="14">
        <v>93</v>
      </c>
    </row>
    <row r="15" spans="1:16" ht="15.75">
      <c r="A15" s="64"/>
      <c r="B15" s="209"/>
      <c r="C15" s="210"/>
      <c r="D15" s="211"/>
      <c r="E15" s="210"/>
      <c r="F15" s="210"/>
      <c r="G15" s="212"/>
      <c r="H15" s="210"/>
      <c r="I15" s="210"/>
      <c r="J15" s="210"/>
      <c r="K15" s="212"/>
      <c r="L15" s="210"/>
      <c r="M15" s="210"/>
      <c r="N15" s="212"/>
      <c r="O15" s="211"/>
      <c r="P15" s="14"/>
    </row>
    <row r="16" spans="1:16" ht="15.75">
      <c r="A16" s="64"/>
      <c r="B16" s="209" t="s">
        <v>32</v>
      </c>
      <c r="C16" s="210"/>
      <c r="D16" s="211" t="s">
        <v>10</v>
      </c>
      <c r="E16" s="215"/>
      <c r="F16" s="215">
        <v>3484</v>
      </c>
      <c r="G16" s="216"/>
      <c r="H16" s="215"/>
      <c r="I16" s="215">
        <v>6800</v>
      </c>
      <c r="J16" s="215"/>
      <c r="K16" s="216"/>
      <c r="L16" s="215">
        <v>0</v>
      </c>
      <c r="M16" s="215"/>
      <c r="N16" s="216"/>
      <c r="O16" s="217"/>
      <c r="P16" s="14"/>
    </row>
    <row r="17" spans="1:16" ht="15.75">
      <c r="A17" s="64"/>
      <c r="B17" s="209" t="s">
        <v>31</v>
      </c>
      <c r="C17" s="210"/>
      <c r="D17" s="211" t="s">
        <v>10</v>
      </c>
      <c r="E17" s="215"/>
      <c r="F17" s="215">
        <v>-6305</v>
      </c>
      <c r="G17" s="216"/>
      <c r="H17" s="215"/>
      <c r="I17" s="215">
        <v>0</v>
      </c>
      <c r="J17" s="215"/>
      <c r="K17" s="216"/>
      <c r="L17" s="215">
        <v>0</v>
      </c>
      <c r="M17" s="215"/>
      <c r="N17" s="216"/>
      <c r="O17" s="218"/>
      <c r="P17" s="14"/>
    </row>
    <row r="18" spans="1:18" ht="15.75">
      <c r="A18" s="64"/>
      <c r="B18" s="209" t="s">
        <v>33</v>
      </c>
      <c r="C18" s="210"/>
      <c r="D18" s="211" t="s">
        <v>10</v>
      </c>
      <c r="E18" s="210"/>
      <c r="F18" s="210">
        <v>0</v>
      </c>
      <c r="G18" s="212"/>
      <c r="H18" s="210"/>
      <c r="I18" s="210"/>
      <c r="J18" s="210"/>
      <c r="K18" s="212"/>
      <c r="L18" s="210">
        <v>0</v>
      </c>
      <c r="M18" s="210"/>
      <c r="N18" s="212"/>
      <c r="O18" s="211"/>
      <c r="P18" s="36">
        <f>697+630+957+2333</f>
        <v>4617</v>
      </c>
      <c r="Q18" s="3">
        <f>2451-93</f>
        <v>2358</v>
      </c>
      <c r="R18" s="3">
        <f>+I18-L18</f>
        <v>0</v>
      </c>
    </row>
    <row r="19" spans="1:16" ht="15.75">
      <c r="A19" s="64"/>
      <c r="B19" s="209" t="s">
        <v>34</v>
      </c>
      <c r="C19" s="210"/>
      <c r="D19" s="219"/>
      <c r="E19" s="220"/>
      <c r="F19" s="210">
        <v>50804</v>
      </c>
      <c r="G19" s="212"/>
      <c r="H19" s="210"/>
      <c r="I19" s="210">
        <v>50750</v>
      </c>
      <c r="J19" s="210"/>
      <c r="K19" s="212"/>
      <c r="L19" s="210">
        <v>31075</v>
      </c>
      <c r="M19" s="210"/>
      <c r="N19" s="212"/>
      <c r="O19" s="211"/>
      <c r="P19" s="14"/>
    </row>
    <row r="20" spans="1:16" ht="15.75">
      <c r="A20" s="64"/>
      <c r="B20" s="209"/>
      <c r="C20" s="210"/>
      <c r="D20" s="221"/>
      <c r="E20" s="222"/>
      <c r="F20" s="210"/>
      <c r="G20" s="212"/>
      <c r="H20" s="223"/>
      <c r="I20" s="210"/>
      <c r="J20" s="210"/>
      <c r="K20" s="222"/>
      <c r="L20" s="210"/>
      <c r="M20" s="210"/>
      <c r="N20" s="222"/>
      <c r="O20" s="211"/>
      <c r="P20" s="14"/>
    </row>
    <row r="21" spans="1:16" ht="15.75">
      <c r="A21" s="64"/>
      <c r="B21" s="209" t="s">
        <v>35</v>
      </c>
      <c r="C21" s="210"/>
      <c r="D21" s="219"/>
      <c r="E21" s="212"/>
      <c r="F21" s="210"/>
      <c r="G21" s="212"/>
      <c r="H21" s="210"/>
      <c r="I21" s="210"/>
      <c r="J21" s="210"/>
      <c r="K21" s="212"/>
      <c r="L21" s="210"/>
      <c r="M21" s="210"/>
      <c r="N21" s="212"/>
      <c r="O21" s="211"/>
      <c r="P21" s="14"/>
    </row>
    <row r="22" spans="1:18" ht="15.75">
      <c r="A22" s="64"/>
      <c r="B22" s="209" t="s">
        <v>36</v>
      </c>
      <c r="C22" s="210"/>
      <c r="D22" s="221"/>
      <c r="E22" s="224"/>
      <c r="F22" s="210">
        <v>50804</v>
      </c>
      <c r="G22" s="212"/>
      <c r="H22" s="225"/>
      <c r="I22" s="210">
        <v>37400</v>
      </c>
      <c r="J22" s="210"/>
      <c r="K22" s="212"/>
      <c r="L22" s="210">
        <v>31075</v>
      </c>
      <c r="M22" s="210"/>
      <c r="N22" s="212"/>
      <c r="O22" s="211"/>
      <c r="P22" s="14">
        <v>359</v>
      </c>
      <c r="Q22" s="3">
        <f>1171+93</f>
        <v>1264</v>
      </c>
      <c r="R22" s="3">
        <f>+I22-L22</f>
        <v>6325</v>
      </c>
    </row>
    <row r="23" spans="1:18" ht="15.75">
      <c r="A23" s="64"/>
      <c r="B23" s="209" t="s">
        <v>37</v>
      </c>
      <c r="C23" s="210"/>
      <c r="D23" s="221"/>
      <c r="E23" s="224"/>
      <c r="F23" s="210">
        <v>4785</v>
      </c>
      <c r="G23" s="212"/>
      <c r="H23" s="225"/>
      <c r="I23" s="210">
        <v>10213</v>
      </c>
      <c r="J23" s="210"/>
      <c r="K23" s="212"/>
      <c r="L23" s="210">
        <v>7480</v>
      </c>
      <c r="M23" s="210"/>
      <c r="N23" s="212"/>
      <c r="O23" s="211"/>
      <c r="P23" s="14">
        <v>359</v>
      </c>
      <c r="Q23" s="3">
        <f>1171+93</f>
        <v>1264</v>
      </c>
      <c r="R23" s="3">
        <f>+I23-L23</f>
        <v>2733</v>
      </c>
    </row>
    <row r="24" spans="1:18" ht="15.75">
      <c r="A24" s="64"/>
      <c r="B24" s="209" t="s">
        <v>38</v>
      </c>
      <c r="C24" s="210"/>
      <c r="D24" s="221"/>
      <c r="E24" s="212"/>
      <c r="F24" s="210">
        <v>-10213</v>
      </c>
      <c r="G24" s="212"/>
      <c r="H24" s="210"/>
      <c r="I24" s="210">
        <v>-7480</v>
      </c>
      <c r="J24" s="210"/>
      <c r="K24" s="212"/>
      <c r="L24" s="210">
        <v>-6775</v>
      </c>
      <c r="M24" s="210"/>
      <c r="N24" s="212"/>
      <c r="O24" s="211"/>
      <c r="P24" s="14"/>
      <c r="Q24" s="3">
        <v>110</v>
      </c>
      <c r="R24" s="3">
        <f>+I24-L24</f>
        <v>-705</v>
      </c>
    </row>
    <row r="25" spans="1:18" ht="15.75">
      <c r="A25" s="64"/>
      <c r="B25" s="209" t="s">
        <v>39</v>
      </c>
      <c r="C25" s="210"/>
      <c r="D25" s="221"/>
      <c r="E25" s="212"/>
      <c r="F25" s="210">
        <v>-495</v>
      </c>
      <c r="G25" s="212"/>
      <c r="H25" s="210"/>
      <c r="I25" s="210">
        <v>0</v>
      </c>
      <c r="J25" s="210"/>
      <c r="K25" s="212"/>
      <c r="L25" s="210">
        <v>0</v>
      </c>
      <c r="M25" s="210"/>
      <c r="N25" s="212"/>
      <c r="O25" s="211"/>
      <c r="P25" s="14"/>
      <c r="Q25" s="3">
        <v>0</v>
      </c>
      <c r="R25" s="3">
        <f>+I25-L25</f>
        <v>0</v>
      </c>
    </row>
    <row r="26" spans="1:18" ht="15.75">
      <c r="A26" s="64"/>
      <c r="B26" s="209" t="s">
        <v>40</v>
      </c>
      <c r="C26" s="210"/>
      <c r="D26" s="221"/>
      <c r="E26" s="212"/>
      <c r="F26" s="210">
        <f>+F22+F23+F24+F25</f>
        <v>44881</v>
      </c>
      <c r="G26" s="212"/>
      <c r="H26" s="210"/>
      <c r="I26" s="210">
        <f>+I22+I23+I24+I25</f>
        <v>40133</v>
      </c>
      <c r="J26" s="210"/>
      <c r="K26" s="212"/>
      <c r="L26" s="210">
        <f>+L22+L23+L24+L25</f>
        <v>31780</v>
      </c>
      <c r="M26" s="210"/>
      <c r="N26" s="212"/>
      <c r="O26" s="211"/>
      <c r="P26" s="14">
        <f>4220-576</f>
        <v>3644</v>
      </c>
      <c r="R26" s="3">
        <f>+I26-L26</f>
        <v>8353</v>
      </c>
    </row>
    <row r="27" spans="1:16" ht="16.5" customHeight="1">
      <c r="A27" s="86"/>
      <c r="B27" s="226"/>
      <c r="C27" s="227"/>
      <c r="D27" s="228"/>
      <c r="E27" s="229"/>
      <c r="F27" s="227"/>
      <c r="G27" s="229"/>
      <c r="H27" s="227"/>
      <c r="I27" s="227"/>
      <c r="J27" s="227"/>
      <c r="K27" s="229"/>
      <c r="L27" s="227"/>
      <c r="M27" s="227"/>
      <c r="N27" s="229"/>
      <c r="O27" s="230"/>
      <c r="P27" s="14"/>
    </row>
    <row r="28" spans="1:16" ht="15.75">
      <c r="A28" s="14"/>
      <c r="B28" s="28"/>
      <c r="C28" s="13"/>
      <c r="D28" s="13" t="s">
        <v>10</v>
      </c>
      <c r="E28" s="13"/>
      <c r="F28" s="13"/>
      <c r="G28" s="13"/>
      <c r="H28" s="13"/>
      <c r="I28" s="13"/>
      <c r="J28" s="13"/>
      <c r="K28" s="13"/>
      <c r="L28" s="13"/>
      <c r="M28" s="13"/>
      <c r="N28" s="26"/>
      <c r="O28" s="26"/>
      <c r="P28" s="14"/>
    </row>
    <row r="29" spans="1:16" ht="12.75" customHeight="1">
      <c r="A29" s="13"/>
      <c r="B29" s="13"/>
      <c r="C29" s="13"/>
      <c r="D29" s="13" t="s">
        <v>10</v>
      </c>
      <c r="E29" s="13"/>
      <c r="F29" s="13"/>
      <c r="G29" s="13"/>
      <c r="H29" s="13"/>
      <c r="I29" s="13"/>
      <c r="J29" s="13"/>
      <c r="K29" s="13"/>
      <c r="L29" s="13"/>
      <c r="M29" s="13"/>
      <c r="N29" s="26"/>
      <c r="O29" s="26"/>
      <c r="P29" s="14"/>
    </row>
    <row r="30" spans="1:16" ht="15.75">
      <c r="A30" s="13"/>
      <c r="B30" s="2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  <c r="O30" s="30"/>
      <c r="P30" s="14"/>
    </row>
    <row r="31" spans="14:16" ht="15.75">
      <c r="N31" s="25"/>
      <c r="O31" s="25"/>
      <c r="P31" s="14"/>
    </row>
    <row r="32" spans="14:16" ht="15.75">
      <c r="N32" s="25"/>
      <c r="O32" s="25"/>
      <c r="P32" s="14"/>
    </row>
    <row r="33" spans="14:16" ht="15.75">
      <c r="N33" s="25"/>
      <c r="O33" s="25"/>
      <c r="P33" s="14"/>
    </row>
    <row r="34" spans="14:16" ht="15.75">
      <c r="N34" s="25"/>
      <c r="O34" s="25"/>
      <c r="P34" s="14"/>
    </row>
    <row r="35" spans="14:16" ht="15.75">
      <c r="N35" s="25"/>
      <c r="O35" s="25"/>
      <c r="P35" s="14"/>
    </row>
    <row r="36" spans="14:16" ht="15.75">
      <c r="N36" s="25"/>
      <c r="O36" s="25"/>
      <c r="P36" s="14"/>
    </row>
    <row r="37" spans="14:16" ht="15.75">
      <c r="N37" s="25"/>
      <c r="O37" s="25"/>
      <c r="P37" s="14"/>
    </row>
    <row r="38" spans="14:16" ht="15.75">
      <c r="N38" s="25"/>
      <c r="O38" s="25"/>
      <c r="P38" s="14"/>
    </row>
    <row r="39" spans="14:16" ht="15.75">
      <c r="N39" s="25"/>
      <c r="O39" s="25"/>
      <c r="P39" s="14"/>
    </row>
    <row r="40" spans="14:16" ht="15.75">
      <c r="N40" s="25"/>
      <c r="O40" s="25"/>
      <c r="P40" s="14"/>
    </row>
    <row r="41" spans="14:16" ht="15.75">
      <c r="N41" s="25"/>
      <c r="O41" s="25"/>
      <c r="P41" s="14"/>
    </row>
    <row r="42" spans="14:16" ht="15.75">
      <c r="N42" s="25"/>
      <c r="O42" s="25"/>
      <c r="P42" s="14"/>
    </row>
    <row r="43" spans="14:16" ht="15.75">
      <c r="N43" s="25"/>
      <c r="O43" s="25"/>
      <c r="P43" s="14"/>
    </row>
    <row r="44" spans="14:16" ht="15.75">
      <c r="N44" s="31"/>
      <c r="O44" s="25"/>
      <c r="P44" s="14"/>
    </row>
    <row r="45" spans="14:16" ht="15.75">
      <c r="N45" s="14"/>
      <c r="O45" s="14"/>
      <c r="P45" s="14"/>
    </row>
    <row r="46" spans="14:16" ht="15.75">
      <c r="N46" s="13"/>
      <c r="O46" s="13"/>
      <c r="P46" s="14"/>
    </row>
    <row r="47" spans="14:16" ht="15.75">
      <c r="N47" s="13"/>
      <c r="O47" s="13"/>
      <c r="P47" s="14"/>
    </row>
    <row r="48" spans="14:16" ht="15.75">
      <c r="N48" s="13"/>
      <c r="O48" s="13"/>
      <c r="P48" s="14"/>
    </row>
    <row r="49" spans="14:16" ht="15.75">
      <c r="N49" s="13"/>
      <c r="O49" s="13"/>
      <c r="P49" s="14"/>
    </row>
    <row r="50" ht="15.75">
      <c r="P50" s="14"/>
    </row>
    <row r="51" ht="15.75">
      <c r="P51" s="14"/>
    </row>
  </sheetData>
  <printOptions horizontalCentered="1"/>
  <pageMargins left="0.5" right="0.5" top="0.5" bottom="0.5" header="0.5" footer="0.5"/>
  <pageSetup fitToHeight="1" fitToWidth="1" horizontalDpi="600" verticalDpi="600" orientation="landscape" scale="79" r:id="rId1"/>
  <headerFooter alignWithMargins="0">
    <oddFooter>&amp;C&amp;"Times New Roman,Regular"
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Civil Division</cp:lastModifiedBy>
  <cp:lastPrinted>2007-01-26T16:21:59Z</cp:lastPrinted>
  <dcterms:created xsi:type="dcterms:W3CDTF">2003-08-28T20:51:00Z</dcterms:created>
  <dcterms:modified xsi:type="dcterms:W3CDTF">2007-01-26T16:27:55Z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