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65521" windowWidth="13065" windowHeight="6675" activeTab="0"/>
  </bookViews>
  <sheets>
    <sheet name="t-29" sheetId="1" r:id="rId1"/>
  </sheets>
  <definedNames>
    <definedName name="_Key1" localSheetId="0" hidden="1">'t-29'!$B$22:$B$197</definedName>
    <definedName name="_Key2" localSheetId="0" hidden="1">'t-29'!$C$22:$C$197</definedName>
    <definedName name="_Order1" localSheetId="0" hidden="1">255</definedName>
    <definedName name="_Order2" localSheetId="0" hidden="1">255</definedName>
    <definedName name="_Sort" localSheetId="0" hidden="1">'t-29'!$B$22:$D$197</definedName>
    <definedName name="_xlnm.Print_Area" localSheetId="0">'t-29'!$A$9:$R$212</definedName>
    <definedName name="Print_Area_MI">'t-29'!$C$1:$O$212</definedName>
    <definedName name="_xlnm.Print_Titles" localSheetId="0">'t-29'!$1:$8</definedName>
    <definedName name="Print_Titles_MI">'t-29'!$1:$8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<sst xmlns="http://schemas.openxmlformats.org/spreadsheetml/2006/main" count="223" uniqueCount="170">
  <si>
    <t xml:space="preserve"> </t>
  </si>
  <si>
    <t>STATE / AREA</t>
  </si>
  <si>
    <t>% of</t>
  </si>
  <si>
    <t>TOTAL</t>
  </si>
  <si>
    <t>Cat.</t>
  </si>
  <si>
    <t>CA</t>
  </si>
  <si>
    <t>Los Angeles</t>
  </si>
  <si>
    <t>Sacramento</t>
  </si>
  <si>
    <t>San Diego</t>
  </si>
  <si>
    <t>San Francisco-Oakland</t>
  </si>
  <si>
    <t>San Jose</t>
  </si>
  <si>
    <t>Vallejo</t>
  </si>
  <si>
    <t>Total</t>
  </si>
  <si>
    <t>CO</t>
  </si>
  <si>
    <t>Denver</t>
  </si>
  <si>
    <t>FL</t>
  </si>
  <si>
    <t>Ft. Laud-Hollywd-Pomp</t>
  </si>
  <si>
    <t>Jacksonville</t>
  </si>
  <si>
    <t>Miami-Hialeah</t>
  </si>
  <si>
    <t>Orlando</t>
  </si>
  <si>
    <t>Tampa-St Pete-Clrwater</t>
  </si>
  <si>
    <t>GA</t>
  </si>
  <si>
    <t>Atlanta</t>
  </si>
  <si>
    <t>HI</t>
  </si>
  <si>
    <t>Honolulu</t>
  </si>
  <si>
    <t>IL</t>
  </si>
  <si>
    <t>Chicago</t>
  </si>
  <si>
    <t>IN</t>
  </si>
  <si>
    <t>Northwest IN</t>
  </si>
  <si>
    <t>LA</t>
  </si>
  <si>
    <t>New Orleans</t>
  </si>
  <si>
    <t>MA</t>
  </si>
  <si>
    <t>Boston</t>
  </si>
  <si>
    <t>MD</t>
  </si>
  <si>
    <t>Baltimore</t>
  </si>
  <si>
    <t>ME</t>
  </si>
  <si>
    <t>Portland</t>
  </si>
  <si>
    <t>MI</t>
  </si>
  <si>
    <t>Detroit</t>
  </si>
  <si>
    <t>MN</t>
  </si>
  <si>
    <t>Minneapolis-St. Paul</t>
  </si>
  <si>
    <t>MO</t>
  </si>
  <si>
    <t>St. Louis, MO-IL</t>
  </si>
  <si>
    <t>NC</t>
  </si>
  <si>
    <t>Charlotte</t>
  </si>
  <si>
    <t>NJ</t>
  </si>
  <si>
    <t>Northeastern NJ</t>
  </si>
  <si>
    <t>Philadelphia, PA-NJ</t>
  </si>
  <si>
    <t>Trenton, NJ-PA</t>
  </si>
  <si>
    <t>NY</t>
  </si>
  <si>
    <t>New York City</t>
  </si>
  <si>
    <t>OH</t>
  </si>
  <si>
    <t>Akron</t>
  </si>
  <si>
    <t>Canton</t>
  </si>
  <si>
    <t>Cincinnati, OH-KY</t>
  </si>
  <si>
    <t>Cleveland</t>
  </si>
  <si>
    <t>OR</t>
  </si>
  <si>
    <t>Portland-Vanc, OR-WA</t>
  </si>
  <si>
    <t>PA</t>
  </si>
  <si>
    <t>Pittsburgh</t>
  </si>
  <si>
    <t>PR</t>
  </si>
  <si>
    <t>San Juan</t>
  </si>
  <si>
    <t>TN</t>
  </si>
  <si>
    <t>Memphis, TN-AR-MS</t>
  </si>
  <si>
    <t>TX</t>
  </si>
  <si>
    <t>Dallas-Fort Worth</t>
  </si>
  <si>
    <t>Houston</t>
  </si>
  <si>
    <t>UT</t>
  </si>
  <si>
    <t>Salt Lake City</t>
  </si>
  <si>
    <t>VT</t>
  </si>
  <si>
    <t>Burlington</t>
  </si>
  <si>
    <t>WA</t>
  </si>
  <si>
    <t>Seattle</t>
  </si>
  <si>
    <t>WV</t>
  </si>
  <si>
    <t>Morgantown</t>
  </si>
  <si>
    <t>Durham</t>
  </si>
  <si>
    <t>Indianapolis</t>
  </si>
  <si>
    <t>AR</t>
  </si>
  <si>
    <t>Little Rock - N. Little Rock</t>
  </si>
  <si>
    <t>OK</t>
  </si>
  <si>
    <t>Oklahoma City</t>
  </si>
  <si>
    <t>Springfield</t>
  </si>
  <si>
    <t>FY 1997</t>
  </si>
  <si>
    <t>FY 1998</t>
  </si>
  <si>
    <t>FY 1999</t>
  </si>
  <si>
    <t>Kansas City, MO-KS</t>
  </si>
  <si>
    <t>WI</t>
  </si>
  <si>
    <t>Milwaukee</t>
  </si>
  <si>
    <t>VA</t>
  </si>
  <si>
    <t>Norflk-VA Bch-Nwprt Nws</t>
  </si>
  <si>
    <t>AZ</t>
  </si>
  <si>
    <t>Phoenix</t>
  </si>
  <si>
    <t>Washington, DC-MD-VA</t>
  </si>
  <si>
    <t>SC</t>
  </si>
  <si>
    <t>Charleston</t>
  </si>
  <si>
    <t>Dayton</t>
  </si>
  <si>
    <t>MS</t>
  </si>
  <si>
    <t>Jackson</t>
  </si>
  <si>
    <t>Knoxville</t>
  </si>
  <si>
    <t>NV</t>
  </si>
  <si>
    <t>Las Vegas</t>
  </si>
  <si>
    <t>Toledo, OH-MI</t>
  </si>
  <si>
    <t>AK</t>
  </si>
  <si>
    <t>State of Alaska</t>
  </si>
  <si>
    <t>Wash, DC-MD-VA</t>
  </si>
  <si>
    <t>FY 2000</t>
  </si>
  <si>
    <t>NEW STARTS OBLIGATIONS  --  Sec 5309 Capital Program</t>
  </si>
  <si>
    <t>Riverside-San Brndno</t>
  </si>
  <si>
    <t>NM</t>
  </si>
  <si>
    <t>Albuquerque</t>
  </si>
  <si>
    <t>Austin</t>
  </si>
  <si>
    <t>CT</t>
  </si>
  <si>
    <t>Hartford-Middletown</t>
  </si>
  <si>
    <t>Nashville</t>
  </si>
  <si>
    <t>Ogden</t>
  </si>
  <si>
    <t>Scranton-Wilkes Barre</t>
  </si>
  <si>
    <t>W Plm Bch-Bca Rtn-Dlry</t>
  </si>
  <si>
    <t>Bangor</t>
  </si>
  <si>
    <t>Galveston</t>
  </si>
  <si>
    <t>State of Louisiana</t>
  </si>
  <si>
    <t>State of Missouri</t>
  </si>
  <si>
    <t>State of Tennessee</t>
  </si>
  <si>
    <t>FY 2001</t>
  </si>
  <si>
    <t>Anchorage</t>
  </si>
  <si>
    <t>AL</t>
  </si>
  <si>
    <t>Birmingham</t>
  </si>
  <si>
    <t>Danbury, CT-NY</t>
  </si>
  <si>
    <t>DC</t>
  </si>
  <si>
    <t>DE</t>
  </si>
  <si>
    <t>Wilmngtn, DE-MD-NJ-PA</t>
  </si>
  <si>
    <t>Savannah</t>
  </si>
  <si>
    <t>IA</t>
  </si>
  <si>
    <t>Sioux City, SD-IA-NE</t>
  </si>
  <si>
    <t>KS</t>
  </si>
  <si>
    <t>Raleigh</t>
  </si>
  <si>
    <t>NE</t>
  </si>
  <si>
    <t>Omaha, NE-IA</t>
  </si>
  <si>
    <t>NH</t>
  </si>
  <si>
    <t>Lowell, MA-NH</t>
  </si>
  <si>
    <t>Harrisburg</t>
  </si>
  <si>
    <t>Spokane</t>
  </si>
  <si>
    <t>State of Colorado</t>
  </si>
  <si>
    <t>State of Hawaii</t>
  </si>
  <si>
    <t>State of West Virginia</t>
  </si>
  <si>
    <t>FY 2002</t>
  </si>
  <si>
    <t>Stockton</t>
  </si>
  <si>
    <t>Dubuque, IA-IL</t>
  </si>
  <si>
    <t>Grand Rapids</t>
  </si>
  <si>
    <t>Santa Fe</t>
  </si>
  <si>
    <t>Columbus</t>
  </si>
  <si>
    <t>RI</t>
  </si>
  <si>
    <t>Providence-Pwtckt, RI-MA</t>
  </si>
  <si>
    <t>FY 2003</t>
  </si>
  <si>
    <t>NY-Newark, NY-NJ-CT</t>
  </si>
  <si>
    <t>Boston, MA-NH-RI</t>
  </si>
  <si>
    <t>FY 2004</t>
  </si>
  <si>
    <t>Merced</t>
  </si>
  <si>
    <t>Bridgeport-Stamford, CT-NY</t>
  </si>
  <si>
    <t>Davenport, IA-IL</t>
  </si>
  <si>
    <t>Des Moines</t>
  </si>
  <si>
    <t>10-YEAR</t>
  </si>
  <si>
    <t>% of 10-yr Total</t>
  </si>
  <si>
    <t>FY 2005</t>
  </si>
  <si>
    <t>State of Indiana</t>
  </si>
  <si>
    <t>FY 2006</t>
  </si>
  <si>
    <t>FISCAL YEARS 1997-2006</t>
  </si>
  <si>
    <t>Terre Haute</t>
  </si>
  <si>
    <t>Wichita</t>
  </si>
  <si>
    <t>State of Maine</t>
  </si>
  <si>
    <t>TABLE H-29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</si>
</sst>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$&quot;#,##0"/>
    <numFmt numFmtId="166" formatCode="#,##0.0"/>
  </numFmts>
  <fonts count="8">
    <font>
      <sz val="12"/>
      <name val="Arial"/>
      <family val="0"/>
    </font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2"/>
      <name val="Times New Roman"/>
      <family val="0"/>
    </font>
    <font>
      <b/>
      <i/>
      <sz val="11"/>
      <name val="Arial"/>
      <family val="2"/>
    </font>
    <font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37" fontId="0" fillId="0" borderId="0" xfId="0" applyNumberForma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37" fontId="3" fillId="2" borderId="0" xfId="0" applyNumberFormat="1" applyFont="1" applyFill="1" applyAlignment="1" applyProtection="1">
      <alignment/>
      <protection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37" fontId="0" fillId="0" borderId="3" xfId="0" applyNumberFormat="1" applyFill="1" applyBorder="1" applyAlignment="1" applyProtection="1">
      <alignment/>
      <protection/>
    </xf>
    <xf numFmtId="0" fontId="4" fillId="0" borderId="4" xfId="0" applyFont="1" applyFill="1" applyBorder="1" applyAlignment="1">
      <alignment/>
    </xf>
    <xf numFmtId="37" fontId="3" fillId="0" borderId="5" xfId="0" applyNumberFormat="1" applyFont="1" applyFill="1" applyBorder="1" applyAlignment="1" applyProtection="1">
      <alignment/>
      <protection/>
    </xf>
    <xf numFmtId="0" fontId="0" fillId="0" borderId="2" xfId="0" applyFill="1" applyBorder="1" applyAlignment="1">
      <alignment/>
    </xf>
    <xf numFmtId="0" fontId="0" fillId="0" borderId="6" xfId="0" applyFill="1" applyBorder="1" applyAlignment="1">
      <alignment/>
    </xf>
    <xf numFmtId="37" fontId="0" fillId="0" borderId="7" xfId="0" applyNumberForma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9" xfId="0" applyNumberFormat="1" applyFont="1" applyBorder="1" applyAlignment="1" applyProtection="1">
      <alignment/>
      <protection/>
    </xf>
    <xf numFmtId="3" fontId="0" fillId="0" borderId="10" xfId="0" applyNumberFormat="1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Fill="1" applyBorder="1" applyAlignment="1">
      <alignment/>
    </xf>
    <xf numFmtId="0" fontId="0" fillId="0" borderId="6" xfId="0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7" fontId="0" fillId="0" borderId="2" xfId="0" applyNumberFormat="1" applyFont="1" applyFill="1" applyBorder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3" fontId="0" fillId="0" borderId="16" xfId="0" applyNumberFormat="1" applyFont="1" applyBorder="1" applyAlignment="1" applyProtection="1">
      <alignment/>
      <protection/>
    </xf>
    <xf numFmtId="3" fontId="0" fillId="0" borderId="17" xfId="0" applyNumberFormat="1" applyFont="1" applyBorder="1" applyAlignment="1" applyProtection="1">
      <alignment/>
      <protection/>
    </xf>
    <xf numFmtId="3" fontId="0" fillId="0" borderId="8" xfId="0" applyNumberFormat="1" applyFont="1" applyBorder="1" applyAlignment="1" applyProtection="1">
      <alignment/>
      <protection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" xfId="0" applyFont="1" applyFill="1" applyBorder="1" applyAlignment="1">
      <alignment/>
    </xf>
    <xf numFmtId="3" fontId="0" fillId="0" borderId="0" xfId="0" applyNumberFormat="1" applyFont="1" applyBorder="1" applyAlignment="1" applyProtection="1">
      <alignment/>
      <protection/>
    </xf>
    <xf numFmtId="37" fontId="0" fillId="0" borderId="12" xfId="0" applyNumberFormat="1" applyFont="1" applyFill="1" applyBorder="1" applyAlignment="1" applyProtection="1">
      <alignment/>
      <protection/>
    </xf>
    <xf numFmtId="37" fontId="0" fillId="0" borderId="13" xfId="0" applyNumberFormat="1" applyFont="1" applyFill="1" applyBorder="1" applyAlignment="1" applyProtection="1">
      <alignment/>
      <protection/>
    </xf>
    <xf numFmtId="37" fontId="0" fillId="0" borderId="11" xfId="0" applyNumberFormat="1" applyFont="1" applyFill="1" applyBorder="1" applyAlignment="1" applyProtection="1">
      <alignment/>
      <protection/>
    </xf>
    <xf numFmtId="37" fontId="0" fillId="0" borderId="4" xfId="0" applyNumberFormat="1" applyFont="1" applyFill="1" applyBorder="1" applyAlignment="1" applyProtection="1">
      <alignment/>
      <protection/>
    </xf>
    <xf numFmtId="165" fontId="0" fillId="0" borderId="18" xfId="0" applyNumberFormat="1" applyFont="1" applyFill="1" applyBorder="1" applyAlignment="1" applyProtection="1">
      <alignment/>
      <protection/>
    </xf>
    <xf numFmtId="165" fontId="0" fillId="0" borderId="1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Alignment="1" applyProtection="1">
      <alignment/>
      <protection/>
    </xf>
    <xf numFmtId="166" fontId="7" fillId="0" borderId="18" xfId="0" applyNumberFormat="1" applyFont="1" applyFill="1" applyBorder="1" applyAlignment="1" applyProtection="1">
      <alignment/>
      <protection/>
    </xf>
    <xf numFmtId="166" fontId="7" fillId="0" borderId="10" xfId="0" applyNumberFormat="1" applyFont="1" applyFill="1" applyBorder="1" applyAlignment="1" applyProtection="1">
      <alignment/>
      <protection/>
    </xf>
    <xf numFmtId="165" fontId="7" fillId="0" borderId="0" xfId="0" applyNumberFormat="1" applyFont="1" applyFill="1" applyAlignment="1" applyProtection="1">
      <alignment/>
      <protection/>
    </xf>
    <xf numFmtId="164" fontId="7" fillId="0" borderId="2" xfId="0" applyNumberFormat="1" applyFont="1" applyFill="1" applyBorder="1" applyAlignment="1" applyProtection="1">
      <alignment/>
      <protection/>
    </xf>
    <xf numFmtId="37" fontId="0" fillId="0" borderId="14" xfId="0" applyNumberFormat="1" applyFont="1" applyFill="1" applyBorder="1" applyAlignment="1" applyProtection="1">
      <alignment/>
      <protection/>
    </xf>
    <xf numFmtId="37" fontId="0" fillId="0" borderId="15" xfId="0" applyNumberFormat="1" applyFont="1" applyFill="1" applyBorder="1" applyAlignment="1" applyProtection="1">
      <alignment/>
      <protection/>
    </xf>
    <xf numFmtId="37" fontId="0" fillId="0" borderId="1" xfId="0" applyNumberFormat="1" applyFont="1" applyFill="1" applyBorder="1" applyAlignment="1" applyProtection="1">
      <alignment/>
      <protection/>
    </xf>
    <xf numFmtId="37" fontId="0" fillId="0" borderId="6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165" fontId="0" fillId="0" borderId="9" xfId="0" applyNumberFormat="1" applyFont="1" applyFill="1" applyBorder="1" applyAlignment="1" applyProtection="1">
      <alignment/>
      <protection/>
    </xf>
    <xf numFmtId="166" fontId="7" fillId="0" borderId="9" xfId="0" applyNumberFormat="1" applyFont="1" applyFill="1" applyBorder="1" applyAlignment="1" applyProtection="1">
      <alignment/>
      <protection/>
    </xf>
    <xf numFmtId="3" fontId="0" fillId="0" borderId="9" xfId="0" applyNumberFormat="1" applyBorder="1" applyAlignment="1">
      <alignment/>
    </xf>
    <xf numFmtId="3" fontId="0" fillId="0" borderId="12" xfId="0" applyNumberFormat="1" applyFont="1" applyFill="1" applyBorder="1" applyAlignment="1" applyProtection="1">
      <alignment/>
      <protection/>
    </xf>
    <xf numFmtId="3" fontId="0" fillId="0" borderId="9" xfId="0" applyNumberFormat="1" applyFont="1" applyFill="1" applyBorder="1" applyAlignment="1" applyProtection="1">
      <alignment/>
      <protection/>
    </xf>
    <xf numFmtId="0" fontId="0" fillId="0" borderId="21" xfId="0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37" fontId="0" fillId="0" borderId="22" xfId="0" applyNumberFormat="1" applyFont="1" applyFill="1" applyBorder="1" applyAlignment="1" applyProtection="1">
      <alignment/>
      <protection/>
    </xf>
    <xf numFmtId="0" fontId="0" fillId="0" borderId="22" xfId="0" applyFont="1" applyFill="1" applyBorder="1" applyAlignment="1">
      <alignment/>
    </xf>
    <xf numFmtId="37" fontId="0" fillId="0" borderId="24" xfId="0" applyNumberFormat="1" applyFont="1" applyFill="1" applyBorder="1" applyAlignment="1" applyProtection="1">
      <alignment/>
      <protection/>
    </xf>
    <xf numFmtId="37" fontId="0" fillId="0" borderId="21" xfId="0" applyNumberFormat="1" applyFont="1" applyFill="1" applyBorder="1" applyAlignment="1" applyProtection="1">
      <alignment/>
      <protection/>
    </xf>
    <xf numFmtId="164" fontId="0" fillId="0" borderId="22" xfId="0" applyNumberFormat="1" applyFont="1" applyFill="1" applyBorder="1" applyAlignment="1" applyProtection="1">
      <alignment/>
      <protection/>
    </xf>
    <xf numFmtId="164" fontId="7" fillId="0" borderId="22" xfId="0" applyNumberFormat="1" applyFont="1" applyFill="1" applyBorder="1" applyAlignment="1" applyProtection="1">
      <alignment/>
      <protection/>
    </xf>
    <xf numFmtId="37" fontId="0" fillId="0" borderId="23" xfId="0" applyNumberFormat="1" applyFont="1" applyFill="1" applyBorder="1" applyAlignment="1" applyProtection="1">
      <alignment/>
      <protection/>
    </xf>
    <xf numFmtId="164" fontId="0" fillId="0" borderId="2" xfId="0" applyNumberFormat="1" applyFont="1" applyFill="1" applyBorder="1" applyAlignment="1" applyProtection="1">
      <alignment/>
      <protection/>
    </xf>
    <xf numFmtId="37" fontId="3" fillId="0" borderId="3" xfId="0" applyNumberFormat="1" applyFont="1" applyFill="1" applyBorder="1" applyAlignment="1" applyProtection="1">
      <alignment/>
      <protection/>
    </xf>
    <xf numFmtId="164" fontId="0" fillId="0" borderId="25" xfId="0" applyNumberFormat="1" applyFont="1" applyFill="1" applyBorder="1" applyAlignment="1" applyProtection="1">
      <alignment/>
      <protection/>
    </xf>
    <xf numFmtId="37" fontId="3" fillId="0" borderId="26" xfId="0" applyNumberFormat="1" applyFont="1" applyFill="1" applyBorder="1" applyAlignment="1" applyProtection="1">
      <alignment/>
      <protection/>
    </xf>
    <xf numFmtId="164" fontId="0" fillId="0" borderId="6" xfId="0" applyNumberFormat="1" applyFont="1" applyFill="1" applyBorder="1" applyAlignment="1" applyProtection="1">
      <alignment/>
      <protection/>
    </xf>
    <xf numFmtId="37" fontId="3" fillId="0" borderId="7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T212"/>
  <sheetViews>
    <sheetView tabSelected="1" defaultGridColor="0" zoomScale="77" zoomScaleNormal="77" colorId="22" workbookViewId="0" topLeftCell="A1">
      <pane xSplit="3" ySplit="7" topLeftCell="D18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188" sqref="E188"/>
    </sheetView>
  </sheetViews>
  <sheetFormatPr defaultColWidth="9.77734375" defaultRowHeight="15"/>
  <cols>
    <col min="1" max="1" width="0.88671875" style="0" customWidth="1"/>
    <col min="2" max="2" width="4.77734375" style="0" customWidth="1"/>
    <col min="3" max="3" width="20.77734375" style="0" customWidth="1"/>
    <col min="4" max="10" width="13.77734375" style="0" customWidth="1"/>
    <col min="11" max="11" width="13.5546875" style="0" bestFit="1" customWidth="1"/>
    <col min="12" max="13" width="13.5546875" style="0" customWidth="1"/>
    <col min="14" max="14" width="1.77734375" style="0" customWidth="1"/>
    <col min="15" max="15" width="15.5546875" style="0" bestFit="1" customWidth="1"/>
    <col min="16" max="16" width="6.77734375" style="0" customWidth="1"/>
    <col min="17" max="17" width="1.77734375" style="0" customWidth="1"/>
    <col min="18" max="18" width="2.77734375" style="0" customWidth="1"/>
    <col min="19" max="19" width="11.4453125" style="0" customWidth="1"/>
    <col min="20" max="20" width="14.77734375" style="0" customWidth="1"/>
    <col min="21" max="16384" width="11.4453125" style="0" customWidth="1"/>
  </cols>
  <sheetData>
    <row r="1" spans="2:17" ht="18">
      <c r="B1" s="96" t="s">
        <v>169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2:17" ht="18">
      <c r="B2" s="96" t="s">
        <v>106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2:17" ht="15" customHeight="1">
      <c r="B3" s="97" t="s">
        <v>165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4" spans="2:17" ht="15.75" thickBot="1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2:17" ht="15.75">
      <c r="B5" s="29"/>
      <c r="C5" s="30"/>
      <c r="D5" s="31"/>
      <c r="E5" s="31"/>
      <c r="F5" s="32"/>
      <c r="G5" s="32"/>
      <c r="H5" s="32"/>
      <c r="I5" s="32"/>
      <c r="J5" s="32"/>
      <c r="K5" s="31"/>
      <c r="L5" s="31"/>
      <c r="M5" s="31"/>
      <c r="N5" s="33"/>
      <c r="O5" s="79"/>
      <c r="P5" s="34"/>
      <c r="Q5" s="35"/>
    </row>
    <row r="6" spans="2:20" ht="15.75">
      <c r="B6" s="36"/>
      <c r="C6" s="6" t="s">
        <v>1</v>
      </c>
      <c r="D6" s="22" t="s">
        <v>82</v>
      </c>
      <c r="E6" s="22" t="s">
        <v>83</v>
      </c>
      <c r="F6" s="23" t="s">
        <v>84</v>
      </c>
      <c r="G6" s="23" t="s">
        <v>105</v>
      </c>
      <c r="H6" s="23" t="s">
        <v>122</v>
      </c>
      <c r="I6" s="23" t="s">
        <v>144</v>
      </c>
      <c r="J6" s="23" t="s">
        <v>152</v>
      </c>
      <c r="K6" s="22" t="s">
        <v>155</v>
      </c>
      <c r="L6" s="22" t="s">
        <v>162</v>
      </c>
      <c r="M6" s="22" t="s">
        <v>164</v>
      </c>
      <c r="N6" s="5"/>
      <c r="O6" s="80" t="s">
        <v>160</v>
      </c>
      <c r="P6" s="8" t="s">
        <v>2</v>
      </c>
      <c r="Q6" s="37"/>
      <c r="R6" s="1"/>
      <c r="S6" s="1"/>
      <c r="T6" s="1"/>
    </row>
    <row r="7" spans="2:20" ht="16.5" thickBot="1">
      <c r="B7" s="38"/>
      <c r="C7" s="2"/>
      <c r="D7" s="39"/>
      <c r="E7" s="39"/>
      <c r="F7" s="40"/>
      <c r="G7" s="40"/>
      <c r="H7" s="40"/>
      <c r="I7" s="40"/>
      <c r="J7" s="40"/>
      <c r="K7" s="39"/>
      <c r="L7" s="39"/>
      <c r="M7" s="39"/>
      <c r="N7" s="2"/>
      <c r="O7" s="81" t="s">
        <v>3</v>
      </c>
      <c r="P7" s="41" t="s">
        <v>4</v>
      </c>
      <c r="Q7" s="42"/>
      <c r="R7" s="1"/>
      <c r="S7" s="1"/>
      <c r="T7" s="1"/>
    </row>
    <row r="8" spans="2:20" ht="15.75">
      <c r="B8" s="16"/>
      <c r="C8" s="6"/>
      <c r="D8" s="24"/>
      <c r="E8" s="24"/>
      <c r="F8" s="25"/>
      <c r="G8" s="25"/>
      <c r="H8" s="25"/>
      <c r="I8" s="25"/>
      <c r="J8" s="25"/>
      <c r="K8" s="24"/>
      <c r="L8" s="24"/>
      <c r="M8" s="24"/>
      <c r="N8" s="6"/>
      <c r="O8" s="82"/>
      <c r="P8" s="9"/>
      <c r="Q8" s="37" t="s">
        <v>0</v>
      </c>
      <c r="R8" s="1"/>
      <c r="S8" s="1"/>
      <c r="T8" s="1"/>
    </row>
    <row r="9" spans="2:20" ht="15.75">
      <c r="B9" s="17" t="s">
        <v>102</v>
      </c>
      <c r="C9" s="20" t="s">
        <v>123</v>
      </c>
      <c r="D9" s="44">
        <v>0</v>
      </c>
      <c r="E9" s="44">
        <v>0</v>
      </c>
      <c r="F9" s="45">
        <v>0</v>
      </c>
      <c r="G9" s="45">
        <v>0</v>
      </c>
      <c r="H9" s="45">
        <v>5621840</v>
      </c>
      <c r="I9" s="45">
        <v>9044144</v>
      </c>
      <c r="J9" s="45">
        <v>10004450</v>
      </c>
      <c r="K9" s="44">
        <v>0</v>
      </c>
      <c r="L9" s="44">
        <v>0</v>
      </c>
      <c r="M9" s="44">
        <v>4900500</v>
      </c>
      <c r="N9" s="20"/>
      <c r="O9" s="83">
        <f>SUM(D9:N9)</f>
        <v>29570934</v>
      </c>
      <c r="P9" s="90">
        <f>(O9/$O$11)*100</f>
        <v>37.444055542532226</v>
      </c>
      <c r="Q9" s="37"/>
      <c r="R9" s="1"/>
      <c r="S9" s="1"/>
      <c r="T9" s="1"/>
    </row>
    <row r="10" spans="2:20" ht="15.75">
      <c r="B10" s="17"/>
      <c r="C10" s="16" t="s">
        <v>103</v>
      </c>
      <c r="D10" s="26">
        <v>0</v>
      </c>
      <c r="E10" s="26">
        <v>0</v>
      </c>
      <c r="F10" s="27">
        <v>6345416</v>
      </c>
      <c r="G10" s="27">
        <v>0</v>
      </c>
      <c r="H10" s="27">
        <v>24999999</v>
      </c>
      <c r="I10" s="27">
        <v>0</v>
      </c>
      <c r="J10" s="27">
        <v>574300</v>
      </c>
      <c r="K10" s="26">
        <v>2475033</v>
      </c>
      <c r="L10" s="26">
        <v>0</v>
      </c>
      <c r="M10" s="26">
        <v>15007959</v>
      </c>
      <c r="N10" s="47"/>
      <c r="O10" s="83">
        <f>SUM(D10:N10)</f>
        <v>49402707</v>
      </c>
      <c r="P10" s="90">
        <f>(O10/$O$11)*100</f>
        <v>62.55594445746778</v>
      </c>
      <c r="Q10" s="91"/>
      <c r="R10" s="1"/>
      <c r="S10" s="1"/>
      <c r="T10" s="1"/>
    </row>
    <row r="11" spans="2:20" ht="15.75">
      <c r="B11" s="18"/>
      <c r="C11" s="19" t="s">
        <v>12</v>
      </c>
      <c r="D11" s="48">
        <f aca="true" t="shared" si="0" ref="D11:K11">SUM(D8:D10)</f>
        <v>0</v>
      </c>
      <c r="E11" s="48">
        <f t="shared" si="0"/>
        <v>0</v>
      </c>
      <c r="F11" s="49">
        <f t="shared" si="0"/>
        <v>6345416</v>
      </c>
      <c r="G11" s="49">
        <f t="shared" si="0"/>
        <v>0</v>
      </c>
      <c r="H11" s="49">
        <f t="shared" si="0"/>
        <v>30621839</v>
      </c>
      <c r="I11" s="49">
        <f t="shared" si="0"/>
        <v>9044144</v>
      </c>
      <c r="J11" s="49">
        <f t="shared" si="0"/>
        <v>10578750</v>
      </c>
      <c r="K11" s="48">
        <f t="shared" si="0"/>
        <v>2475033</v>
      </c>
      <c r="L11" s="48">
        <f>SUM(L8:L10)</f>
        <v>0</v>
      </c>
      <c r="M11" s="48">
        <f>SUM(M8:M10)</f>
        <v>19908459</v>
      </c>
      <c r="N11" s="50"/>
      <c r="O11" s="85">
        <f>SUM(D11:N11)</f>
        <v>78973641</v>
      </c>
      <c r="P11" s="92">
        <f>(O11/$O$207)*100</f>
        <v>0.7800566237038385</v>
      </c>
      <c r="Q11" s="93"/>
      <c r="R11" s="1"/>
      <c r="S11" s="1"/>
      <c r="T11" s="1"/>
    </row>
    <row r="12" spans="2:20" ht="15.75">
      <c r="B12" s="16"/>
      <c r="C12" s="6"/>
      <c r="D12" s="51"/>
      <c r="E12" s="51"/>
      <c r="F12" s="52"/>
      <c r="G12" s="52"/>
      <c r="H12" s="52"/>
      <c r="I12" s="52"/>
      <c r="J12" s="52"/>
      <c r="K12" s="51"/>
      <c r="L12" s="44"/>
      <c r="M12" s="44"/>
      <c r="N12" s="20"/>
      <c r="O12" s="84"/>
      <c r="P12" s="53"/>
      <c r="Q12" s="37" t="s">
        <v>0</v>
      </c>
      <c r="R12" s="1"/>
      <c r="S12" s="1"/>
      <c r="T12" s="1"/>
    </row>
    <row r="13" spans="2:20" ht="15.75">
      <c r="B13" s="17" t="s">
        <v>124</v>
      </c>
      <c r="C13" s="16" t="s">
        <v>125</v>
      </c>
      <c r="D13" s="26">
        <v>0</v>
      </c>
      <c r="E13" s="26">
        <v>0</v>
      </c>
      <c r="F13" s="27">
        <v>0</v>
      </c>
      <c r="G13" s="27">
        <v>0</v>
      </c>
      <c r="H13" s="27">
        <v>1800000</v>
      </c>
      <c r="I13" s="27">
        <v>1008000</v>
      </c>
      <c r="J13" s="27">
        <v>1127786</v>
      </c>
      <c r="K13" s="26">
        <v>0</v>
      </c>
      <c r="L13" s="26">
        <v>0</v>
      </c>
      <c r="M13" s="26">
        <v>24193</v>
      </c>
      <c r="N13" s="47"/>
      <c r="O13" s="83">
        <f>SUM(D13:N13)</f>
        <v>3959979</v>
      </c>
      <c r="P13" s="90">
        <f>(O13/$O$14)*100</f>
        <v>100</v>
      </c>
      <c r="Q13" s="91"/>
      <c r="R13" s="1"/>
      <c r="S13" s="1"/>
      <c r="T13" s="1"/>
    </row>
    <row r="14" spans="2:20" ht="15.75">
      <c r="B14" s="18"/>
      <c r="C14" s="19" t="s">
        <v>12</v>
      </c>
      <c r="D14" s="48">
        <f aca="true" t="shared" si="1" ref="D14:M14">SUM(D12:D13)</f>
        <v>0</v>
      </c>
      <c r="E14" s="48">
        <f t="shared" si="1"/>
        <v>0</v>
      </c>
      <c r="F14" s="49">
        <f t="shared" si="1"/>
        <v>0</v>
      </c>
      <c r="G14" s="49">
        <f t="shared" si="1"/>
        <v>0</v>
      </c>
      <c r="H14" s="49">
        <f t="shared" si="1"/>
        <v>1800000</v>
      </c>
      <c r="I14" s="49">
        <f t="shared" si="1"/>
        <v>1008000</v>
      </c>
      <c r="J14" s="49">
        <f t="shared" si="1"/>
        <v>1127786</v>
      </c>
      <c r="K14" s="48">
        <f t="shared" si="1"/>
        <v>0</v>
      </c>
      <c r="L14" s="48">
        <f t="shared" si="1"/>
        <v>0</v>
      </c>
      <c r="M14" s="48">
        <f t="shared" si="1"/>
        <v>24193</v>
      </c>
      <c r="N14" s="50"/>
      <c r="O14" s="85">
        <f>SUM(D14:N14)</f>
        <v>3959979</v>
      </c>
      <c r="P14" s="92">
        <f>(O14/$O$207)*100</f>
        <v>0.03911441601987305</v>
      </c>
      <c r="Q14" s="93"/>
      <c r="R14" s="1"/>
      <c r="S14" s="1"/>
      <c r="T14" s="1"/>
    </row>
    <row r="15" spans="2:20" ht="15.75">
      <c r="B15" s="16"/>
      <c r="C15" s="6"/>
      <c r="D15" s="51"/>
      <c r="E15" s="51"/>
      <c r="F15" s="52"/>
      <c r="G15" s="52"/>
      <c r="H15" s="52"/>
      <c r="I15" s="52"/>
      <c r="J15" s="52"/>
      <c r="K15" s="51"/>
      <c r="L15" s="44"/>
      <c r="M15" s="44"/>
      <c r="N15" s="20"/>
      <c r="O15" s="84"/>
      <c r="P15" s="53"/>
      <c r="Q15" s="37" t="s">
        <v>0</v>
      </c>
      <c r="R15" s="1"/>
      <c r="S15" s="1"/>
      <c r="T15" s="1"/>
    </row>
    <row r="16" spans="2:20" ht="15.75">
      <c r="B16" s="17" t="s">
        <v>77</v>
      </c>
      <c r="C16" s="16" t="s">
        <v>78</v>
      </c>
      <c r="D16" s="26">
        <v>0</v>
      </c>
      <c r="E16" s="26">
        <v>180000</v>
      </c>
      <c r="F16" s="27">
        <v>1806046</v>
      </c>
      <c r="G16" s="27">
        <v>992550</v>
      </c>
      <c r="H16" s="27">
        <v>2971930</v>
      </c>
      <c r="I16" s="27">
        <v>1980026</v>
      </c>
      <c r="J16" s="27">
        <v>0</v>
      </c>
      <c r="K16" s="26">
        <v>927903</v>
      </c>
      <c r="L16" s="76">
        <v>5977603</v>
      </c>
      <c r="M16" s="76">
        <v>1191121</v>
      </c>
      <c r="N16" s="47"/>
      <c r="O16" s="83">
        <f>SUM(D16:N16)</f>
        <v>16027179</v>
      </c>
      <c r="P16" s="90">
        <f>(O16/$O$17)*100</f>
        <v>100</v>
      </c>
      <c r="Q16" s="91"/>
      <c r="R16" s="1"/>
      <c r="S16" s="1"/>
      <c r="T16" s="1"/>
    </row>
    <row r="17" spans="2:20" ht="15.75">
      <c r="B17" s="18"/>
      <c r="C17" s="19" t="s">
        <v>12</v>
      </c>
      <c r="D17" s="48">
        <f aca="true" t="shared" si="2" ref="D17:M17">SUM(D15:D16)</f>
        <v>0</v>
      </c>
      <c r="E17" s="48">
        <f t="shared" si="2"/>
        <v>180000</v>
      </c>
      <c r="F17" s="49">
        <f t="shared" si="2"/>
        <v>1806046</v>
      </c>
      <c r="G17" s="49">
        <f t="shared" si="2"/>
        <v>992550</v>
      </c>
      <c r="H17" s="49">
        <f t="shared" si="2"/>
        <v>2971930</v>
      </c>
      <c r="I17" s="49">
        <f t="shared" si="2"/>
        <v>1980026</v>
      </c>
      <c r="J17" s="49">
        <f t="shared" si="2"/>
        <v>0</v>
      </c>
      <c r="K17" s="48">
        <f t="shared" si="2"/>
        <v>927903</v>
      </c>
      <c r="L17" s="48">
        <f t="shared" si="2"/>
        <v>5977603</v>
      </c>
      <c r="M17" s="48">
        <f t="shared" si="2"/>
        <v>1191121</v>
      </c>
      <c r="N17" s="50"/>
      <c r="O17" s="85">
        <f>SUM(D17:N17)</f>
        <v>16027179</v>
      </c>
      <c r="P17" s="92">
        <f>(O17/$O$207)*100</f>
        <v>0.1583073412841262</v>
      </c>
      <c r="Q17" s="93"/>
      <c r="R17" s="1"/>
      <c r="S17" s="1"/>
      <c r="T17" s="1"/>
    </row>
    <row r="18" spans="2:20" ht="15.75">
      <c r="B18" s="16"/>
      <c r="C18" s="6"/>
      <c r="D18" s="51"/>
      <c r="E18" s="51"/>
      <c r="F18" s="52"/>
      <c r="G18" s="52"/>
      <c r="H18" s="52"/>
      <c r="I18" s="52"/>
      <c r="J18" s="52"/>
      <c r="K18" s="51"/>
      <c r="L18" s="44"/>
      <c r="M18" s="44"/>
      <c r="N18" s="20"/>
      <c r="O18" s="84"/>
      <c r="P18" s="53"/>
      <c r="Q18" s="37" t="s">
        <v>0</v>
      </c>
      <c r="R18" s="1"/>
      <c r="S18" s="1"/>
      <c r="T18" s="1"/>
    </row>
    <row r="19" spans="2:20" ht="15.75">
      <c r="B19" s="17" t="s">
        <v>90</v>
      </c>
      <c r="C19" s="16" t="s">
        <v>91</v>
      </c>
      <c r="D19" s="26">
        <v>0</v>
      </c>
      <c r="E19" s="26">
        <v>0</v>
      </c>
      <c r="F19" s="27">
        <v>3987062</v>
      </c>
      <c r="G19" s="27">
        <v>9868159</v>
      </c>
      <c r="H19" s="27">
        <v>9906431</v>
      </c>
      <c r="I19" s="27">
        <v>0</v>
      </c>
      <c r="J19" s="27">
        <v>0</v>
      </c>
      <c r="K19" s="26">
        <v>34497445</v>
      </c>
      <c r="L19" s="76">
        <v>74400000</v>
      </c>
      <c r="M19" s="76">
        <v>88209000</v>
      </c>
      <c r="N19" s="47"/>
      <c r="O19" s="83">
        <f>SUM(D19:N19)</f>
        <v>220868097</v>
      </c>
      <c r="P19" s="90">
        <f>(O19/$O$20)*100</f>
        <v>100</v>
      </c>
      <c r="Q19" s="91"/>
      <c r="R19" s="1"/>
      <c r="S19" s="1"/>
      <c r="T19" s="1"/>
    </row>
    <row r="20" spans="2:20" ht="15.75">
      <c r="B20" s="18"/>
      <c r="C20" s="19" t="s">
        <v>12</v>
      </c>
      <c r="D20" s="48">
        <f aca="true" t="shared" si="3" ref="D20:M20">SUM(D18:D19)</f>
        <v>0</v>
      </c>
      <c r="E20" s="48">
        <f t="shared" si="3"/>
        <v>0</v>
      </c>
      <c r="F20" s="49">
        <f t="shared" si="3"/>
        <v>3987062</v>
      </c>
      <c r="G20" s="49">
        <f t="shared" si="3"/>
        <v>9868159</v>
      </c>
      <c r="H20" s="49">
        <f t="shared" si="3"/>
        <v>9906431</v>
      </c>
      <c r="I20" s="49">
        <f t="shared" si="3"/>
        <v>0</v>
      </c>
      <c r="J20" s="49">
        <f t="shared" si="3"/>
        <v>0</v>
      </c>
      <c r="K20" s="48">
        <f t="shared" si="3"/>
        <v>34497445</v>
      </c>
      <c r="L20" s="48">
        <f t="shared" si="3"/>
        <v>74400000</v>
      </c>
      <c r="M20" s="48">
        <f t="shared" si="3"/>
        <v>88209000</v>
      </c>
      <c r="N20" s="50"/>
      <c r="O20" s="85">
        <f>SUM(D20:N20)</f>
        <v>220868097</v>
      </c>
      <c r="P20" s="92">
        <f>(O20/$O$207)*100</f>
        <v>2.1816092033759964</v>
      </c>
      <c r="Q20" s="93"/>
      <c r="R20" s="1"/>
      <c r="S20" s="1"/>
      <c r="T20" s="1"/>
    </row>
    <row r="21" spans="2:20" ht="15.75">
      <c r="B21" s="17"/>
      <c r="C21" s="6"/>
      <c r="D21" s="26"/>
      <c r="E21" s="26"/>
      <c r="F21" s="27"/>
      <c r="G21" s="27"/>
      <c r="H21" s="27"/>
      <c r="I21" s="27"/>
      <c r="J21" s="27"/>
      <c r="K21" s="26"/>
      <c r="L21" s="26"/>
      <c r="M21" s="26"/>
      <c r="N21" s="54"/>
      <c r="O21" s="83"/>
      <c r="P21" s="90"/>
      <c r="Q21" s="91"/>
      <c r="R21" s="1"/>
      <c r="S21" s="1"/>
      <c r="T21" s="1"/>
    </row>
    <row r="22" spans="2:20" ht="16.5" customHeight="1">
      <c r="B22" s="17" t="s">
        <v>5</v>
      </c>
      <c r="C22" s="16" t="s">
        <v>6</v>
      </c>
      <c r="D22" s="26">
        <v>9887368</v>
      </c>
      <c r="E22" s="26">
        <v>111877865</v>
      </c>
      <c r="F22" s="27">
        <v>69564426</v>
      </c>
      <c r="G22" s="27">
        <v>52978251</v>
      </c>
      <c r="H22" s="27">
        <v>54985888</v>
      </c>
      <c r="I22" s="27">
        <v>20565325</v>
      </c>
      <c r="J22" s="27">
        <v>43759581</v>
      </c>
      <c r="K22" s="26">
        <v>1475374</v>
      </c>
      <c r="L22" s="76">
        <v>72183339</v>
      </c>
      <c r="M22" s="76">
        <v>82840715</v>
      </c>
      <c r="N22" s="47"/>
      <c r="O22" s="83">
        <f aca="true" t="shared" si="4" ref="O22:O31">SUM(D22:N22)</f>
        <v>520118132</v>
      </c>
      <c r="P22" s="90">
        <f aca="true" t="shared" si="5" ref="P22:P30">(O22/$O$31)*100</f>
        <v>29.162507243442892</v>
      </c>
      <c r="Q22" s="91"/>
      <c r="R22" s="4"/>
      <c r="S22" s="4"/>
      <c r="T22" s="4"/>
    </row>
    <row r="23" spans="2:20" ht="16.5" customHeight="1">
      <c r="B23" s="17"/>
      <c r="C23" s="43" t="s">
        <v>156</v>
      </c>
      <c r="D23" s="26">
        <v>0</v>
      </c>
      <c r="E23" s="26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6">
        <v>396005</v>
      </c>
      <c r="L23" s="26">
        <v>0</v>
      </c>
      <c r="M23" s="26"/>
      <c r="N23" s="47"/>
      <c r="O23" s="83">
        <f t="shared" si="4"/>
        <v>396005</v>
      </c>
      <c r="P23" s="90">
        <f t="shared" si="5"/>
        <v>0.022203607162342882</v>
      </c>
      <c r="Q23" s="91"/>
      <c r="R23" s="4"/>
      <c r="S23" s="4"/>
      <c r="T23" s="4"/>
    </row>
    <row r="24" spans="2:20" ht="16.5" customHeight="1">
      <c r="B24" s="17"/>
      <c r="C24" s="43" t="s">
        <v>107</v>
      </c>
      <c r="D24" s="26">
        <v>0</v>
      </c>
      <c r="E24" s="26">
        <v>0</v>
      </c>
      <c r="F24" s="27">
        <v>0</v>
      </c>
      <c r="G24" s="27">
        <v>2970395</v>
      </c>
      <c r="H24" s="27">
        <v>496280</v>
      </c>
      <c r="I24" s="27">
        <v>0</v>
      </c>
      <c r="J24" s="27">
        <v>0</v>
      </c>
      <c r="K24" s="26">
        <v>0</v>
      </c>
      <c r="L24" s="26">
        <v>0</v>
      </c>
      <c r="M24" s="26"/>
      <c r="N24" s="47"/>
      <c r="O24" s="83">
        <f t="shared" si="4"/>
        <v>3466675</v>
      </c>
      <c r="P24" s="90">
        <f t="shared" si="5"/>
        <v>0.19437302523835565</v>
      </c>
      <c r="Q24" s="91"/>
      <c r="R24" s="4"/>
      <c r="S24" s="4"/>
      <c r="T24" s="4"/>
    </row>
    <row r="25" spans="2:20" ht="16.5" customHeight="1">
      <c r="B25" s="17"/>
      <c r="C25" s="16" t="s">
        <v>7</v>
      </c>
      <c r="D25" s="26">
        <v>7934098</v>
      </c>
      <c r="E25" s="26">
        <v>20234344</v>
      </c>
      <c r="F25" s="27">
        <v>23305140</v>
      </c>
      <c r="G25" s="27">
        <v>24526968</v>
      </c>
      <c r="H25" s="27">
        <v>34870640</v>
      </c>
      <c r="I25" s="27">
        <v>0</v>
      </c>
      <c r="J25" s="27">
        <v>324724</v>
      </c>
      <c r="K25" s="26">
        <v>0</v>
      </c>
      <c r="L25" s="26">
        <v>0</v>
      </c>
      <c r="M25" s="26"/>
      <c r="N25" s="47"/>
      <c r="O25" s="83">
        <f t="shared" si="4"/>
        <v>111195914</v>
      </c>
      <c r="P25" s="90">
        <f t="shared" si="5"/>
        <v>6.23464449315959</v>
      </c>
      <c r="Q25" s="91"/>
      <c r="R25" s="4"/>
      <c r="S25" s="4"/>
      <c r="T25" s="4"/>
    </row>
    <row r="26" spans="2:20" ht="16.5" customHeight="1">
      <c r="B26" s="17"/>
      <c r="C26" s="16" t="s">
        <v>8</v>
      </c>
      <c r="D26" s="26">
        <v>0</v>
      </c>
      <c r="E26" s="26">
        <v>0</v>
      </c>
      <c r="F26" s="27">
        <v>1489534</v>
      </c>
      <c r="G26" s="27">
        <v>31532437</v>
      </c>
      <c r="H26" s="27">
        <v>37488260</v>
      </c>
      <c r="I26" s="27">
        <v>60008279</v>
      </c>
      <c r="J26" s="27">
        <v>93651093</v>
      </c>
      <c r="K26" s="26">
        <v>41369861</v>
      </c>
      <c r="L26" s="76">
        <v>154791172</v>
      </c>
      <c r="M26" s="76">
        <v>66527021</v>
      </c>
      <c r="N26" s="47"/>
      <c r="O26" s="83">
        <f t="shared" si="4"/>
        <v>486857657</v>
      </c>
      <c r="P26" s="90">
        <f t="shared" si="5"/>
        <v>27.29762543403916</v>
      </c>
      <c r="Q26" s="91"/>
      <c r="R26" s="4"/>
      <c r="S26" s="4"/>
      <c r="T26" s="4"/>
    </row>
    <row r="27" spans="2:20" ht="16.5" customHeight="1">
      <c r="B27" s="17"/>
      <c r="C27" s="16" t="s">
        <v>9</v>
      </c>
      <c r="D27" s="26">
        <v>38423180</v>
      </c>
      <c r="E27" s="26">
        <v>29803294</v>
      </c>
      <c r="F27" s="27">
        <v>39702110</v>
      </c>
      <c r="G27" s="27">
        <v>63770116</v>
      </c>
      <c r="H27" s="27">
        <v>79251454</v>
      </c>
      <c r="I27" s="27">
        <v>74918042</v>
      </c>
      <c r="J27" s="27">
        <v>99833608</v>
      </c>
      <c r="K27" s="26">
        <v>107275500</v>
      </c>
      <c r="L27" s="76">
        <v>9920000</v>
      </c>
      <c r="M27" s="76">
        <v>24502500</v>
      </c>
      <c r="N27" s="47"/>
      <c r="O27" s="83">
        <f t="shared" si="4"/>
        <v>567399804</v>
      </c>
      <c r="P27" s="90">
        <f t="shared" si="5"/>
        <v>31.813543647192205</v>
      </c>
      <c r="Q27" s="91"/>
      <c r="R27" s="4"/>
      <c r="S27" s="4"/>
      <c r="T27" s="4"/>
    </row>
    <row r="28" spans="2:20" ht="16.5" customHeight="1">
      <c r="B28" s="17"/>
      <c r="C28" s="16" t="s">
        <v>10</v>
      </c>
      <c r="D28" s="26">
        <v>0</v>
      </c>
      <c r="E28" s="26">
        <v>21330786</v>
      </c>
      <c r="F28" s="27">
        <v>26798925</v>
      </c>
      <c r="G28" s="27">
        <v>19621574</v>
      </c>
      <c r="H28" s="27">
        <v>0</v>
      </c>
      <c r="I28" s="27">
        <v>12247583</v>
      </c>
      <c r="J28" s="27">
        <v>245896</v>
      </c>
      <c r="K28" s="26">
        <v>990644</v>
      </c>
      <c r="L28" s="26">
        <v>0</v>
      </c>
      <c r="M28" s="26">
        <v>1968358</v>
      </c>
      <c r="N28" s="47"/>
      <c r="O28" s="83">
        <f t="shared" si="4"/>
        <v>83203766</v>
      </c>
      <c r="P28" s="90">
        <f t="shared" si="5"/>
        <v>4.665152547799905</v>
      </c>
      <c r="Q28" s="91"/>
      <c r="R28" s="4"/>
      <c r="S28" s="4"/>
      <c r="T28" s="4"/>
    </row>
    <row r="29" spans="2:20" ht="16.5" customHeight="1">
      <c r="B29" s="17"/>
      <c r="C29" s="28" t="s">
        <v>145</v>
      </c>
      <c r="D29" s="26">
        <v>0</v>
      </c>
      <c r="E29" s="26">
        <v>0</v>
      </c>
      <c r="F29" s="27">
        <v>0</v>
      </c>
      <c r="G29" s="27">
        <v>0</v>
      </c>
      <c r="H29" s="27">
        <v>0</v>
      </c>
      <c r="I29" s="27">
        <v>981079</v>
      </c>
      <c r="J29" s="27">
        <v>7151572</v>
      </c>
      <c r="K29" s="26">
        <v>2745908</v>
      </c>
      <c r="L29" s="26">
        <v>0</v>
      </c>
      <c r="M29" s="26"/>
      <c r="N29" s="47"/>
      <c r="O29" s="83">
        <f t="shared" si="4"/>
        <v>10878559</v>
      </c>
      <c r="P29" s="90">
        <f t="shared" si="5"/>
        <v>0.6099500019655552</v>
      </c>
      <c r="Q29" s="91"/>
      <c r="R29" s="4"/>
      <c r="S29" s="4"/>
      <c r="T29" s="4"/>
    </row>
    <row r="30" spans="2:20" ht="16.5" customHeight="1">
      <c r="B30" s="17"/>
      <c r="C30" s="16" t="s">
        <v>11</v>
      </c>
      <c r="D30" s="26">
        <v>0</v>
      </c>
      <c r="E30" s="26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6">
        <v>0</v>
      </c>
      <c r="L30" s="26">
        <v>0</v>
      </c>
      <c r="M30" s="26"/>
      <c r="N30" s="47"/>
      <c r="O30" s="83">
        <f t="shared" si="4"/>
        <v>0</v>
      </c>
      <c r="P30" s="90">
        <f t="shared" si="5"/>
        <v>0</v>
      </c>
      <c r="Q30" s="91"/>
      <c r="R30" s="4"/>
      <c r="S30" s="4"/>
      <c r="T30" s="4"/>
    </row>
    <row r="31" spans="2:20" ht="16.5" customHeight="1">
      <c r="B31" s="18"/>
      <c r="C31" s="19" t="s">
        <v>12</v>
      </c>
      <c r="D31" s="48">
        <f aca="true" t="shared" si="6" ref="D31:M31">SUM(D21:D30)</f>
        <v>56244646</v>
      </c>
      <c r="E31" s="48">
        <f t="shared" si="6"/>
        <v>183246289</v>
      </c>
      <c r="F31" s="49">
        <f t="shared" si="6"/>
        <v>160860135</v>
      </c>
      <c r="G31" s="49">
        <f t="shared" si="6"/>
        <v>195399741</v>
      </c>
      <c r="H31" s="49">
        <f t="shared" si="6"/>
        <v>207092522</v>
      </c>
      <c r="I31" s="49">
        <f t="shared" si="6"/>
        <v>168720308</v>
      </c>
      <c r="J31" s="49">
        <f t="shared" si="6"/>
        <v>244966474</v>
      </c>
      <c r="K31" s="48">
        <f t="shared" si="6"/>
        <v>154253292</v>
      </c>
      <c r="L31" s="48">
        <f t="shared" si="6"/>
        <v>236894511</v>
      </c>
      <c r="M31" s="48">
        <f t="shared" si="6"/>
        <v>175838594</v>
      </c>
      <c r="N31" s="50"/>
      <c r="O31" s="85">
        <f t="shared" si="4"/>
        <v>1783516512</v>
      </c>
      <c r="P31" s="92">
        <f>(O31/$O$207)*100</f>
        <v>17.616559792029427</v>
      </c>
      <c r="Q31" s="93"/>
      <c r="R31" s="4"/>
      <c r="S31" s="4"/>
      <c r="T31" s="4"/>
    </row>
    <row r="32" spans="2:20" ht="16.5" customHeight="1">
      <c r="B32" s="17"/>
      <c r="C32" s="16"/>
      <c r="D32" s="26"/>
      <c r="E32" s="26"/>
      <c r="F32" s="27"/>
      <c r="G32" s="27"/>
      <c r="H32" s="27"/>
      <c r="I32" s="27"/>
      <c r="J32" s="27"/>
      <c r="K32" s="26"/>
      <c r="L32" s="26"/>
      <c r="M32" s="26"/>
      <c r="N32" s="47"/>
      <c r="O32" s="83"/>
      <c r="P32" s="46"/>
      <c r="Q32" s="91"/>
      <c r="R32" s="4"/>
      <c r="S32" s="4"/>
      <c r="T32" s="4"/>
    </row>
    <row r="33" spans="2:20" ht="16.5" customHeight="1">
      <c r="B33" s="17" t="s">
        <v>13</v>
      </c>
      <c r="C33" s="16" t="s">
        <v>14</v>
      </c>
      <c r="D33" s="26">
        <v>2831040</v>
      </c>
      <c r="E33" s="26">
        <v>22925610</v>
      </c>
      <c r="F33" s="27">
        <v>40902110</v>
      </c>
      <c r="G33" s="27">
        <v>37777271</v>
      </c>
      <c r="H33" s="27">
        <v>22982923</v>
      </c>
      <c r="I33" s="27">
        <v>54641290</v>
      </c>
      <c r="J33" s="27">
        <v>68850768</v>
      </c>
      <c r="K33" s="26">
        <v>59118025</v>
      </c>
      <c r="L33" s="76">
        <v>98976283</v>
      </c>
      <c r="M33" s="76">
        <v>83308500</v>
      </c>
      <c r="N33" s="47"/>
      <c r="O33" s="83">
        <f>SUM(D33:N33)</f>
        <v>492313820</v>
      </c>
      <c r="P33" s="90">
        <f>(O33/$O$35)*100</f>
        <v>99.44145225463812</v>
      </c>
      <c r="Q33" s="91"/>
      <c r="R33" s="4"/>
      <c r="S33" s="4"/>
      <c r="T33" s="4"/>
    </row>
    <row r="34" spans="2:20" ht="16.5" customHeight="1">
      <c r="B34" s="17"/>
      <c r="C34" s="16" t="s">
        <v>141</v>
      </c>
      <c r="D34" s="26">
        <v>0</v>
      </c>
      <c r="E34" s="26">
        <v>0</v>
      </c>
      <c r="F34" s="27">
        <v>0</v>
      </c>
      <c r="G34" s="27">
        <v>0</v>
      </c>
      <c r="H34" s="27">
        <v>793530</v>
      </c>
      <c r="I34" s="27">
        <v>0</v>
      </c>
      <c r="J34" s="27">
        <v>0</v>
      </c>
      <c r="K34" s="26">
        <v>1971723</v>
      </c>
      <c r="L34" s="26">
        <v>0</v>
      </c>
      <c r="M34" s="26"/>
      <c r="N34" s="47"/>
      <c r="O34" s="83">
        <f>SUM(D34:N34)</f>
        <v>2765253</v>
      </c>
      <c r="P34" s="90">
        <f>(O34/$O$35)*100</f>
        <v>0.5585477453618809</v>
      </c>
      <c r="Q34" s="91"/>
      <c r="R34" s="4"/>
      <c r="S34" s="4"/>
      <c r="T34" s="4"/>
    </row>
    <row r="35" spans="2:20" ht="16.5" customHeight="1">
      <c r="B35" s="18"/>
      <c r="C35" s="19" t="s">
        <v>12</v>
      </c>
      <c r="D35" s="48">
        <f aca="true" t="shared" si="7" ref="D35:K35">SUM(D32:D34)</f>
        <v>2831040</v>
      </c>
      <c r="E35" s="48">
        <f t="shared" si="7"/>
        <v>22925610</v>
      </c>
      <c r="F35" s="49">
        <f t="shared" si="7"/>
        <v>40902110</v>
      </c>
      <c r="G35" s="49">
        <f t="shared" si="7"/>
        <v>37777271</v>
      </c>
      <c r="H35" s="49">
        <f t="shared" si="7"/>
        <v>23776453</v>
      </c>
      <c r="I35" s="49">
        <f t="shared" si="7"/>
        <v>54641290</v>
      </c>
      <c r="J35" s="49">
        <f t="shared" si="7"/>
        <v>68850768</v>
      </c>
      <c r="K35" s="48">
        <f t="shared" si="7"/>
        <v>61089748</v>
      </c>
      <c r="L35" s="48">
        <f>SUM(L32:L34)</f>
        <v>98976283</v>
      </c>
      <c r="M35" s="48">
        <f>SUM(M32:M34)</f>
        <v>83308500</v>
      </c>
      <c r="N35" s="50"/>
      <c r="O35" s="85">
        <f>SUM(D35:N35)</f>
        <v>495079073</v>
      </c>
      <c r="P35" s="92">
        <f>(O35/$O$207)*100</f>
        <v>4.890108968773597</v>
      </c>
      <c r="Q35" s="93"/>
      <c r="R35" s="4"/>
      <c r="S35" s="4"/>
      <c r="T35" s="4"/>
    </row>
    <row r="36" spans="2:20" ht="16.5" customHeight="1">
      <c r="B36" s="17"/>
      <c r="C36" s="16"/>
      <c r="D36" s="26"/>
      <c r="E36" s="26"/>
      <c r="F36" s="27"/>
      <c r="G36" s="27"/>
      <c r="H36" s="27"/>
      <c r="I36" s="27"/>
      <c r="J36" s="27"/>
      <c r="K36" s="26"/>
      <c r="L36" s="26"/>
      <c r="M36" s="26"/>
      <c r="N36" s="47"/>
      <c r="O36" s="83"/>
      <c r="P36" s="46"/>
      <c r="Q36" s="91"/>
      <c r="R36" s="4"/>
      <c r="S36" s="4"/>
      <c r="T36" s="4"/>
    </row>
    <row r="37" spans="2:20" ht="16.5" customHeight="1">
      <c r="B37" s="17" t="s">
        <v>111</v>
      </c>
      <c r="C37" s="16" t="s">
        <v>157</v>
      </c>
      <c r="D37" s="26">
        <v>0</v>
      </c>
      <c r="E37" s="26">
        <v>0</v>
      </c>
      <c r="F37" s="27">
        <v>0</v>
      </c>
      <c r="G37" s="27">
        <v>992500</v>
      </c>
      <c r="H37" s="27">
        <v>0</v>
      </c>
      <c r="I37" s="27">
        <v>981080</v>
      </c>
      <c r="J37" s="27">
        <v>0</v>
      </c>
      <c r="K37" s="26">
        <v>14785889</v>
      </c>
      <c r="L37" s="26">
        <v>0</v>
      </c>
      <c r="M37" s="76">
        <v>6912715</v>
      </c>
      <c r="N37" s="47"/>
      <c r="O37" s="83">
        <f>SUM(D37:N37)</f>
        <v>23672184</v>
      </c>
      <c r="P37" s="90">
        <f>(O37/$O$41)*100</f>
        <v>65.61176088878743</v>
      </c>
      <c r="Q37" s="91"/>
      <c r="R37" s="4"/>
      <c r="S37" s="4"/>
      <c r="T37" s="4"/>
    </row>
    <row r="38" spans="2:20" ht="16.5" customHeight="1">
      <c r="B38" s="17"/>
      <c r="C38" s="28" t="s">
        <v>126</v>
      </c>
      <c r="D38" s="26">
        <v>0</v>
      </c>
      <c r="E38" s="26">
        <v>0</v>
      </c>
      <c r="F38" s="27">
        <v>0</v>
      </c>
      <c r="G38" s="27">
        <v>0</v>
      </c>
      <c r="H38" s="27">
        <v>2000000</v>
      </c>
      <c r="I38" s="27">
        <v>0</v>
      </c>
      <c r="J38" s="27">
        <v>0</v>
      </c>
      <c r="K38" s="26">
        <v>0</v>
      </c>
      <c r="L38" s="26">
        <v>0</v>
      </c>
      <c r="M38" s="26"/>
      <c r="N38" s="47"/>
      <c r="O38" s="83">
        <f>SUM(D38:N38)</f>
        <v>2000000</v>
      </c>
      <c r="P38" s="90">
        <f>(O38/$O$41)*100</f>
        <v>5.543363543371193</v>
      </c>
      <c r="Q38" s="91"/>
      <c r="R38" s="4"/>
      <c r="S38" s="4"/>
      <c r="T38" s="4"/>
    </row>
    <row r="39" spans="2:20" ht="16.5" customHeight="1">
      <c r="B39" s="17"/>
      <c r="C39" s="16" t="s">
        <v>112</v>
      </c>
      <c r="D39" s="26">
        <v>0</v>
      </c>
      <c r="E39" s="26">
        <v>0</v>
      </c>
      <c r="F39" s="27">
        <v>0</v>
      </c>
      <c r="G39" s="27">
        <v>1593020</v>
      </c>
      <c r="H39" s="27">
        <v>888830</v>
      </c>
      <c r="I39" s="27">
        <v>0</v>
      </c>
      <c r="J39" s="27">
        <v>0</v>
      </c>
      <c r="K39" s="26">
        <v>0</v>
      </c>
      <c r="L39" s="26">
        <v>0</v>
      </c>
      <c r="M39" s="26"/>
      <c r="N39" s="47"/>
      <c r="O39" s="83">
        <f>SUM(D39:N39)</f>
        <v>2481850</v>
      </c>
      <c r="P39" s="90">
        <f>(O39/$O$41)*100</f>
        <v>6.878898405057898</v>
      </c>
      <c r="Q39" s="91"/>
      <c r="R39" s="4"/>
      <c r="S39" s="4"/>
      <c r="T39" s="4"/>
    </row>
    <row r="40" spans="2:20" ht="16.5" customHeight="1">
      <c r="B40" s="17"/>
      <c r="C40" s="28" t="s">
        <v>153</v>
      </c>
      <c r="D40" s="26">
        <v>0</v>
      </c>
      <c r="E40" s="26">
        <v>0</v>
      </c>
      <c r="F40" s="27">
        <v>0</v>
      </c>
      <c r="G40" s="27">
        <v>0</v>
      </c>
      <c r="H40" s="27">
        <v>0</v>
      </c>
      <c r="I40" s="27">
        <v>0</v>
      </c>
      <c r="J40" s="27">
        <v>7925144</v>
      </c>
      <c r="K40" s="26">
        <v>0</v>
      </c>
      <c r="L40" s="26">
        <v>0</v>
      </c>
      <c r="M40" s="26"/>
      <c r="N40" s="47"/>
      <c r="O40" s="83">
        <f>SUM(D40:N40)</f>
        <v>7925144</v>
      </c>
      <c r="P40" s="90">
        <f>(O40/$O$41)*100</f>
        <v>21.965977162783474</v>
      </c>
      <c r="Q40" s="91"/>
      <c r="R40" s="4"/>
      <c r="S40" s="4"/>
      <c r="T40" s="4"/>
    </row>
    <row r="41" spans="2:20" ht="16.5" customHeight="1">
      <c r="B41" s="18"/>
      <c r="C41" s="19" t="s">
        <v>12</v>
      </c>
      <c r="D41" s="48">
        <f aca="true" t="shared" si="8" ref="D41:M41">SUM(D36:D40)</f>
        <v>0</v>
      </c>
      <c r="E41" s="48">
        <f t="shared" si="8"/>
        <v>0</v>
      </c>
      <c r="F41" s="49">
        <f t="shared" si="8"/>
        <v>0</v>
      </c>
      <c r="G41" s="49">
        <f t="shared" si="8"/>
        <v>2585520</v>
      </c>
      <c r="H41" s="49">
        <f t="shared" si="8"/>
        <v>2888830</v>
      </c>
      <c r="I41" s="49">
        <f t="shared" si="8"/>
        <v>981080</v>
      </c>
      <c r="J41" s="49">
        <f t="shared" si="8"/>
        <v>7925144</v>
      </c>
      <c r="K41" s="48">
        <f t="shared" si="8"/>
        <v>14785889</v>
      </c>
      <c r="L41" s="48">
        <f t="shared" si="8"/>
        <v>0</v>
      </c>
      <c r="M41" s="48">
        <f t="shared" si="8"/>
        <v>6912715</v>
      </c>
      <c r="N41" s="50"/>
      <c r="O41" s="85">
        <f>SUM(D41:N41)</f>
        <v>36079178</v>
      </c>
      <c r="P41" s="92">
        <f>(O41/$O$207)*100</f>
        <v>0.3563695610373316</v>
      </c>
      <c r="Q41" s="93"/>
      <c r="R41" s="4"/>
      <c r="S41" s="4"/>
      <c r="T41" s="4"/>
    </row>
    <row r="42" spans="2:20" ht="16.5" customHeight="1">
      <c r="B42" s="17"/>
      <c r="C42" s="16"/>
      <c r="D42" s="26"/>
      <c r="E42" s="26"/>
      <c r="F42" s="27"/>
      <c r="G42" s="27"/>
      <c r="H42" s="27"/>
      <c r="I42" s="27"/>
      <c r="J42" s="27"/>
      <c r="K42" s="26"/>
      <c r="L42" s="26"/>
      <c r="M42" s="26"/>
      <c r="N42" s="47"/>
      <c r="O42" s="83"/>
      <c r="P42" s="46"/>
      <c r="Q42" s="91"/>
      <c r="R42" s="4"/>
      <c r="S42" s="4"/>
      <c r="T42" s="4"/>
    </row>
    <row r="43" spans="2:20" ht="16.5" customHeight="1">
      <c r="B43" s="17" t="s">
        <v>127</v>
      </c>
      <c r="C43" s="16" t="s">
        <v>104</v>
      </c>
      <c r="D43" s="26">
        <v>0</v>
      </c>
      <c r="E43" s="26">
        <v>0</v>
      </c>
      <c r="F43" s="27">
        <v>0</v>
      </c>
      <c r="G43" s="27">
        <v>0</v>
      </c>
      <c r="H43" s="27">
        <v>7429824</v>
      </c>
      <c r="I43" s="27">
        <v>54450720</v>
      </c>
      <c r="J43" s="27">
        <v>59014944</v>
      </c>
      <c r="K43" s="26">
        <v>113503783</v>
      </c>
      <c r="L43" s="76">
        <v>50029863</v>
      </c>
      <c r="M43" s="76">
        <v>25403024</v>
      </c>
      <c r="N43" s="47"/>
      <c r="O43" s="83">
        <f>SUM(D43:N43)</f>
        <v>309832158</v>
      </c>
      <c r="P43" s="90">
        <f>(O43/$O$44)*100</f>
        <v>100</v>
      </c>
      <c r="Q43" s="91"/>
      <c r="R43" s="4"/>
      <c r="S43" s="4"/>
      <c r="T43" s="4"/>
    </row>
    <row r="44" spans="2:20" ht="16.5" customHeight="1">
      <c r="B44" s="18"/>
      <c r="C44" s="19" t="s">
        <v>12</v>
      </c>
      <c r="D44" s="48">
        <f aca="true" t="shared" si="9" ref="D44:M44">SUM(D42:D43)</f>
        <v>0</v>
      </c>
      <c r="E44" s="48">
        <f t="shared" si="9"/>
        <v>0</v>
      </c>
      <c r="F44" s="49">
        <f t="shared" si="9"/>
        <v>0</v>
      </c>
      <c r="G44" s="49">
        <f t="shared" si="9"/>
        <v>0</v>
      </c>
      <c r="H44" s="49">
        <f t="shared" si="9"/>
        <v>7429824</v>
      </c>
      <c r="I44" s="49">
        <f t="shared" si="9"/>
        <v>54450720</v>
      </c>
      <c r="J44" s="49">
        <f t="shared" si="9"/>
        <v>59014944</v>
      </c>
      <c r="K44" s="48">
        <f t="shared" si="9"/>
        <v>113503783</v>
      </c>
      <c r="L44" s="48">
        <f t="shared" si="9"/>
        <v>50029863</v>
      </c>
      <c r="M44" s="48">
        <f t="shared" si="9"/>
        <v>25403024</v>
      </c>
      <c r="N44" s="50"/>
      <c r="O44" s="85">
        <f>SUM(D44:N44)</f>
        <v>309832158</v>
      </c>
      <c r="P44" s="92">
        <f>(O44/$O$207)*100</f>
        <v>3.060345502929949</v>
      </c>
      <c r="Q44" s="93"/>
      <c r="R44" s="4"/>
      <c r="S44" s="4"/>
      <c r="T44" s="4"/>
    </row>
    <row r="45" spans="2:20" ht="16.5" customHeight="1">
      <c r="B45" s="17"/>
      <c r="C45" s="16"/>
      <c r="D45" s="26"/>
      <c r="E45" s="26"/>
      <c r="F45" s="27"/>
      <c r="G45" s="27"/>
      <c r="H45" s="27"/>
      <c r="I45" s="27"/>
      <c r="J45" s="27"/>
      <c r="K45" s="26"/>
      <c r="L45" s="26"/>
      <c r="M45" s="26"/>
      <c r="N45" s="47"/>
      <c r="O45" s="83"/>
      <c r="P45" s="46"/>
      <c r="Q45" s="91"/>
      <c r="R45" s="4"/>
      <c r="S45" s="4"/>
      <c r="T45" s="4"/>
    </row>
    <row r="46" spans="2:20" ht="16.5" customHeight="1">
      <c r="B46" s="17" t="s">
        <v>128</v>
      </c>
      <c r="C46" s="16" t="s">
        <v>129</v>
      </c>
      <c r="D46" s="26">
        <v>0</v>
      </c>
      <c r="E46" s="26">
        <v>0</v>
      </c>
      <c r="F46" s="27">
        <v>0</v>
      </c>
      <c r="G46" s="27">
        <v>0</v>
      </c>
      <c r="H46" s="27">
        <v>981079</v>
      </c>
      <c r="I46" s="27">
        <v>0</v>
      </c>
      <c r="J46" s="27">
        <v>0</v>
      </c>
      <c r="K46" s="26">
        <v>0</v>
      </c>
      <c r="L46" s="76">
        <v>1098967</v>
      </c>
      <c r="M46" s="76"/>
      <c r="N46" s="47"/>
      <c r="O46" s="83">
        <f>SUM(D46:N46)</f>
        <v>2080046</v>
      </c>
      <c r="P46" s="90">
        <f>(O46/$O$47)*100</f>
        <v>100</v>
      </c>
      <c r="Q46" s="91"/>
      <c r="R46" s="4"/>
      <c r="S46" s="4"/>
      <c r="T46" s="4"/>
    </row>
    <row r="47" spans="2:20" ht="16.5" customHeight="1">
      <c r="B47" s="18"/>
      <c r="C47" s="19" t="s">
        <v>12</v>
      </c>
      <c r="D47" s="48">
        <f aca="true" t="shared" si="10" ref="D47:M47">SUM(D45:D46)</f>
        <v>0</v>
      </c>
      <c r="E47" s="48">
        <f t="shared" si="10"/>
        <v>0</v>
      </c>
      <c r="F47" s="49">
        <f t="shared" si="10"/>
        <v>0</v>
      </c>
      <c r="G47" s="49">
        <f t="shared" si="10"/>
        <v>0</v>
      </c>
      <c r="H47" s="49">
        <f t="shared" si="10"/>
        <v>981079</v>
      </c>
      <c r="I47" s="49">
        <f t="shared" si="10"/>
        <v>0</v>
      </c>
      <c r="J47" s="49">
        <f t="shared" si="10"/>
        <v>0</v>
      </c>
      <c r="K47" s="48">
        <f t="shared" si="10"/>
        <v>0</v>
      </c>
      <c r="L47" s="48">
        <f t="shared" si="10"/>
        <v>1098967</v>
      </c>
      <c r="M47" s="48">
        <f t="shared" si="10"/>
        <v>0</v>
      </c>
      <c r="N47" s="50"/>
      <c r="O47" s="85">
        <f>SUM(D47:N47)</f>
        <v>2080046</v>
      </c>
      <c r="P47" s="92">
        <f>(O47/$O$207)*100</f>
        <v>0.02054550910105151</v>
      </c>
      <c r="Q47" s="93"/>
      <c r="R47" s="4"/>
      <c r="S47" s="4"/>
      <c r="T47" s="4"/>
    </row>
    <row r="48" spans="2:20" ht="16.5" customHeight="1">
      <c r="B48" s="17"/>
      <c r="C48" s="16"/>
      <c r="D48" s="26"/>
      <c r="E48" s="26"/>
      <c r="F48" s="27"/>
      <c r="G48" s="27"/>
      <c r="H48" s="27"/>
      <c r="I48" s="27"/>
      <c r="J48" s="27"/>
      <c r="K48" s="26"/>
      <c r="L48" s="26"/>
      <c r="M48" s="26"/>
      <c r="N48" s="47"/>
      <c r="O48" s="83"/>
      <c r="P48" s="46"/>
      <c r="Q48" s="91"/>
      <c r="R48" s="4"/>
      <c r="S48" s="4"/>
      <c r="T48" s="4"/>
    </row>
    <row r="49" spans="2:20" ht="16.5" customHeight="1">
      <c r="B49" s="17" t="s">
        <v>15</v>
      </c>
      <c r="C49" s="16" t="s">
        <v>16</v>
      </c>
      <c r="D49" s="26">
        <v>8937206</v>
      </c>
      <c r="E49" s="26">
        <v>7974126</v>
      </c>
      <c r="F49" s="27">
        <v>0</v>
      </c>
      <c r="G49" s="27">
        <v>2970210</v>
      </c>
      <c r="H49" s="27">
        <v>24670434</v>
      </c>
      <c r="I49" s="27">
        <v>26730353</v>
      </c>
      <c r="J49" s="27">
        <v>0</v>
      </c>
      <c r="K49" s="26">
        <v>13604535</v>
      </c>
      <c r="L49" s="26">
        <v>0</v>
      </c>
      <c r="M49" s="26"/>
      <c r="N49" s="47"/>
      <c r="O49" s="83">
        <f aca="true" t="shared" si="11" ref="O49:O55">SUM(D49:N49)</f>
        <v>84886864</v>
      </c>
      <c r="P49" s="90">
        <f aca="true" t="shared" si="12" ref="P49:P54">(O49/$O$55)*100</f>
        <v>32.25653159426826</v>
      </c>
      <c r="Q49" s="91"/>
      <c r="R49" s="4"/>
      <c r="S49" s="4"/>
      <c r="T49" s="4"/>
    </row>
    <row r="50" spans="2:20" ht="16.5" customHeight="1">
      <c r="B50" s="17"/>
      <c r="C50" s="16" t="s">
        <v>17</v>
      </c>
      <c r="D50" s="26">
        <v>9603788</v>
      </c>
      <c r="E50" s="26">
        <v>14895343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6">
        <v>0</v>
      </c>
      <c r="L50" s="26">
        <v>0</v>
      </c>
      <c r="M50" s="26"/>
      <c r="N50" s="47"/>
      <c r="O50" s="83">
        <f t="shared" si="11"/>
        <v>24499131</v>
      </c>
      <c r="P50" s="90">
        <f t="shared" si="12"/>
        <v>9.30953219256182</v>
      </c>
      <c r="Q50" s="91"/>
      <c r="R50" s="4"/>
      <c r="S50" s="4"/>
      <c r="T50" s="4"/>
    </row>
    <row r="51" spans="2:20" ht="16.5" customHeight="1">
      <c r="B51" s="17"/>
      <c r="C51" s="16" t="s">
        <v>18</v>
      </c>
      <c r="D51" s="26">
        <v>8375961</v>
      </c>
      <c r="E51" s="26">
        <v>0</v>
      </c>
      <c r="F51" s="27">
        <v>23058213</v>
      </c>
      <c r="G51" s="27">
        <v>1000000</v>
      </c>
      <c r="H51" s="27">
        <v>18391669</v>
      </c>
      <c r="I51" s="27">
        <v>1471618</v>
      </c>
      <c r="J51" s="27">
        <v>4950065</v>
      </c>
      <c r="K51" s="26">
        <v>34603785</v>
      </c>
      <c r="L51" s="76">
        <v>437521</v>
      </c>
      <c r="M51" s="76">
        <v>-437521</v>
      </c>
      <c r="N51" s="47"/>
      <c r="O51" s="83">
        <f t="shared" si="11"/>
        <v>91851311</v>
      </c>
      <c r="P51" s="90">
        <f t="shared" si="12"/>
        <v>34.902982341843376</v>
      </c>
      <c r="Q51" s="91"/>
      <c r="R51" s="4"/>
      <c r="S51" s="4"/>
      <c r="T51" s="4"/>
    </row>
    <row r="52" spans="2:20" ht="16.5" customHeight="1">
      <c r="B52" s="17"/>
      <c r="C52" s="16" t="s">
        <v>19</v>
      </c>
      <c r="D52" s="26">
        <v>1986046</v>
      </c>
      <c r="E52" s="26">
        <v>22601563</v>
      </c>
      <c r="F52" s="27">
        <v>26465262</v>
      </c>
      <c r="G52" s="27">
        <v>0</v>
      </c>
      <c r="H52" s="27">
        <v>0</v>
      </c>
      <c r="I52" s="27">
        <v>2971930</v>
      </c>
      <c r="J52" s="27">
        <v>0</v>
      </c>
      <c r="K52" s="26">
        <v>0</v>
      </c>
      <c r="L52" s="26">
        <v>0</v>
      </c>
      <c r="M52" s="26"/>
      <c r="N52" s="47"/>
      <c r="O52" s="83">
        <f t="shared" si="11"/>
        <v>54024801</v>
      </c>
      <c r="P52" s="90">
        <f t="shared" si="12"/>
        <v>20.52912097601527</v>
      </c>
      <c r="Q52" s="91"/>
      <c r="R52" s="4"/>
      <c r="S52" s="4"/>
      <c r="T52" s="4"/>
    </row>
    <row r="53" spans="2:20" ht="16.5" customHeight="1">
      <c r="B53" s="17"/>
      <c r="C53" s="16" t="s">
        <v>20</v>
      </c>
      <c r="D53" s="26">
        <v>1986046</v>
      </c>
      <c r="E53" s="26">
        <v>996766</v>
      </c>
      <c r="F53" s="27">
        <v>992550</v>
      </c>
      <c r="G53" s="27">
        <v>981079</v>
      </c>
      <c r="H53" s="27">
        <v>0</v>
      </c>
      <c r="I53" s="27">
        <v>2452697</v>
      </c>
      <c r="J53" s="27">
        <v>0</v>
      </c>
      <c r="K53" s="26">
        <v>0</v>
      </c>
      <c r="L53" s="26">
        <v>0</v>
      </c>
      <c r="M53" s="26"/>
      <c r="N53" s="47"/>
      <c r="O53" s="83">
        <f t="shared" si="11"/>
        <v>7409138</v>
      </c>
      <c r="P53" s="90">
        <f t="shared" si="12"/>
        <v>2.8154308301846744</v>
      </c>
      <c r="Q53" s="91"/>
      <c r="R53" s="4"/>
      <c r="S53" s="4"/>
      <c r="T53" s="4"/>
    </row>
    <row r="54" spans="2:20" ht="16.5" customHeight="1">
      <c r="B54" s="17"/>
      <c r="C54" s="16" t="s">
        <v>116</v>
      </c>
      <c r="D54" s="26">
        <v>0</v>
      </c>
      <c r="E54" s="26">
        <v>0</v>
      </c>
      <c r="F54" s="27">
        <v>0</v>
      </c>
      <c r="G54" s="27">
        <v>490539</v>
      </c>
      <c r="H54" s="27">
        <v>0</v>
      </c>
      <c r="I54" s="27">
        <v>0</v>
      </c>
      <c r="J54" s="27">
        <v>0</v>
      </c>
      <c r="K54" s="26">
        <v>0</v>
      </c>
      <c r="L54" s="26">
        <v>0</v>
      </c>
      <c r="M54" s="26"/>
      <c r="N54" s="47"/>
      <c r="O54" s="83">
        <f t="shared" si="11"/>
        <v>490539</v>
      </c>
      <c r="P54" s="90">
        <f t="shared" si="12"/>
        <v>0.1864020651265991</v>
      </c>
      <c r="Q54" s="91"/>
      <c r="R54" s="4"/>
      <c r="S54" s="4"/>
      <c r="T54" s="4"/>
    </row>
    <row r="55" spans="2:20" ht="16.5" customHeight="1">
      <c r="B55" s="18"/>
      <c r="C55" s="19" t="s">
        <v>12</v>
      </c>
      <c r="D55" s="48">
        <f aca="true" t="shared" si="13" ref="D55:M55">SUM(D48:D54)</f>
        <v>30889047</v>
      </c>
      <c r="E55" s="48">
        <f t="shared" si="13"/>
        <v>46467798</v>
      </c>
      <c r="F55" s="49">
        <f t="shared" si="13"/>
        <v>50516025</v>
      </c>
      <c r="G55" s="49">
        <f t="shared" si="13"/>
        <v>5441828</v>
      </c>
      <c r="H55" s="49">
        <f t="shared" si="13"/>
        <v>43062103</v>
      </c>
      <c r="I55" s="49">
        <f t="shared" si="13"/>
        <v>33626598</v>
      </c>
      <c r="J55" s="49">
        <f t="shared" si="13"/>
        <v>4950065</v>
      </c>
      <c r="K55" s="48">
        <f t="shared" si="13"/>
        <v>48208320</v>
      </c>
      <c r="L55" s="48">
        <f t="shared" si="13"/>
        <v>437521</v>
      </c>
      <c r="M55" s="48">
        <f t="shared" si="13"/>
        <v>-437521</v>
      </c>
      <c r="N55" s="50"/>
      <c r="O55" s="85">
        <f t="shared" si="11"/>
        <v>263161784</v>
      </c>
      <c r="P55" s="92">
        <f>(O55/$O$207)*100</f>
        <v>2.599362143058832</v>
      </c>
      <c r="Q55" s="93"/>
      <c r="R55" s="4"/>
      <c r="S55" s="4"/>
      <c r="T55" s="4"/>
    </row>
    <row r="56" spans="2:20" ht="16.5" customHeight="1">
      <c r="B56" s="17"/>
      <c r="C56" s="16"/>
      <c r="D56" s="26"/>
      <c r="E56" s="26"/>
      <c r="F56" s="27"/>
      <c r="G56" s="27"/>
      <c r="H56" s="27"/>
      <c r="I56" s="27"/>
      <c r="J56" s="27"/>
      <c r="K56" s="26"/>
      <c r="L56" s="26"/>
      <c r="M56" s="26"/>
      <c r="N56" s="47"/>
      <c r="O56" s="83"/>
      <c r="P56" s="46"/>
      <c r="Q56" s="91"/>
      <c r="R56" s="4"/>
      <c r="S56" s="4"/>
      <c r="T56" s="4"/>
    </row>
    <row r="57" spans="2:20" ht="16.5" customHeight="1">
      <c r="B57" s="17" t="s">
        <v>21</v>
      </c>
      <c r="C57" s="16" t="s">
        <v>22</v>
      </c>
      <c r="D57" s="26">
        <v>656388</v>
      </c>
      <c r="E57" s="26">
        <v>109413120</v>
      </c>
      <c r="F57" s="27">
        <v>51721925</v>
      </c>
      <c r="G57" s="27">
        <v>44287860</v>
      </c>
      <c r="H57" s="27">
        <v>12009600</v>
      </c>
      <c r="I57" s="27">
        <v>50150436</v>
      </c>
      <c r="J57" s="27">
        <v>15845512</v>
      </c>
      <c r="K57" s="26">
        <v>0</v>
      </c>
      <c r="L57" s="76">
        <v>263287</v>
      </c>
      <c r="M57" s="76"/>
      <c r="N57" s="47"/>
      <c r="O57" s="83">
        <f>SUM(D57:N57)</f>
        <v>284348128</v>
      </c>
      <c r="P57" s="90">
        <f>(O57/$O$59)*100</f>
        <v>99.82577154893629</v>
      </c>
      <c r="Q57" s="91"/>
      <c r="R57" s="4"/>
      <c r="S57" s="4"/>
      <c r="T57" s="4"/>
    </row>
    <row r="58" spans="2:20" ht="16.5" customHeight="1">
      <c r="B58" s="17"/>
      <c r="C58" s="16" t="s">
        <v>130</v>
      </c>
      <c r="D58" s="26">
        <v>0</v>
      </c>
      <c r="E58" s="26">
        <v>0</v>
      </c>
      <c r="F58" s="27">
        <v>0</v>
      </c>
      <c r="G58" s="27">
        <v>0</v>
      </c>
      <c r="H58" s="27">
        <v>496280</v>
      </c>
      <c r="I58" s="27">
        <v>0</v>
      </c>
      <c r="J58" s="27">
        <v>0</v>
      </c>
      <c r="K58" s="26">
        <v>0</v>
      </c>
      <c r="L58" s="26">
        <v>0</v>
      </c>
      <c r="M58" s="26"/>
      <c r="N58" s="47"/>
      <c r="O58" s="83">
        <f>SUM(D58:N58)</f>
        <v>496280</v>
      </c>
      <c r="P58" s="90">
        <f>(O58/$O$59)*100</f>
        <v>0.17422845106371193</v>
      </c>
      <c r="Q58" s="91"/>
      <c r="R58" s="4"/>
      <c r="S58" s="4"/>
      <c r="T58" s="4"/>
    </row>
    <row r="59" spans="2:20" ht="16.5" customHeight="1">
      <c r="B59" s="18"/>
      <c r="C59" s="19" t="s">
        <v>12</v>
      </c>
      <c r="D59" s="48">
        <f aca="true" t="shared" si="14" ref="D59:M59">SUM(D56:D58)</f>
        <v>656388</v>
      </c>
      <c r="E59" s="48">
        <f t="shared" si="14"/>
        <v>109413120</v>
      </c>
      <c r="F59" s="49">
        <f t="shared" si="14"/>
        <v>51721925</v>
      </c>
      <c r="G59" s="49">
        <f t="shared" si="14"/>
        <v>44287860</v>
      </c>
      <c r="H59" s="49">
        <f t="shared" si="14"/>
        <v>12505880</v>
      </c>
      <c r="I59" s="49">
        <f t="shared" si="14"/>
        <v>50150436</v>
      </c>
      <c r="J59" s="49">
        <f t="shared" si="14"/>
        <v>15845512</v>
      </c>
      <c r="K59" s="48">
        <f t="shared" si="14"/>
        <v>0</v>
      </c>
      <c r="L59" s="48">
        <f t="shared" si="14"/>
        <v>263287</v>
      </c>
      <c r="M59" s="48">
        <f t="shared" si="14"/>
        <v>0</v>
      </c>
      <c r="N59" s="50"/>
      <c r="O59" s="85">
        <f>SUM(D59:N59)</f>
        <v>284844408</v>
      </c>
      <c r="P59" s="92">
        <f>(O59/$O$207)*100</f>
        <v>2.813530747371755</v>
      </c>
      <c r="Q59" s="93"/>
      <c r="R59" s="4"/>
      <c r="S59" s="4"/>
      <c r="T59" s="4"/>
    </row>
    <row r="60" spans="2:20" ht="16.5" customHeight="1">
      <c r="B60" s="17"/>
      <c r="C60" s="16"/>
      <c r="D60" s="26"/>
      <c r="E60" s="26"/>
      <c r="F60" s="27"/>
      <c r="G60" s="27"/>
      <c r="H60" s="27"/>
      <c r="I60" s="27"/>
      <c r="J60" s="27"/>
      <c r="K60" s="26"/>
      <c r="L60" s="26"/>
      <c r="M60" s="26"/>
      <c r="N60" s="47"/>
      <c r="O60" s="83"/>
      <c r="P60" s="46"/>
      <c r="Q60" s="91"/>
      <c r="R60" s="4"/>
      <c r="S60" s="4"/>
      <c r="T60" s="4"/>
    </row>
    <row r="61" spans="2:20" ht="16.5" customHeight="1">
      <c r="B61" s="17" t="s">
        <v>23</v>
      </c>
      <c r="C61" s="16" t="s">
        <v>24</v>
      </c>
      <c r="D61" s="26">
        <v>0</v>
      </c>
      <c r="E61" s="26">
        <v>0</v>
      </c>
      <c r="F61" s="27">
        <v>0</v>
      </c>
      <c r="G61" s="27">
        <v>2977660</v>
      </c>
      <c r="H61" s="27">
        <v>0</v>
      </c>
      <c r="I61" s="27">
        <v>2476608</v>
      </c>
      <c r="J61" s="27">
        <v>4846159</v>
      </c>
      <c r="K61" s="26">
        <v>12613841</v>
      </c>
      <c r="L61" s="26">
        <v>0</v>
      </c>
      <c r="M61" s="26"/>
      <c r="N61" s="47"/>
      <c r="O61" s="83">
        <f>SUM(D61:N61)</f>
        <v>22914268</v>
      </c>
      <c r="P61" s="90">
        <f>(O61/$O$63)*100</f>
        <v>53.52995733959457</v>
      </c>
      <c r="Q61" s="91"/>
      <c r="R61" s="4"/>
      <c r="S61" s="4"/>
      <c r="T61" s="4"/>
    </row>
    <row r="62" spans="2:20" ht="16.5" customHeight="1">
      <c r="B62" s="17"/>
      <c r="C62" s="16" t="s">
        <v>142</v>
      </c>
      <c r="D62" s="26">
        <v>0</v>
      </c>
      <c r="E62" s="26">
        <v>0</v>
      </c>
      <c r="F62" s="27">
        <v>0</v>
      </c>
      <c r="G62" s="27">
        <v>0</v>
      </c>
      <c r="H62" s="27">
        <v>408000</v>
      </c>
      <c r="I62" s="27">
        <v>0</v>
      </c>
      <c r="J62" s="27">
        <v>0</v>
      </c>
      <c r="K62" s="26">
        <v>0</v>
      </c>
      <c r="L62" s="76">
        <v>14684170</v>
      </c>
      <c r="M62" s="76">
        <v>4800000</v>
      </c>
      <c r="N62" s="47"/>
      <c r="O62" s="83">
        <f>SUM(D62:N62)</f>
        <v>19892170</v>
      </c>
      <c r="P62" s="90">
        <f>(O62/$O$63)*100</f>
        <v>46.470042660405426</v>
      </c>
      <c r="Q62" s="91"/>
      <c r="R62" s="4"/>
      <c r="S62" s="4"/>
      <c r="T62" s="4"/>
    </row>
    <row r="63" spans="2:20" ht="16.5" customHeight="1">
      <c r="B63" s="18"/>
      <c r="C63" s="19" t="s">
        <v>12</v>
      </c>
      <c r="D63" s="48">
        <f aca="true" t="shared" si="15" ref="D63:M63">SUM(D60:D62)</f>
        <v>0</v>
      </c>
      <c r="E63" s="48">
        <f t="shared" si="15"/>
        <v>0</v>
      </c>
      <c r="F63" s="49">
        <f t="shared" si="15"/>
        <v>0</v>
      </c>
      <c r="G63" s="49">
        <f t="shared" si="15"/>
        <v>2977660</v>
      </c>
      <c r="H63" s="49">
        <f t="shared" si="15"/>
        <v>408000</v>
      </c>
      <c r="I63" s="49">
        <f t="shared" si="15"/>
        <v>2476608</v>
      </c>
      <c r="J63" s="49">
        <f t="shared" si="15"/>
        <v>4846159</v>
      </c>
      <c r="K63" s="48">
        <f t="shared" si="15"/>
        <v>12613841</v>
      </c>
      <c r="L63" s="48">
        <f t="shared" si="15"/>
        <v>14684170</v>
      </c>
      <c r="M63" s="48">
        <f t="shared" si="15"/>
        <v>4800000</v>
      </c>
      <c r="N63" s="50"/>
      <c r="O63" s="85">
        <f>SUM(D63:N63)</f>
        <v>42806438</v>
      </c>
      <c r="P63" s="92">
        <f>(O63/$O$207)*100</f>
        <v>0.4228176018763995</v>
      </c>
      <c r="Q63" s="93"/>
      <c r="R63" s="4"/>
      <c r="S63" s="4"/>
      <c r="T63" s="4"/>
    </row>
    <row r="64" spans="2:20" ht="16.5" customHeight="1">
      <c r="B64" s="17"/>
      <c r="C64" s="16"/>
      <c r="D64" s="26"/>
      <c r="E64" s="26"/>
      <c r="F64" s="27"/>
      <c r="G64" s="27"/>
      <c r="H64" s="27"/>
      <c r="I64" s="27"/>
      <c r="J64" s="27"/>
      <c r="K64" s="26"/>
      <c r="L64" s="26"/>
      <c r="M64" s="26"/>
      <c r="N64" s="47"/>
      <c r="O64" s="83"/>
      <c r="P64" s="46"/>
      <c r="Q64" s="91"/>
      <c r="R64" s="4"/>
      <c r="S64" s="4"/>
      <c r="T64" s="4"/>
    </row>
    <row r="65" spans="2:20" ht="16.5" customHeight="1">
      <c r="B65" s="17" t="s">
        <v>131</v>
      </c>
      <c r="C65" s="16" t="s">
        <v>158</v>
      </c>
      <c r="D65" s="26">
        <v>0</v>
      </c>
      <c r="E65" s="26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6">
        <v>297004</v>
      </c>
      <c r="L65" s="26">
        <v>0</v>
      </c>
      <c r="M65" s="26"/>
      <c r="N65" s="47"/>
      <c r="O65" s="83">
        <f>SUM(D65:N65)</f>
        <v>297004</v>
      </c>
      <c r="P65" s="90">
        <f>(O65/$O$69)*100</f>
        <v>33.309557134654035</v>
      </c>
      <c r="Q65" s="91"/>
      <c r="R65" s="4"/>
      <c r="S65" s="4"/>
      <c r="T65" s="4"/>
    </row>
    <row r="66" spans="2:20" ht="16.5" customHeight="1">
      <c r="B66" s="17"/>
      <c r="C66" s="28" t="s">
        <v>159</v>
      </c>
      <c r="D66" s="26">
        <v>0</v>
      </c>
      <c r="E66" s="26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6">
        <v>148502</v>
      </c>
      <c r="L66" s="26">
        <v>0</v>
      </c>
      <c r="M66" s="26"/>
      <c r="N66" s="47"/>
      <c r="O66" s="83">
        <f>SUM(D66:N66)</f>
        <v>148502</v>
      </c>
      <c r="P66" s="90">
        <f>(O66/$O$69)*100</f>
        <v>16.654778567327018</v>
      </c>
      <c r="Q66" s="91"/>
      <c r="R66" s="4"/>
      <c r="S66" s="4"/>
      <c r="T66" s="4"/>
    </row>
    <row r="67" spans="2:20" ht="16.5" customHeight="1">
      <c r="B67" s="17"/>
      <c r="C67" s="16" t="s">
        <v>146</v>
      </c>
      <c r="D67" s="26">
        <v>0</v>
      </c>
      <c r="E67" s="26">
        <v>0</v>
      </c>
      <c r="F67" s="27">
        <v>0</v>
      </c>
      <c r="G67" s="27">
        <v>0</v>
      </c>
      <c r="H67" s="27">
        <v>0</v>
      </c>
      <c r="I67" s="27">
        <v>198002</v>
      </c>
      <c r="J67" s="27">
        <v>0</v>
      </c>
      <c r="K67" s="26">
        <v>0</v>
      </c>
      <c r="L67" s="26">
        <v>0</v>
      </c>
      <c r="M67" s="26"/>
      <c r="N67" s="47"/>
      <c r="O67" s="83">
        <f>SUM(D67:N67)</f>
        <v>198002</v>
      </c>
      <c r="P67" s="90">
        <f>(O67/$O$69)*100</f>
        <v>22.206296655182314</v>
      </c>
      <c r="Q67" s="91"/>
      <c r="R67" s="4"/>
      <c r="S67" s="4"/>
      <c r="T67" s="4"/>
    </row>
    <row r="68" spans="2:20" ht="16.5" customHeight="1">
      <c r="B68" s="17"/>
      <c r="C68" s="16" t="s">
        <v>132</v>
      </c>
      <c r="D68" s="26">
        <v>0</v>
      </c>
      <c r="E68" s="26">
        <v>0</v>
      </c>
      <c r="F68" s="27">
        <v>0</v>
      </c>
      <c r="G68" s="27">
        <v>0</v>
      </c>
      <c r="H68" s="27">
        <v>248140</v>
      </c>
      <c r="I68" s="27">
        <v>0</v>
      </c>
      <c r="J68" s="27">
        <v>0</v>
      </c>
      <c r="K68" s="26">
        <v>0</v>
      </c>
      <c r="L68" s="26">
        <v>0</v>
      </c>
      <c r="M68" s="26"/>
      <c r="N68" s="47"/>
      <c r="O68" s="83">
        <f>SUM(D68:N68)</f>
        <v>248140</v>
      </c>
      <c r="P68" s="90">
        <f>(O68/$O$69)*100</f>
        <v>27.829367642836633</v>
      </c>
      <c r="Q68" s="91"/>
      <c r="R68" s="4"/>
      <c r="S68" s="4"/>
      <c r="T68" s="4"/>
    </row>
    <row r="69" spans="2:20" ht="16.5" customHeight="1">
      <c r="B69" s="18"/>
      <c r="C69" s="19" t="s">
        <v>12</v>
      </c>
      <c r="D69" s="48">
        <f aca="true" t="shared" si="16" ref="D69:M69">SUM(D64:D68)</f>
        <v>0</v>
      </c>
      <c r="E69" s="48">
        <f t="shared" si="16"/>
        <v>0</v>
      </c>
      <c r="F69" s="49">
        <f t="shared" si="16"/>
        <v>0</v>
      </c>
      <c r="G69" s="49">
        <f t="shared" si="16"/>
        <v>0</v>
      </c>
      <c r="H69" s="49">
        <f t="shared" si="16"/>
        <v>248140</v>
      </c>
      <c r="I69" s="49">
        <f t="shared" si="16"/>
        <v>198002</v>
      </c>
      <c r="J69" s="49">
        <f t="shared" si="16"/>
        <v>0</v>
      </c>
      <c r="K69" s="48">
        <f t="shared" si="16"/>
        <v>445506</v>
      </c>
      <c r="L69" s="48">
        <f t="shared" si="16"/>
        <v>0</v>
      </c>
      <c r="M69" s="48">
        <f t="shared" si="16"/>
        <v>0</v>
      </c>
      <c r="N69" s="50"/>
      <c r="O69" s="85">
        <f>SUM(D69:N69)</f>
        <v>891648</v>
      </c>
      <c r="P69" s="92">
        <f>(O69/$O$207)*100</f>
        <v>0.00880719085007465</v>
      </c>
      <c r="Q69" s="93"/>
      <c r="R69" s="4"/>
      <c r="S69" s="4"/>
      <c r="T69" s="4"/>
    </row>
    <row r="70" spans="2:20" ht="16.5" customHeight="1">
      <c r="B70" s="17"/>
      <c r="C70" s="16"/>
      <c r="D70" s="26"/>
      <c r="E70" s="26"/>
      <c r="F70" s="27"/>
      <c r="G70" s="27"/>
      <c r="H70" s="27"/>
      <c r="I70" s="27"/>
      <c r="J70" s="27"/>
      <c r="K70" s="26"/>
      <c r="L70" s="26"/>
      <c r="M70" s="26"/>
      <c r="N70" s="47"/>
      <c r="O70" s="83"/>
      <c r="P70" s="46"/>
      <c r="Q70" s="91"/>
      <c r="R70" s="4"/>
      <c r="S70" s="4"/>
      <c r="T70" s="4"/>
    </row>
    <row r="71" spans="2:20" ht="16.5" customHeight="1">
      <c r="B71" s="17" t="s">
        <v>25</v>
      </c>
      <c r="C71" s="16" t="s">
        <v>26</v>
      </c>
      <c r="D71" s="26">
        <v>0</v>
      </c>
      <c r="E71" s="26">
        <v>22343015</v>
      </c>
      <c r="F71" s="27">
        <v>5967960</v>
      </c>
      <c r="G71" s="27">
        <v>3433775</v>
      </c>
      <c r="H71" s="27">
        <v>27003647</v>
      </c>
      <c r="I71" s="27">
        <v>146288262</v>
      </c>
      <c r="J71" s="27">
        <v>108194064</v>
      </c>
      <c r="K71" s="26">
        <v>144674291</v>
      </c>
      <c r="L71" s="76">
        <v>139717281</v>
      </c>
      <c r="M71" s="76">
        <v>175216652</v>
      </c>
      <c r="N71" s="47"/>
      <c r="O71" s="83">
        <f>SUM(D71:N71)</f>
        <v>772838947</v>
      </c>
      <c r="P71" s="90">
        <f>(O71/$O$72)*100</f>
        <v>100</v>
      </c>
      <c r="Q71" s="91"/>
      <c r="R71" s="4"/>
      <c r="S71" s="4"/>
      <c r="T71" s="4"/>
    </row>
    <row r="72" spans="2:20" ht="16.5" customHeight="1">
      <c r="B72" s="18"/>
      <c r="C72" s="19" t="s">
        <v>12</v>
      </c>
      <c r="D72" s="48">
        <f aca="true" t="shared" si="17" ref="D72:M72">SUM(D70:D71)</f>
        <v>0</v>
      </c>
      <c r="E72" s="48">
        <f t="shared" si="17"/>
        <v>22343015</v>
      </c>
      <c r="F72" s="49">
        <f t="shared" si="17"/>
        <v>5967960</v>
      </c>
      <c r="G72" s="49">
        <f t="shared" si="17"/>
        <v>3433775</v>
      </c>
      <c r="H72" s="49">
        <f t="shared" si="17"/>
        <v>27003647</v>
      </c>
      <c r="I72" s="49">
        <f t="shared" si="17"/>
        <v>146288262</v>
      </c>
      <c r="J72" s="49">
        <f t="shared" si="17"/>
        <v>108194064</v>
      </c>
      <c r="K72" s="48">
        <f t="shared" si="17"/>
        <v>144674291</v>
      </c>
      <c r="L72" s="48">
        <f t="shared" si="17"/>
        <v>139717281</v>
      </c>
      <c r="M72" s="48">
        <f t="shared" si="17"/>
        <v>175216652</v>
      </c>
      <c r="N72" s="50"/>
      <c r="O72" s="85">
        <f>SUM(D72:N72)</f>
        <v>772838947</v>
      </c>
      <c r="P72" s="92">
        <f>(O72/$O$207)*100</f>
        <v>7.633662726322189</v>
      </c>
      <c r="Q72" s="93"/>
      <c r="R72" s="4"/>
      <c r="S72" s="4"/>
      <c r="T72" s="4"/>
    </row>
    <row r="73" spans="2:20" ht="16.5" customHeight="1">
      <c r="B73" s="17"/>
      <c r="C73" s="6"/>
      <c r="D73" s="26"/>
      <c r="E73" s="26"/>
      <c r="F73" s="27"/>
      <c r="G73" s="27"/>
      <c r="H73" s="27"/>
      <c r="I73" s="27"/>
      <c r="J73" s="27"/>
      <c r="K73" s="26"/>
      <c r="L73" s="26"/>
      <c r="M73" s="26"/>
      <c r="N73" s="47"/>
      <c r="O73" s="83"/>
      <c r="P73" s="90"/>
      <c r="Q73" s="91"/>
      <c r="R73" s="4"/>
      <c r="S73" s="4"/>
      <c r="T73" s="4"/>
    </row>
    <row r="74" spans="2:20" ht="16.5" customHeight="1">
      <c r="B74" s="17" t="s">
        <v>27</v>
      </c>
      <c r="C74" s="20" t="s">
        <v>76</v>
      </c>
      <c r="D74" s="26">
        <v>0</v>
      </c>
      <c r="E74" s="26">
        <v>1245957</v>
      </c>
      <c r="F74" s="27">
        <v>0</v>
      </c>
      <c r="G74" s="27">
        <v>0</v>
      </c>
      <c r="H74" s="27">
        <v>0</v>
      </c>
      <c r="I74" s="27">
        <v>1200000</v>
      </c>
      <c r="J74" s="27">
        <v>0</v>
      </c>
      <c r="K74" s="26">
        <v>160000</v>
      </c>
      <c r="L74" s="76">
        <v>1500000</v>
      </c>
      <c r="M74" s="76"/>
      <c r="N74" s="47"/>
      <c r="O74" s="83">
        <f>SUM(D74:N74)</f>
        <v>4105957</v>
      </c>
      <c r="P74" s="90">
        <f>(O74/$O$78)*100</f>
        <v>15.378555574453307</v>
      </c>
      <c r="Q74" s="91"/>
      <c r="R74" s="4"/>
      <c r="S74" s="4"/>
      <c r="T74" s="4"/>
    </row>
    <row r="75" spans="2:20" ht="16.5" customHeight="1">
      <c r="B75" s="17"/>
      <c r="C75" s="16" t="s">
        <v>28</v>
      </c>
      <c r="D75" s="26">
        <v>496511</v>
      </c>
      <c r="E75" s="26">
        <v>0</v>
      </c>
      <c r="F75" s="27">
        <v>6964722</v>
      </c>
      <c r="G75" s="27">
        <v>3924315</v>
      </c>
      <c r="H75" s="27">
        <v>1981286</v>
      </c>
      <c r="I75" s="27">
        <v>2475033</v>
      </c>
      <c r="J75" s="27">
        <v>2458956</v>
      </c>
      <c r="K75" s="26">
        <v>984179</v>
      </c>
      <c r="L75" s="26">
        <v>0</v>
      </c>
      <c r="M75" s="26"/>
      <c r="N75" s="47"/>
      <c r="O75" s="83">
        <f>SUM(D75:N75)</f>
        <v>19285002</v>
      </c>
      <c r="P75" s="90">
        <f>(O75/$O$78)*100</f>
        <v>72.23053602617932</v>
      </c>
      <c r="Q75" s="10"/>
      <c r="R75" s="4"/>
      <c r="S75" s="4"/>
      <c r="T75" s="4"/>
    </row>
    <row r="76" spans="2:20" ht="16.5" customHeight="1">
      <c r="B76" s="17"/>
      <c r="C76" s="28" t="s">
        <v>166</v>
      </c>
      <c r="D76" s="26"/>
      <c r="E76" s="26"/>
      <c r="F76" s="27"/>
      <c r="G76" s="27"/>
      <c r="H76" s="27"/>
      <c r="I76" s="27"/>
      <c r="J76" s="27"/>
      <c r="K76" s="26"/>
      <c r="L76" s="26"/>
      <c r="M76" s="26">
        <v>2816439</v>
      </c>
      <c r="N76" s="47"/>
      <c r="O76" s="83"/>
      <c r="P76" s="90"/>
      <c r="Q76" s="10"/>
      <c r="R76" s="4"/>
      <c r="S76" s="4"/>
      <c r="T76" s="4"/>
    </row>
    <row r="77" spans="2:20" ht="16.5" customHeight="1">
      <c r="B77" s="17"/>
      <c r="C77" s="28" t="s">
        <v>163</v>
      </c>
      <c r="D77" s="26"/>
      <c r="E77" s="26"/>
      <c r="F77" s="27"/>
      <c r="G77" s="27"/>
      <c r="H77" s="27"/>
      <c r="I77" s="27"/>
      <c r="J77" s="27"/>
      <c r="K77" s="26"/>
      <c r="L77" s="76">
        <v>491839</v>
      </c>
      <c r="M77" s="76"/>
      <c r="N77" s="47"/>
      <c r="O77" s="83">
        <f>SUM(D77:N77)</f>
        <v>491839</v>
      </c>
      <c r="P77" s="90">
        <f>(O77/$O$78)*100</f>
        <v>1.8421462755658522</v>
      </c>
      <c r="Q77" s="10"/>
      <c r="R77" s="4"/>
      <c r="S77" s="4"/>
      <c r="T77" s="4"/>
    </row>
    <row r="78" spans="2:20" ht="16.5" customHeight="1">
      <c r="B78" s="18"/>
      <c r="C78" s="19" t="s">
        <v>12</v>
      </c>
      <c r="D78" s="48">
        <f aca="true" t="shared" si="18" ref="D78:K78">SUM(D73:D75)</f>
        <v>496511</v>
      </c>
      <c r="E78" s="48">
        <f t="shared" si="18"/>
        <v>1245957</v>
      </c>
      <c r="F78" s="49">
        <f t="shared" si="18"/>
        <v>6964722</v>
      </c>
      <c r="G78" s="49">
        <f t="shared" si="18"/>
        <v>3924315</v>
      </c>
      <c r="H78" s="49">
        <f t="shared" si="18"/>
        <v>1981286</v>
      </c>
      <c r="I78" s="49">
        <f t="shared" si="18"/>
        <v>3675033</v>
      </c>
      <c r="J78" s="49">
        <f t="shared" si="18"/>
        <v>2458956</v>
      </c>
      <c r="K78" s="48">
        <f t="shared" si="18"/>
        <v>1144179</v>
      </c>
      <c r="L78" s="48">
        <f>SUM(L73:L77)</f>
        <v>1991839</v>
      </c>
      <c r="M78" s="48">
        <f>SUM(M73:M77)</f>
        <v>2816439</v>
      </c>
      <c r="N78" s="50"/>
      <c r="O78" s="85">
        <f>SUM(D78:N78)</f>
        <v>26699237</v>
      </c>
      <c r="P78" s="92">
        <f>(O78/$O$207)*100</f>
        <v>0.263719848875761</v>
      </c>
      <c r="Q78" s="93"/>
      <c r="R78" s="4"/>
      <c r="S78" s="4"/>
      <c r="T78" s="4"/>
    </row>
    <row r="79" spans="2:20" ht="16.5" customHeight="1">
      <c r="B79" s="17"/>
      <c r="C79" s="16"/>
      <c r="D79" s="26"/>
      <c r="E79" s="26"/>
      <c r="F79" s="27"/>
      <c r="G79" s="27"/>
      <c r="H79" s="27"/>
      <c r="I79" s="27"/>
      <c r="J79" s="27"/>
      <c r="K79" s="26"/>
      <c r="L79" s="26"/>
      <c r="M79" s="26"/>
      <c r="N79" s="47"/>
      <c r="O79" s="83"/>
      <c r="P79" s="46"/>
      <c r="Q79" s="91"/>
      <c r="R79" s="4"/>
      <c r="S79" s="4"/>
      <c r="T79" s="4"/>
    </row>
    <row r="80" spans="2:20" ht="16.5" customHeight="1">
      <c r="B80" s="17" t="s">
        <v>133</v>
      </c>
      <c r="C80" s="16" t="s">
        <v>85</v>
      </c>
      <c r="D80" s="26">
        <v>0</v>
      </c>
      <c r="E80" s="26">
        <v>0</v>
      </c>
      <c r="F80" s="27">
        <v>0</v>
      </c>
      <c r="G80" s="27">
        <v>0</v>
      </c>
      <c r="H80" s="27">
        <v>1971723</v>
      </c>
      <c r="I80" s="27">
        <v>0</v>
      </c>
      <c r="J80" s="27">
        <v>0</v>
      </c>
      <c r="K80" s="26">
        <v>1485020</v>
      </c>
      <c r="L80" s="26">
        <v>0</v>
      </c>
      <c r="M80" s="26"/>
      <c r="N80" s="47"/>
      <c r="O80" s="83">
        <f>SUM(D80:N80)</f>
        <v>3456743</v>
      </c>
      <c r="P80" s="90">
        <f>(O80/$O$82)*100</f>
        <v>93.43909829026444</v>
      </c>
      <c r="Q80" s="91"/>
      <c r="R80" s="4"/>
      <c r="S80" s="4"/>
      <c r="T80" s="4"/>
    </row>
    <row r="81" spans="2:20" ht="16.5" customHeight="1">
      <c r="B81" s="17"/>
      <c r="C81" s="28" t="s">
        <v>167</v>
      </c>
      <c r="D81" s="26"/>
      <c r="E81" s="26"/>
      <c r="F81" s="27"/>
      <c r="G81" s="27"/>
      <c r="H81" s="27"/>
      <c r="I81" s="27"/>
      <c r="J81" s="27"/>
      <c r="K81" s="26"/>
      <c r="L81" s="26"/>
      <c r="M81" s="26">
        <v>242718</v>
      </c>
      <c r="N81" s="47"/>
      <c r="O81" s="83"/>
      <c r="P81" s="90"/>
      <c r="Q81" s="91"/>
      <c r="R81" s="4"/>
      <c r="S81" s="4"/>
      <c r="T81" s="4"/>
    </row>
    <row r="82" spans="2:20" ht="16.5" customHeight="1">
      <c r="B82" s="18"/>
      <c r="C82" s="19" t="s">
        <v>12</v>
      </c>
      <c r="D82" s="48">
        <f aca="true" t="shared" si="19" ref="D82:K82">SUM(D79:D80)</f>
        <v>0</v>
      </c>
      <c r="E82" s="48">
        <f t="shared" si="19"/>
        <v>0</v>
      </c>
      <c r="F82" s="49">
        <f t="shared" si="19"/>
        <v>0</v>
      </c>
      <c r="G82" s="49">
        <f t="shared" si="19"/>
        <v>0</v>
      </c>
      <c r="H82" s="49">
        <f t="shared" si="19"/>
        <v>1971723</v>
      </c>
      <c r="I82" s="49">
        <f t="shared" si="19"/>
        <v>0</v>
      </c>
      <c r="J82" s="49">
        <f t="shared" si="19"/>
        <v>0</v>
      </c>
      <c r="K82" s="48">
        <f t="shared" si="19"/>
        <v>1485020</v>
      </c>
      <c r="L82" s="48">
        <f>SUM(L79:L81)</f>
        <v>0</v>
      </c>
      <c r="M82" s="48">
        <f>SUM(M79:M81)</f>
        <v>242718</v>
      </c>
      <c r="N82" s="50"/>
      <c r="O82" s="85">
        <f>SUM(D82:N82)</f>
        <v>3699461</v>
      </c>
      <c r="P82" s="92">
        <f>(O82/$O$207)*100</f>
        <v>0.03654116766864056</v>
      </c>
      <c r="Q82" s="93"/>
      <c r="R82" s="4"/>
      <c r="S82" s="4"/>
      <c r="T82" s="4"/>
    </row>
    <row r="83" spans="2:20" ht="16.5" customHeight="1">
      <c r="B83" s="17"/>
      <c r="C83" s="16"/>
      <c r="D83" s="26"/>
      <c r="E83" s="26"/>
      <c r="F83" s="27"/>
      <c r="G83" s="27"/>
      <c r="H83" s="27"/>
      <c r="I83" s="27"/>
      <c r="J83" s="27"/>
      <c r="K83" s="26"/>
      <c r="L83" s="26"/>
      <c r="M83" s="26"/>
      <c r="N83" s="47"/>
      <c r="O83" s="83"/>
      <c r="P83" s="46"/>
      <c r="Q83" s="91"/>
      <c r="R83" s="4"/>
      <c r="S83" s="4"/>
      <c r="T83" s="4"/>
    </row>
    <row r="84" spans="2:20" ht="16.5" customHeight="1">
      <c r="B84" s="17" t="s">
        <v>29</v>
      </c>
      <c r="C84" s="16" t="s">
        <v>30</v>
      </c>
      <c r="D84" s="26">
        <v>7734800</v>
      </c>
      <c r="E84" s="26">
        <v>6925948</v>
      </c>
      <c r="F84" s="27">
        <v>0</v>
      </c>
      <c r="G84" s="27">
        <v>40220646</v>
      </c>
      <c r="H84" s="27">
        <v>500000</v>
      </c>
      <c r="I84" s="27">
        <v>0</v>
      </c>
      <c r="J84" s="27">
        <v>14850196</v>
      </c>
      <c r="K84" s="26">
        <v>34574062</v>
      </c>
      <c r="L84" s="76">
        <v>11175644</v>
      </c>
      <c r="M84" s="76"/>
      <c r="N84" s="47"/>
      <c r="O84" s="83">
        <f>SUM(D84:N84)</f>
        <v>115981296</v>
      </c>
      <c r="P84" s="90">
        <f>(O84/$O$86)*100</f>
        <v>99.36957912038686</v>
      </c>
      <c r="Q84" s="91"/>
      <c r="R84" s="4"/>
      <c r="S84" s="4"/>
      <c r="T84" s="4"/>
    </row>
    <row r="85" spans="2:20" ht="16.5" customHeight="1">
      <c r="B85" s="17"/>
      <c r="C85" s="16" t="s">
        <v>119</v>
      </c>
      <c r="D85" s="26">
        <v>0</v>
      </c>
      <c r="E85" s="26">
        <v>0</v>
      </c>
      <c r="F85" s="27">
        <v>0</v>
      </c>
      <c r="G85" s="27">
        <v>735809</v>
      </c>
      <c r="H85" s="27">
        <v>0</v>
      </c>
      <c r="I85" s="27">
        <v>0</v>
      </c>
      <c r="J85" s="27">
        <v>0</v>
      </c>
      <c r="K85" s="26">
        <v>0</v>
      </c>
      <c r="L85" s="26">
        <v>0</v>
      </c>
      <c r="M85" s="26"/>
      <c r="N85" s="47"/>
      <c r="O85" s="83">
        <f>SUM(D85:N85)</f>
        <v>735809</v>
      </c>
      <c r="P85" s="90">
        <f>(O85/$O$86)*100</f>
        <v>0.6304208796131466</v>
      </c>
      <c r="Q85" s="91"/>
      <c r="R85" s="4"/>
      <c r="S85" s="4"/>
      <c r="T85" s="4"/>
    </row>
    <row r="86" spans="2:20" ht="16.5" customHeight="1">
      <c r="B86" s="18"/>
      <c r="C86" s="19" t="s">
        <v>12</v>
      </c>
      <c r="D86" s="48">
        <f aca="true" t="shared" si="20" ref="D86:M86">SUM(D83:D85)</f>
        <v>7734800</v>
      </c>
      <c r="E86" s="48">
        <f t="shared" si="20"/>
        <v>6925948</v>
      </c>
      <c r="F86" s="49">
        <f t="shared" si="20"/>
        <v>0</v>
      </c>
      <c r="G86" s="49">
        <f t="shared" si="20"/>
        <v>40956455</v>
      </c>
      <c r="H86" s="49">
        <f t="shared" si="20"/>
        <v>500000</v>
      </c>
      <c r="I86" s="49">
        <f t="shared" si="20"/>
        <v>0</v>
      </c>
      <c r="J86" s="49">
        <f t="shared" si="20"/>
        <v>14850196</v>
      </c>
      <c r="K86" s="48">
        <f t="shared" si="20"/>
        <v>34574062</v>
      </c>
      <c r="L86" s="48">
        <f t="shared" si="20"/>
        <v>11175644</v>
      </c>
      <c r="M86" s="48">
        <f t="shared" si="20"/>
        <v>0</v>
      </c>
      <c r="N86" s="50"/>
      <c r="O86" s="85">
        <f>SUM(D86:N86)</f>
        <v>116717105</v>
      </c>
      <c r="P86" s="92">
        <f>(O86/$O$207)*100</f>
        <v>1.1528650534776081</v>
      </c>
      <c r="Q86" s="93"/>
      <c r="R86" s="4"/>
      <c r="S86" s="4"/>
      <c r="T86" s="4"/>
    </row>
    <row r="87" spans="2:20" ht="16.5" customHeight="1">
      <c r="B87" s="17"/>
      <c r="C87" s="16"/>
      <c r="D87" s="26"/>
      <c r="E87" s="26"/>
      <c r="F87" s="27"/>
      <c r="G87" s="27"/>
      <c r="H87" s="27"/>
      <c r="I87" s="27"/>
      <c r="J87" s="27"/>
      <c r="K87" s="26"/>
      <c r="L87" s="26"/>
      <c r="M87" s="26"/>
      <c r="N87" s="47"/>
      <c r="O87" s="83"/>
      <c r="P87" s="46"/>
      <c r="Q87" s="91"/>
      <c r="R87" s="4"/>
      <c r="S87" s="4"/>
      <c r="T87" s="4"/>
    </row>
    <row r="88" spans="2:20" ht="16.5" customHeight="1">
      <c r="B88" s="17" t="s">
        <v>31</v>
      </c>
      <c r="C88" s="16" t="s">
        <v>32</v>
      </c>
      <c r="D88" s="26">
        <v>29790688</v>
      </c>
      <c r="E88" s="26">
        <v>996764</v>
      </c>
      <c r="F88" s="27">
        <v>47837372</v>
      </c>
      <c r="G88" s="27">
        <v>53580972</v>
      </c>
      <c r="H88" s="27">
        <v>74137604</v>
      </c>
      <c r="I88" s="27">
        <v>4438448</v>
      </c>
      <c r="J88" s="27">
        <v>14525072</v>
      </c>
      <c r="K88" s="26">
        <v>0</v>
      </c>
      <c r="L88" s="76">
        <v>5614178</v>
      </c>
      <c r="M88" s="76"/>
      <c r="N88" s="47"/>
      <c r="O88" s="83">
        <f>SUM(D88:N88)</f>
        <v>230921098</v>
      </c>
      <c r="P88" s="90">
        <f>(O88/$O$89)*100</f>
        <v>100</v>
      </c>
      <c r="Q88" s="91"/>
      <c r="R88" s="4"/>
      <c r="S88" s="4"/>
      <c r="T88" s="4"/>
    </row>
    <row r="89" spans="2:20" ht="16.5" customHeight="1">
      <c r="B89" s="18"/>
      <c r="C89" s="19" t="s">
        <v>12</v>
      </c>
      <c r="D89" s="48">
        <f aca="true" t="shared" si="21" ref="D89:M89">SUM(D87:D88)</f>
        <v>29790688</v>
      </c>
      <c r="E89" s="48">
        <f t="shared" si="21"/>
        <v>996764</v>
      </c>
      <c r="F89" s="49">
        <f t="shared" si="21"/>
        <v>47837372</v>
      </c>
      <c r="G89" s="49">
        <f t="shared" si="21"/>
        <v>53580972</v>
      </c>
      <c r="H89" s="49">
        <f t="shared" si="21"/>
        <v>74137604</v>
      </c>
      <c r="I89" s="49">
        <f t="shared" si="21"/>
        <v>4438448</v>
      </c>
      <c r="J89" s="49">
        <f t="shared" si="21"/>
        <v>14525072</v>
      </c>
      <c r="K89" s="48">
        <f t="shared" si="21"/>
        <v>0</v>
      </c>
      <c r="L89" s="48">
        <f t="shared" si="21"/>
        <v>5614178</v>
      </c>
      <c r="M89" s="48">
        <f t="shared" si="21"/>
        <v>0</v>
      </c>
      <c r="N89" s="50"/>
      <c r="O89" s="85">
        <f>SUM(D89:N89)</f>
        <v>230921098</v>
      </c>
      <c r="P89" s="92">
        <f>(O89/$O$207)*100</f>
        <v>2.2809070186831484</v>
      </c>
      <c r="Q89" s="93"/>
      <c r="R89" s="4"/>
      <c r="S89" s="4"/>
      <c r="T89" s="4"/>
    </row>
    <row r="90" spans="2:20" ht="16.5" customHeight="1">
      <c r="B90" s="17"/>
      <c r="C90" s="16"/>
      <c r="D90" s="26"/>
      <c r="E90" s="26"/>
      <c r="F90" s="27"/>
      <c r="G90" s="27"/>
      <c r="H90" s="27"/>
      <c r="I90" s="27"/>
      <c r="J90" s="27"/>
      <c r="K90" s="26"/>
      <c r="L90" s="26"/>
      <c r="M90" s="26"/>
      <c r="N90" s="47"/>
      <c r="O90" s="83"/>
      <c r="P90" s="46"/>
      <c r="Q90" s="91"/>
      <c r="R90" s="4"/>
      <c r="S90" s="4"/>
      <c r="T90" s="4"/>
    </row>
    <row r="91" spans="2:20" ht="16.5" customHeight="1">
      <c r="B91" s="17" t="s">
        <v>33</v>
      </c>
      <c r="C91" s="16" t="s">
        <v>34</v>
      </c>
      <c r="D91" s="26">
        <v>43219424</v>
      </c>
      <c r="E91" s="26">
        <v>0</v>
      </c>
      <c r="F91" s="27">
        <v>992550</v>
      </c>
      <c r="G91" s="27">
        <v>1006157</v>
      </c>
      <c r="H91" s="27">
        <v>13081555</v>
      </c>
      <c r="I91" s="27">
        <v>12870170</v>
      </c>
      <c r="J91" s="27">
        <v>24142718</v>
      </c>
      <c r="K91" s="26">
        <v>29020258</v>
      </c>
      <c r="L91" s="76">
        <v>35252128</v>
      </c>
      <c r="M91" s="76">
        <v>9872688</v>
      </c>
      <c r="N91" s="47"/>
      <c r="O91" s="83">
        <f>SUM(D91:N91)</f>
        <v>169457648</v>
      </c>
      <c r="P91" s="90">
        <f>(O91/$O$93)*100</f>
        <v>75.53282593819515</v>
      </c>
      <c r="Q91" s="91"/>
      <c r="R91" s="4"/>
      <c r="S91" s="4"/>
      <c r="T91" s="4"/>
    </row>
    <row r="92" spans="2:20" ht="16.5" customHeight="1">
      <c r="B92" s="17"/>
      <c r="C92" s="16" t="s">
        <v>104</v>
      </c>
      <c r="D92" s="26">
        <v>0</v>
      </c>
      <c r="E92" s="26">
        <v>0</v>
      </c>
      <c r="F92" s="27">
        <v>47813836</v>
      </c>
      <c r="G92" s="27">
        <v>6342380</v>
      </c>
      <c r="H92" s="27">
        <v>0</v>
      </c>
      <c r="I92" s="27">
        <v>735809</v>
      </c>
      <c r="J92" s="27">
        <v>0</v>
      </c>
      <c r="K92" s="26">
        <v>0</v>
      </c>
      <c r="L92" s="26">
        <v>0</v>
      </c>
      <c r="M92" s="26"/>
      <c r="N92" s="47"/>
      <c r="O92" s="83">
        <f>SUM(D92:N92)</f>
        <v>54892025</v>
      </c>
      <c r="P92" s="90">
        <f>(O92/$O$93)*100</f>
        <v>24.46717406180485</v>
      </c>
      <c r="Q92" s="91"/>
      <c r="R92" s="4"/>
      <c r="S92" s="4"/>
      <c r="T92" s="4"/>
    </row>
    <row r="93" spans="2:20" ht="16.5" customHeight="1">
      <c r="B93" s="18"/>
      <c r="C93" s="19" t="s">
        <v>12</v>
      </c>
      <c r="D93" s="48">
        <f aca="true" t="shared" si="22" ref="D93:M93">SUM(D90:D92)</f>
        <v>43219424</v>
      </c>
      <c r="E93" s="48">
        <f t="shared" si="22"/>
        <v>0</v>
      </c>
      <c r="F93" s="49">
        <f t="shared" si="22"/>
        <v>48806386</v>
      </c>
      <c r="G93" s="49">
        <f t="shared" si="22"/>
        <v>7348537</v>
      </c>
      <c r="H93" s="49">
        <f t="shared" si="22"/>
        <v>13081555</v>
      </c>
      <c r="I93" s="49">
        <f t="shared" si="22"/>
        <v>13605979</v>
      </c>
      <c r="J93" s="49">
        <f t="shared" si="22"/>
        <v>24142718</v>
      </c>
      <c r="K93" s="48">
        <f t="shared" si="22"/>
        <v>29020258</v>
      </c>
      <c r="L93" s="48">
        <f t="shared" si="22"/>
        <v>35252128</v>
      </c>
      <c r="M93" s="48">
        <f t="shared" si="22"/>
        <v>9872688</v>
      </c>
      <c r="N93" s="50"/>
      <c r="O93" s="85">
        <f>SUM(D93:N93)</f>
        <v>224349673</v>
      </c>
      <c r="P93" s="92">
        <f>(O93/$O$207)*100</f>
        <v>2.215998227173548</v>
      </c>
      <c r="Q93" s="93"/>
      <c r="R93" s="4"/>
      <c r="S93" s="4"/>
      <c r="T93" s="4"/>
    </row>
    <row r="94" spans="2:20" ht="16.5" customHeight="1">
      <c r="B94" s="17"/>
      <c r="C94" s="16"/>
      <c r="D94" s="26"/>
      <c r="E94" s="26"/>
      <c r="F94" s="27"/>
      <c r="G94" s="27"/>
      <c r="H94" s="27"/>
      <c r="I94" s="27"/>
      <c r="J94" s="27"/>
      <c r="K94" s="26"/>
      <c r="L94" s="26"/>
      <c r="M94" s="26"/>
      <c r="N94" s="47"/>
      <c r="O94" s="83"/>
      <c r="P94" s="46"/>
      <c r="Q94" s="91"/>
      <c r="R94" s="4"/>
      <c r="S94" s="4"/>
      <c r="T94" s="4"/>
    </row>
    <row r="95" spans="2:20" ht="16.5" customHeight="1">
      <c r="B95" s="17" t="s">
        <v>35</v>
      </c>
      <c r="C95" s="28" t="s">
        <v>117</v>
      </c>
      <c r="D95" s="26">
        <v>0</v>
      </c>
      <c r="E95" s="26">
        <v>0</v>
      </c>
      <c r="F95" s="27">
        <v>0</v>
      </c>
      <c r="G95" s="27">
        <v>490536</v>
      </c>
      <c r="H95" s="27">
        <v>0</v>
      </c>
      <c r="I95" s="27">
        <v>990644</v>
      </c>
      <c r="J95" s="27">
        <v>0</v>
      </c>
      <c r="K95" s="26">
        <v>0</v>
      </c>
      <c r="L95" s="26">
        <v>0</v>
      </c>
      <c r="M95" s="26">
        <v>1525477</v>
      </c>
      <c r="N95" s="47"/>
      <c r="O95" s="83">
        <f>SUM(D95:N95)</f>
        <v>3006657</v>
      </c>
      <c r="P95" s="90">
        <f>(O95/$O$98)*100</f>
        <v>50.34486904319772</v>
      </c>
      <c r="Q95" s="91"/>
      <c r="R95" s="4"/>
      <c r="S95" s="4"/>
      <c r="T95" s="4"/>
    </row>
    <row r="96" spans="2:20" ht="16.5" customHeight="1">
      <c r="B96" s="17"/>
      <c r="C96" s="16" t="s">
        <v>36</v>
      </c>
      <c r="D96" s="26">
        <v>0</v>
      </c>
      <c r="E96" s="26">
        <v>0</v>
      </c>
      <c r="F96" s="27">
        <v>0</v>
      </c>
      <c r="G96" s="27">
        <v>0</v>
      </c>
      <c r="H96" s="27">
        <v>0</v>
      </c>
      <c r="I96" s="27">
        <v>0</v>
      </c>
      <c r="J96" s="27">
        <v>1981286</v>
      </c>
      <c r="K96" s="26">
        <v>0</v>
      </c>
      <c r="L96" s="26">
        <v>0</v>
      </c>
      <c r="M96" s="26"/>
      <c r="N96" s="47"/>
      <c r="O96" s="83">
        <f>SUM(D96:N96)</f>
        <v>1981286</v>
      </c>
      <c r="P96" s="90">
        <f>(O96/$O$98)*100</f>
        <v>33.17557812784133</v>
      </c>
      <c r="Q96" s="91"/>
      <c r="R96" s="4"/>
      <c r="S96" s="4"/>
      <c r="T96" s="4"/>
    </row>
    <row r="97" spans="2:20" ht="16.5" customHeight="1">
      <c r="B97" s="17"/>
      <c r="C97" s="28" t="s">
        <v>168</v>
      </c>
      <c r="D97" s="26"/>
      <c r="E97" s="26"/>
      <c r="F97" s="27"/>
      <c r="G97" s="27"/>
      <c r="H97" s="27"/>
      <c r="I97" s="27"/>
      <c r="J97" s="27"/>
      <c r="K97" s="26"/>
      <c r="L97" s="26"/>
      <c r="M97" s="26">
        <v>984179</v>
      </c>
      <c r="N97" s="47"/>
      <c r="O97" s="83"/>
      <c r="P97" s="90"/>
      <c r="Q97" s="91"/>
      <c r="R97" s="4"/>
      <c r="S97" s="4"/>
      <c r="T97" s="4"/>
    </row>
    <row r="98" spans="2:20" ht="16.5" customHeight="1">
      <c r="B98" s="18"/>
      <c r="C98" s="19" t="s">
        <v>12</v>
      </c>
      <c r="D98" s="48">
        <f aca="true" t="shared" si="23" ref="D98:J98">SUM(D94:D96)</f>
        <v>0</v>
      </c>
      <c r="E98" s="48">
        <f t="shared" si="23"/>
        <v>0</v>
      </c>
      <c r="F98" s="49">
        <f t="shared" si="23"/>
        <v>0</v>
      </c>
      <c r="G98" s="49">
        <f t="shared" si="23"/>
        <v>490536</v>
      </c>
      <c r="H98" s="49">
        <f t="shared" si="23"/>
        <v>0</v>
      </c>
      <c r="I98" s="49">
        <f t="shared" si="23"/>
        <v>990644</v>
      </c>
      <c r="J98" s="49">
        <f t="shared" si="23"/>
        <v>1981286</v>
      </c>
      <c r="K98" s="48">
        <f>SUM(K94:K96)</f>
        <v>0</v>
      </c>
      <c r="L98" s="48">
        <f>SUM(L94:L97)</f>
        <v>0</v>
      </c>
      <c r="M98" s="48">
        <f>SUM(M94:M97)</f>
        <v>2509656</v>
      </c>
      <c r="N98" s="50"/>
      <c r="O98" s="85">
        <f>SUM(D98:N98)</f>
        <v>5972122</v>
      </c>
      <c r="P98" s="92">
        <f>(O98/$O$207)*100</f>
        <v>0.058989217980559054</v>
      </c>
      <c r="Q98" s="93"/>
      <c r="R98" s="4"/>
      <c r="S98" s="4"/>
      <c r="T98" s="4"/>
    </row>
    <row r="99" spans="2:20" ht="16.5" customHeight="1">
      <c r="B99" s="17"/>
      <c r="C99" s="16"/>
      <c r="D99" s="26"/>
      <c r="E99" s="26"/>
      <c r="F99" s="27"/>
      <c r="G99" s="27"/>
      <c r="H99" s="27"/>
      <c r="I99" s="27"/>
      <c r="J99" s="27"/>
      <c r="K99" s="26"/>
      <c r="L99" s="26"/>
      <c r="M99" s="26"/>
      <c r="N99" s="47"/>
      <c r="O99" s="83"/>
      <c r="P99" s="46"/>
      <c r="Q99" s="91"/>
      <c r="R99" s="4"/>
      <c r="S99" s="4"/>
      <c r="T99" s="4"/>
    </row>
    <row r="100" spans="2:20" ht="16.5" customHeight="1">
      <c r="B100" s="17" t="s">
        <v>37</v>
      </c>
      <c r="C100" s="16" t="s">
        <v>38</v>
      </c>
      <c r="D100" s="26">
        <v>0</v>
      </c>
      <c r="E100" s="26">
        <v>0</v>
      </c>
      <c r="F100" s="27">
        <v>0</v>
      </c>
      <c r="G100" s="27">
        <v>198510</v>
      </c>
      <c r="H100" s="27">
        <v>0</v>
      </c>
      <c r="I100" s="27">
        <v>495321</v>
      </c>
      <c r="J100" s="27">
        <v>0</v>
      </c>
      <c r="K100" s="26">
        <v>0</v>
      </c>
      <c r="L100" s="26">
        <v>0</v>
      </c>
      <c r="M100" s="26"/>
      <c r="N100" s="47"/>
      <c r="O100" s="83">
        <f>SUM(D100:N100)</f>
        <v>693831</v>
      </c>
      <c r="P100" s="90">
        <f>(O100/$O$102)*100</f>
        <v>48.30545114286927</v>
      </c>
      <c r="Q100" s="91"/>
      <c r="R100" s="4"/>
      <c r="S100" s="4"/>
      <c r="T100" s="4"/>
    </row>
    <row r="101" spans="2:20" ht="16.5" customHeight="1">
      <c r="B101" s="17"/>
      <c r="C101" s="16" t="s">
        <v>147</v>
      </c>
      <c r="D101" s="26">
        <v>0</v>
      </c>
      <c r="E101" s="26">
        <v>0</v>
      </c>
      <c r="F101" s="27">
        <v>0</v>
      </c>
      <c r="G101" s="27">
        <v>0</v>
      </c>
      <c r="H101" s="27">
        <v>0</v>
      </c>
      <c r="I101" s="27">
        <v>742510</v>
      </c>
      <c r="J101" s="27">
        <v>0</v>
      </c>
      <c r="K101" s="26">
        <v>0</v>
      </c>
      <c r="L101" s="26">
        <v>0</v>
      </c>
      <c r="M101" s="26"/>
      <c r="N101" s="47"/>
      <c r="O101" s="83">
        <f>SUM(D101:N101)</f>
        <v>742510</v>
      </c>
      <c r="P101" s="90">
        <f>(O101/$O$102)*100</f>
        <v>51.69454885713072</v>
      </c>
      <c r="Q101" s="91"/>
      <c r="R101" s="4"/>
      <c r="S101" s="4"/>
      <c r="T101" s="4"/>
    </row>
    <row r="102" spans="2:20" ht="16.5" customHeight="1">
      <c r="B102" s="18"/>
      <c r="C102" s="19" t="s">
        <v>12</v>
      </c>
      <c r="D102" s="48">
        <f aca="true" t="shared" si="24" ref="D102:M102">SUM(D99:D101)</f>
        <v>0</v>
      </c>
      <c r="E102" s="48">
        <f t="shared" si="24"/>
        <v>0</v>
      </c>
      <c r="F102" s="49">
        <f t="shared" si="24"/>
        <v>0</v>
      </c>
      <c r="G102" s="49">
        <f t="shared" si="24"/>
        <v>198510</v>
      </c>
      <c r="H102" s="49">
        <f t="shared" si="24"/>
        <v>0</v>
      </c>
      <c r="I102" s="49">
        <f t="shared" si="24"/>
        <v>1237831</v>
      </c>
      <c r="J102" s="49">
        <f t="shared" si="24"/>
        <v>0</v>
      </c>
      <c r="K102" s="48">
        <f t="shared" si="24"/>
        <v>0</v>
      </c>
      <c r="L102" s="48">
        <f t="shared" si="24"/>
        <v>0</v>
      </c>
      <c r="M102" s="48">
        <f t="shared" si="24"/>
        <v>0</v>
      </c>
      <c r="N102" s="50"/>
      <c r="O102" s="85">
        <f>SUM(D102:N102)</f>
        <v>1436341</v>
      </c>
      <c r="P102" s="92">
        <f>(O102/$O$207)*100</f>
        <v>0.01418735791790827</v>
      </c>
      <c r="Q102" s="93"/>
      <c r="R102" s="4"/>
      <c r="S102" s="4"/>
      <c r="T102" s="4"/>
    </row>
    <row r="103" spans="2:20" ht="16.5" customHeight="1">
      <c r="B103" s="17"/>
      <c r="C103" s="16"/>
      <c r="D103" s="26"/>
      <c r="E103" s="26"/>
      <c r="F103" s="27"/>
      <c r="G103" s="27"/>
      <c r="H103" s="27"/>
      <c r="I103" s="27"/>
      <c r="J103" s="27"/>
      <c r="K103" s="26"/>
      <c r="L103" s="26"/>
      <c r="M103" s="26"/>
      <c r="N103" s="47"/>
      <c r="O103" s="83"/>
      <c r="P103" s="46"/>
      <c r="Q103" s="91"/>
      <c r="R103" s="4"/>
      <c r="S103" s="4"/>
      <c r="T103" s="4"/>
    </row>
    <row r="104" spans="2:20" ht="16.5" customHeight="1">
      <c r="B104" s="17" t="s">
        <v>39</v>
      </c>
      <c r="C104" s="16" t="s">
        <v>40</v>
      </c>
      <c r="D104" s="26">
        <v>0</v>
      </c>
      <c r="E104" s="26">
        <v>1500000</v>
      </c>
      <c r="F104" s="27">
        <v>10339000</v>
      </c>
      <c r="G104" s="27">
        <v>50438190</v>
      </c>
      <c r="H104" s="27">
        <v>58079725</v>
      </c>
      <c r="I104" s="27">
        <v>49500654</v>
      </c>
      <c r="J104" s="27">
        <v>66911396</v>
      </c>
      <c r="K104" s="26">
        <v>83693861</v>
      </c>
      <c r="L104" s="76">
        <v>33111257</v>
      </c>
      <c r="M104" s="76">
        <v>4917912</v>
      </c>
      <c r="N104" s="47"/>
      <c r="O104" s="83">
        <f>SUM(D104:N104)</f>
        <v>358491995</v>
      </c>
      <c r="P104" s="90">
        <f>(O104/$O$105)*100</f>
        <v>101.39091416380765</v>
      </c>
      <c r="Q104" s="91"/>
      <c r="R104" s="4"/>
      <c r="S104" s="4"/>
      <c r="T104" s="4"/>
    </row>
    <row r="105" spans="2:20" ht="16.5" customHeight="1">
      <c r="B105" s="18"/>
      <c r="C105" s="19" t="s">
        <v>12</v>
      </c>
      <c r="D105" s="48">
        <f aca="true" t="shared" si="25" ref="D105:L105">SUM(D103:D104)</f>
        <v>0</v>
      </c>
      <c r="E105" s="48">
        <f t="shared" si="25"/>
        <v>1500000</v>
      </c>
      <c r="F105" s="49">
        <f t="shared" si="25"/>
        <v>10339000</v>
      </c>
      <c r="G105" s="49">
        <f t="shared" si="25"/>
        <v>50438190</v>
      </c>
      <c r="H105" s="49">
        <f t="shared" si="25"/>
        <v>58079725</v>
      </c>
      <c r="I105" s="49">
        <f t="shared" si="25"/>
        <v>49500654</v>
      </c>
      <c r="J105" s="49">
        <f t="shared" si="25"/>
        <v>66911396</v>
      </c>
      <c r="K105" s="48">
        <f t="shared" si="25"/>
        <v>83693861</v>
      </c>
      <c r="L105" s="48">
        <f t="shared" si="25"/>
        <v>33111257</v>
      </c>
      <c r="M105" s="48"/>
      <c r="N105" s="50"/>
      <c r="O105" s="85">
        <f>SUM(D105:N105)</f>
        <v>353574083</v>
      </c>
      <c r="P105" s="92">
        <f>(O105/$O$207)*100</f>
        <v>3.492403312317344</v>
      </c>
      <c r="Q105" s="93"/>
      <c r="R105" s="4"/>
      <c r="S105" s="4"/>
      <c r="T105" s="4"/>
    </row>
    <row r="106" spans="2:20" ht="16.5" customHeight="1">
      <c r="B106" s="17"/>
      <c r="C106" s="16"/>
      <c r="D106" s="26"/>
      <c r="E106" s="26"/>
      <c r="F106" s="27"/>
      <c r="G106" s="27"/>
      <c r="H106" s="27"/>
      <c r="I106" s="27"/>
      <c r="J106" s="27"/>
      <c r="K106" s="26"/>
      <c r="L106" s="26"/>
      <c r="M106" s="26"/>
      <c r="N106" s="47"/>
      <c r="O106" s="83"/>
      <c r="P106" s="46"/>
      <c r="Q106" s="91"/>
      <c r="R106" s="4"/>
      <c r="S106" s="4"/>
      <c r="T106" s="4"/>
    </row>
    <row r="107" spans="2:20" ht="16.5" customHeight="1">
      <c r="B107" s="17" t="s">
        <v>41</v>
      </c>
      <c r="C107" s="16" t="s">
        <v>85</v>
      </c>
      <c r="D107" s="26">
        <v>2979069</v>
      </c>
      <c r="E107" s="26">
        <v>0</v>
      </c>
      <c r="F107" s="27">
        <v>496280</v>
      </c>
      <c r="G107" s="27">
        <v>981079</v>
      </c>
      <c r="H107" s="27">
        <v>11471</v>
      </c>
      <c r="I107" s="27">
        <v>1200000</v>
      </c>
      <c r="J107" s="27">
        <v>2267251</v>
      </c>
      <c r="K107" s="26">
        <v>0</v>
      </c>
      <c r="L107" s="26">
        <v>0</v>
      </c>
      <c r="M107" s="26"/>
      <c r="N107" s="47"/>
      <c r="O107" s="83">
        <f>SUM(D107:N107)</f>
        <v>7935150</v>
      </c>
      <c r="P107" s="90">
        <f>(O107/$O$111)*100</f>
        <v>2.9421053116310247</v>
      </c>
      <c r="Q107" s="91"/>
      <c r="R107" s="4"/>
      <c r="S107" s="4"/>
      <c r="T107" s="4"/>
    </row>
    <row r="108" spans="2:20" ht="16.5" customHeight="1">
      <c r="B108" s="17"/>
      <c r="C108" s="16" t="s">
        <v>81</v>
      </c>
      <c r="D108" s="26">
        <v>0</v>
      </c>
      <c r="E108" s="26">
        <v>498383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6">
        <v>0</v>
      </c>
      <c r="L108" s="26">
        <v>0</v>
      </c>
      <c r="M108" s="26"/>
      <c r="N108" s="47"/>
      <c r="O108" s="83">
        <f>SUM(D108:N108)</f>
        <v>498383</v>
      </c>
      <c r="P108" s="90">
        <f>(O108/$O$111)*100</f>
        <v>0.1847848208952074</v>
      </c>
      <c r="Q108" s="91"/>
      <c r="R108" s="4"/>
      <c r="S108" s="4"/>
      <c r="T108" s="4"/>
    </row>
    <row r="109" spans="2:20" ht="16.5" customHeight="1">
      <c r="B109" s="17"/>
      <c r="C109" s="28" t="s">
        <v>120</v>
      </c>
      <c r="D109" s="26">
        <v>0</v>
      </c>
      <c r="E109" s="26">
        <v>0</v>
      </c>
      <c r="F109" s="27">
        <v>0</v>
      </c>
      <c r="G109" s="27">
        <v>496280</v>
      </c>
      <c r="H109" s="27">
        <v>0</v>
      </c>
      <c r="I109" s="27">
        <v>0</v>
      </c>
      <c r="J109" s="27">
        <v>0</v>
      </c>
      <c r="K109" s="26">
        <v>0</v>
      </c>
      <c r="L109" s="26">
        <v>0</v>
      </c>
      <c r="M109" s="26"/>
      <c r="N109" s="47"/>
      <c r="O109" s="83">
        <f>SUM(D109:N109)</f>
        <v>496280</v>
      </c>
      <c r="P109" s="90">
        <f>(O109/$O$111)*100</f>
        <v>0.18400509430272205</v>
      </c>
      <c r="Q109" s="91"/>
      <c r="R109" s="4"/>
      <c r="S109" s="4"/>
      <c r="T109" s="4"/>
    </row>
    <row r="110" spans="2:20" ht="16.5" customHeight="1">
      <c r="B110" s="17"/>
      <c r="C110" s="16" t="s">
        <v>42</v>
      </c>
      <c r="D110" s="26">
        <v>49707693</v>
      </c>
      <c r="E110" s="26">
        <v>29902970</v>
      </c>
      <c r="F110" s="27">
        <v>38145159</v>
      </c>
      <c r="G110" s="27">
        <v>49053936</v>
      </c>
      <c r="H110" s="27">
        <v>59438590</v>
      </c>
      <c r="I110" s="27">
        <v>31163707</v>
      </c>
      <c r="J110" s="27">
        <v>3314673</v>
      </c>
      <c r="K110" s="26">
        <v>0</v>
      </c>
      <c r="L110" s="76">
        <v>39385</v>
      </c>
      <c r="M110" s="76">
        <v>13998</v>
      </c>
      <c r="N110" s="47"/>
      <c r="O110" s="83">
        <f>SUM(D110:N110)</f>
        <v>260780111</v>
      </c>
      <c r="P110" s="90">
        <f>(O110/$O$111)*100</f>
        <v>96.68910477317104</v>
      </c>
      <c r="Q110" s="91"/>
      <c r="R110" s="4"/>
      <c r="S110" s="4"/>
      <c r="T110" s="4"/>
    </row>
    <row r="111" spans="2:20" ht="16.5" customHeight="1">
      <c r="B111" s="18"/>
      <c r="C111" s="19" t="s">
        <v>12</v>
      </c>
      <c r="D111" s="48">
        <f aca="true" t="shared" si="26" ref="D111:M111">SUM(D106:D110)</f>
        <v>52686762</v>
      </c>
      <c r="E111" s="48">
        <f t="shared" si="26"/>
        <v>30401353</v>
      </c>
      <c r="F111" s="49">
        <f t="shared" si="26"/>
        <v>38641439</v>
      </c>
      <c r="G111" s="49">
        <f t="shared" si="26"/>
        <v>50531295</v>
      </c>
      <c r="H111" s="49">
        <f t="shared" si="26"/>
        <v>59450061</v>
      </c>
      <c r="I111" s="49">
        <f t="shared" si="26"/>
        <v>32363707</v>
      </c>
      <c r="J111" s="49">
        <f t="shared" si="26"/>
        <v>5581924</v>
      </c>
      <c r="K111" s="48">
        <f t="shared" si="26"/>
        <v>0</v>
      </c>
      <c r="L111" s="48">
        <f t="shared" si="26"/>
        <v>39385</v>
      </c>
      <c r="M111" s="48">
        <f t="shared" si="26"/>
        <v>13998</v>
      </c>
      <c r="N111" s="50"/>
      <c r="O111" s="85">
        <f>SUM(D111:N111)</f>
        <v>269709924</v>
      </c>
      <c r="P111" s="92">
        <f>(O111/$O$207)*100</f>
        <v>2.664040938607084</v>
      </c>
      <c r="Q111" s="93"/>
      <c r="R111" s="4"/>
      <c r="S111" s="4"/>
      <c r="T111" s="4"/>
    </row>
    <row r="112" spans="2:20" ht="16.5" customHeight="1">
      <c r="B112" s="17"/>
      <c r="C112" s="16"/>
      <c r="D112" s="26"/>
      <c r="E112" s="26"/>
      <c r="F112" s="27"/>
      <c r="G112" s="27"/>
      <c r="H112" s="27"/>
      <c r="I112" s="27"/>
      <c r="J112" s="27"/>
      <c r="K112" s="26"/>
      <c r="L112" s="26"/>
      <c r="M112" s="26"/>
      <c r="N112" s="47"/>
      <c r="O112" s="83"/>
      <c r="P112" s="46"/>
      <c r="Q112" s="91"/>
      <c r="R112" s="4"/>
      <c r="S112" s="4"/>
      <c r="T112" s="4"/>
    </row>
    <row r="113" spans="2:20" ht="16.5" customHeight="1">
      <c r="B113" s="17" t="s">
        <v>96</v>
      </c>
      <c r="C113" s="16" t="s">
        <v>97</v>
      </c>
      <c r="D113" s="26">
        <v>0</v>
      </c>
      <c r="E113" s="26">
        <v>0</v>
      </c>
      <c r="F113" s="27">
        <v>5461626</v>
      </c>
      <c r="G113" s="27">
        <v>0</v>
      </c>
      <c r="H113" s="27">
        <v>2990300</v>
      </c>
      <c r="I113" s="27">
        <v>0</v>
      </c>
      <c r="J113" s="27">
        <v>0</v>
      </c>
      <c r="K113" s="26">
        <v>0</v>
      </c>
      <c r="L113" s="26">
        <v>0</v>
      </c>
      <c r="M113" s="26"/>
      <c r="N113" s="47"/>
      <c r="O113" s="83">
        <f>SUM(D113:N113)</f>
        <v>8451926</v>
      </c>
      <c r="P113" s="90">
        <f>(O113/$O$114)*100</f>
        <v>100</v>
      </c>
      <c r="Q113" s="91"/>
      <c r="R113" s="4"/>
      <c r="S113" s="4"/>
      <c r="T113" s="4"/>
    </row>
    <row r="114" spans="2:20" ht="16.5" customHeight="1">
      <c r="B114" s="18"/>
      <c r="C114" s="19" t="s">
        <v>12</v>
      </c>
      <c r="D114" s="48">
        <f aca="true" t="shared" si="27" ref="D114:M114">SUM(D112:D113)</f>
        <v>0</v>
      </c>
      <c r="E114" s="48">
        <f t="shared" si="27"/>
        <v>0</v>
      </c>
      <c r="F114" s="49">
        <f t="shared" si="27"/>
        <v>5461626</v>
      </c>
      <c r="G114" s="49">
        <f t="shared" si="27"/>
        <v>0</v>
      </c>
      <c r="H114" s="49">
        <f t="shared" si="27"/>
        <v>2990300</v>
      </c>
      <c r="I114" s="49">
        <f t="shared" si="27"/>
        <v>0</v>
      </c>
      <c r="J114" s="49">
        <f t="shared" si="27"/>
        <v>0</v>
      </c>
      <c r="K114" s="48">
        <f t="shared" si="27"/>
        <v>0</v>
      </c>
      <c r="L114" s="48">
        <f t="shared" si="27"/>
        <v>0</v>
      </c>
      <c r="M114" s="48">
        <f t="shared" si="27"/>
        <v>0</v>
      </c>
      <c r="N114" s="50"/>
      <c r="O114" s="85">
        <f>SUM(D114:N114)</f>
        <v>8451926</v>
      </c>
      <c r="P114" s="92">
        <f>(O114/$O$207)*100</f>
        <v>0.08348330880875417</v>
      </c>
      <c r="Q114" s="93"/>
      <c r="R114" s="4"/>
      <c r="S114" s="4"/>
      <c r="T114" s="4"/>
    </row>
    <row r="115" spans="2:20" ht="16.5" customHeight="1">
      <c r="B115" s="17"/>
      <c r="C115" s="16"/>
      <c r="D115" s="26"/>
      <c r="E115" s="26"/>
      <c r="F115" s="27"/>
      <c r="G115" s="27"/>
      <c r="H115" s="27"/>
      <c r="I115" s="27"/>
      <c r="J115" s="27"/>
      <c r="K115" s="26"/>
      <c r="L115" s="26"/>
      <c r="M115" s="26"/>
      <c r="N115" s="47"/>
      <c r="O115" s="83"/>
      <c r="P115" s="46"/>
      <c r="Q115" s="91"/>
      <c r="R115" s="4"/>
      <c r="S115" s="4"/>
      <c r="T115" s="4"/>
    </row>
    <row r="116" spans="2:20" ht="16.5" customHeight="1">
      <c r="B116" s="17" t="s">
        <v>43</v>
      </c>
      <c r="C116" s="16" t="s">
        <v>44</v>
      </c>
      <c r="D116" s="26">
        <v>0</v>
      </c>
      <c r="E116" s="26">
        <v>996766</v>
      </c>
      <c r="F116" s="27">
        <v>0</v>
      </c>
      <c r="G116" s="27">
        <v>2004400</v>
      </c>
      <c r="H116" s="27">
        <v>3117000</v>
      </c>
      <c r="I116" s="27">
        <v>5160000</v>
      </c>
      <c r="J116" s="27">
        <v>5500000</v>
      </c>
      <c r="K116" s="26">
        <v>22690993</v>
      </c>
      <c r="L116" s="76">
        <v>22492837</v>
      </c>
      <c r="M116" s="76">
        <v>64115105</v>
      </c>
      <c r="N116" s="47"/>
      <c r="O116" s="83">
        <f>SUM(D116:N116)</f>
        <v>126077101</v>
      </c>
      <c r="P116" s="90">
        <f>(O116/$O$119)*100</f>
        <v>59.831502679630745</v>
      </c>
      <c r="Q116" s="91"/>
      <c r="R116" s="4"/>
      <c r="S116" s="4"/>
      <c r="T116" s="4"/>
    </row>
    <row r="117" spans="2:20" ht="16.5" customHeight="1">
      <c r="B117" s="17"/>
      <c r="C117" s="16" t="s">
        <v>75</v>
      </c>
      <c r="D117" s="26">
        <v>0</v>
      </c>
      <c r="E117" s="26">
        <v>1292662</v>
      </c>
      <c r="F117" s="27">
        <v>693384</v>
      </c>
      <c r="G117" s="27">
        <v>11961188</v>
      </c>
      <c r="H117" s="27">
        <v>7125845</v>
      </c>
      <c r="I117" s="27">
        <v>0</v>
      </c>
      <c r="J117" s="27">
        <v>6500000</v>
      </c>
      <c r="K117" s="26">
        <v>17207946</v>
      </c>
      <c r="L117" s="26">
        <v>0</v>
      </c>
      <c r="M117" s="26"/>
      <c r="N117" s="47"/>
      <c r="O117" s="83">
        <f>SUM(D117:N117)</f>
        <v>44781025</v>
      </c>
      <c r="P117" s="90">
        <f>(O117/$O$119)*100</f>
        <v>21.25140882866676</v>
      </c>
      <c r="Q117" s="91"/>
      <c r="R117" s="4"/>
      <c r="S117" s="4"/>
      <c r="T117" s="4"/>
    </row>
    <row r="118" spans="2:20" ht="16.5" customHeight="1">
      <c r="B118" s="17"/>
      <c r="C118" s="16" t="s">
        <v>134</v>
      </c>
      <c r="D118" s="26">
        <v>0</v>
      </c>
      <c r="E118" s="26">
        <v>0</v>
      </c>
      <c r="F118" s="27">
        <v>0</v>
      </c>
      <c r="G118" s="27">
        <v>0</v>
      </c>
      <c r="H118" s="27">
        <v>17774155</v>
      </c>
      <c r="I118" s="27">
        <v>0</v>
      </c>
      <c r="J118" s="27">
        <v>0</v>
      </c>
      <c r="K118" s="26">
        <v>0</v>
      </c>
      <c r="L118" s="76">
        <v>22087984</v>
      </c>
      <c r="M118" s="76"/>
      <c r="N118" s="47"/>
      <c r="O118" s="83">
        <f>SUM(D118:N118)</f>
        <v>39862139</v>
      </c>
      <c r="P118" s="90">
        <f>(O118/$O$119)*100</f>
        <v>18.917088491702494</v>
      </c>
      <c r="Q118" s="91"/>
      <c r="R118" s="4"/>
      <c r="S118" s="4"/>
      <c r="T118" s="4"/>
    </row>
    <row r="119" spans="2:20" ht="16.5" customHeight="1">
      <c r="B119" s="18"/>
      <c r="C119" s="19" t="s">
        <v>12</v>
      </c>
      <c r="D119" s="48">
        <f aca="true" t="shared" si="28" ref="D119:M119">SUM(D115:D118)</f>
        <v>0</v>
      </c>
      <c r="E119" s="48">
        <f t="shared" si="28"/>
        <v>2289428</v>
      </c>
      <c r="F119" s="49">
        <f t="shared" si="28"/>
        <v>693384</v>
      </c>
      <c r="G119" s="49">
        <f t="shared" si="28"/>
        <v>13965588</v>
      </c>
      <c r="H119" s="49">
        <f t="shared" si="28"/>
        <v>28017000</v>
      </c>
      <c r="I119" s="49">
        <f t="shared" si="28"/>
        <v>5160000</v>
      </c>
      <c r="J119" s="49">
        <f t="shared" si="28"/>
        <v>12000000</v>
      </c>
      <c r="K119" s="48">
        <f t="shared" si="28"/>
        <v>39898939</v>
      </c>
      <c r="L119" s="48">
        <f t="shared" si="28"/>
        <v>44580821</v>
      </c>
      <c r="M119" s="48">
        <f t="shared" si="28"/>
        <v>64115105</v>
      </c>
      <c r="N119" s="50"/>
      <c r="O119" s="85">
        <f>SUM(D119:N119)</f>
        <v>210720265</v>
      </c>
      <c r="P119" s="92">
        <f>(O119/$O$207)*100</f>
        <v>2.0813747014890467</v>
      </c>
      <c r="Q119" s="93"/>
      <c r="R119" s="4"/>
      <c r="S119" s="4"/>
      <c r="T119" s="4"/>
    </row>
    <row r="120" spans="2:20" ht="16.5" customHeight="1">
      <c r="B120" s="17"/>
      <c r="C120" s="16"/>
      <c r="D120" s="26"/>
      <c r="E120" s="26"/>
      <c r="F120" s="27"/>
      <c r="G120" s="27"/>
      <c r="H120" s="27"/>
      <c r="I120" s="27"/>
      <c r="J120" s="27"/>
      <c r="K120" s="26"/>
      <c r="L120" s="26"/>
      <c r="M120" s="26"/>
      <c r="N120" s="47"/>
      <c r="O120" s="83"/>
      <c r="P120" s="46"/>
      <c r="Q120" s="91"/>
      <c r="R120" s="4"/>
      <c r="S120" s="4"/>
      <c r="T120" s="4"/>
    </row>
    <row r="121" spans="2:20" ht="16.5" customHeight="1">
      <c r="B121" s="17" t="s">
        <v>135</v>
      </c>
      <c r="C121" s="16" t="s">
        <v>136</v>
      </c>
      <c r="D121" s="26">
        <v>0</v>
      </c>
      <c r="E121" s="26">
        <v>0</v>
      </c>
      <c r="F121" s="27"/>
      <c r="G121" s="27">
        <v>0</v>
      </c>
      <c r="H121" s="27">
        <v>992550</v>
      </c>
      <c r="I121" s="27">
        <v>0</v>
      </c>
      <c r="J121" s="27">
        <v>0</v>
      </c>
      <c r="K121" s="26">
        <v>0</v>
      </c>
      <c r="L121" s="26">
        <v>0</v>
      </c>
      <c r="M121" s="26"/>
      <c r="N121" s="47"/>
      <c r="O121" s="83">
        <f>SUM(D121:N121)</f>
        <v>992550</v>
      </c>
      <c r="P121" s="90">
        <f>(O121/$O$122)*100</f>
        <v>100</v>
      </c>
      <c r="Q121" s="91"/>
      <c r="R121" s="4"/>
      <c r="S121" s="4"/>
      <c r="T121" s="4"/>
    </row>
    <row r="122" spans="2:20" ht="16.5" customHeight="1">
      <c r="B122" s="18"/>
      <c r="C122" s="19" t="s">
        <v>12</v>
      </c>
      <c r="D122" s="48">
        <f aca="true" t="shared" si="29" ref="D122:M122">SUM(D120:D121)</f>
        <v>0</v>
      </c>
      <c r="E122" s="48">
        <f t="shared" si="29"/>
        <v>0</v>
      </c>
      <c r="F122" s="49">
        <f t="shared" si="29"/>
        <v>0</v>
      </c>
      <c r="G122" s="49">
        <f t="shared" si="29"/>
        <v>0</v>
      </c>
      <c r="H122" s="49">
        <f t="shared" si="29"/>
        <v>992550</v>
      </c>
      <c r="I122" s="49">
        <f t="shared" si="29"/>
        <v>0</v>
      </c>
      <c r="J122" s="49">
        <f t="shared" si="29"/>
        <v>0</v>
      </c>
      <c r="K122" s="48">
        <f t="shared" si="29"/>
        <v>0</v>
      </c>
      <c r="L122" s="48">
        <f t="shared" si="29"/>
        <v>0</v>
      </c>
      <c r="M122" s="48">
        <f t="shared" si="29"/>
        <v>0</v>
      </c>
      <c r="N122" s="50"/>
      <c r="O122" s="85">
        <f>SUM(O120:O121)</f>
        <v>992550</v>
      </c>
      <c r="P122" s="92">
        <f>(O122/$O$207)*100</f>
        <v>0.009803843308392542</v>
      </c>
      <c r="Q122" s="93"/>
      <c r="R122" s="4"/>
      <c r="S122" s="4"/>
      <c r="T122" s="4"/>
    </row>
    <row r="123" spans="2:20" ht="16.5" customHeight="1">
      <c r="B123" s="17"/>
      <c r="C123" s="16"/>
      <c r="D123" s="26"/>
      <c r="E123" s="26"/>
      <c r="F123" s="27"/>
      <c r="G123" s="27"/>
      <c r="H123" s="27"/>
      <c r="I123" s="27"/>
      <c r="J123" s="27"/>
      <c r="K123" s="26"/>
      <c r="L123" s="26"/>
      <c r="M123" s="26"/>
      <c r="N123" s="47"/>
      <c r="O123" s="83"/>
      <c r="P123" s="46"/>
      <c r="Q123" s="91"/>
      <c r="R123" s="4"/>
      <c r="S123" s="4"/>
      <c r="T123" s="4"/>
    </row>
    <row r="124" spans="2:20" ht="16.5" customHeight="1">
      <c r="B124" s="17" t="s">
        <v>137</v>
      </c>
      <c r="C124" s="16" t="s">
        <v>154</v>
      </c>
      <c r="D124" s="26">
        <v>0</v>
      </c>
      <c r="E124" s="26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786000</v>
      </c>
      <c r="K124" s="26">
        <v>0</v>
      </c>
      <c r="L124" s="26">
        <v>0</v>
      </c>
      <c r="M124" s="26"/>
      <c r="N124" s="47"/>
      <c r="O124" s="83">
        <f>SUM(D124:N124)</f>
        <v>786000</v>
      </c>
      <c r="P124" s="90">
        <f>(O124/$O$126)*100</f>
        <v>44.48026004540835</v>
      </c>
      <c r="Q124" s="91"/>
      <c r="R124" s="4"/>
      <c r="S124" s="4"/>
      <c r="T124" s="4"/>
    </row>
    <row r="125" spans="2:20" ht="16.5" customHeight="1">
      <c r="B125" s="17"/>
      <c r="C125" s="16" t="s">
        <v>138</v>
      </c>
      <c r="D125" s="26">
        <v>0</v>
      </c>
      <c r="E125" s="26">
        <v>0</v>
      </c>
      <c r="F125" s="27">
        <v>0</v>
      </c>
      <c r="G125" s="27">
        <v>0</v>
      </c>
      <c r="H125" s="27">
        <v>981076</v>
      </c>
      <c r="I125" s="27">
        <v>0</v>
      </c>
      <c r="J125" s="27">
        <v>0</v>
      </c>
      <c r="K125" s="26">
        <v>0</v>
      </c>
      <c r="L125" s="26">
        <v>0</v>
      </c>
      <c r="M125" s="26"/>
      <c r="N125" s="47"/>
      <c r="O125" s="83">
        <f>SUM(D125:N125)</f>
        <v>981076</v>
      </c>
      <c r="P125" s="90">
        <f>(O125/$O$126)*100</f>
        <v>55.51973995459165</v>
      </c>
      <c r="Q125" s="91"/>
      <c r="R125" s="4"/>
      <c r="S125" s="4"/>
      <c r="T125" s="4"/>
    </row>
    <row r="126" spans="2:20" ht="16.5" customHeight="1">
      <c r="B126" s="18"/>
      <c r="C126" s="19" t="s">
        <v>12</v>
      </c>
      <c r="D126" s="48">
        <f aca="true" t="shared" si="30" ref="D126:M126">SUM(D123:D125)</f>
        <v>0</v>
      </c>
      <c r="E126" s="48">
        <f t="shared" si="30"/>
        <v>0</v>
      </c>
      <c r="F126" s="49">
        <f t="shared" si="30"/>
        <v>0</v>
      </c>
      <c r="G126" s="49">
        <f t="shared" si="30"/>
        <v>0</v>
      </c>
      <c r="H126" s="49">
        <f t="shared" si="30"/>
        <v>981076</v>
      </c>
      <c r="I126" s="49">
        <f t="shared" si="30"/>
        <v>0</v>
      </c>
      <c r="J126" s="49">
        <f t="shared" si="30"/>
        <v>786000</v>
      </c>
      <c r="K126" s="48">
        <f t="shared" si="30"/>
        <v>0</v>
      </c>
      <c r="L126" s="48">
        <f t="shared" si="30"/>
        <v>0</v>
      </c>
      <c r="M126" s="48">
        <f t="shared" si="30"/>
        <v>0</v>
      </c>
      <c r="N126" s="50"/>
      <c r="O126" s="85">
        <f>SUM(D126:N126)</f>
        <v>1767076</v>
      </c>
      <c r="P126" s="92">
        <f>(O126/$O$207)*100</f>
        <v>0.017454169782903695</v>
      </c>
      <c r="Q126" s="93"/>
      <c r="R126" s="4"/>
      <c r="S126" s="4"/>
      <c r="T126" s="4"/>
    </row>
    <row r="127" spans="2:20" ht="16.5" customHeight="1">
      <c r="B127" s="17"/>
      <c r="C127" s="16"/>
      <c r="D127" s="26"/>
      <c r="E127" s="26"/>
      <c r="F127" s="27"/>
      <c r="G127" s="27"/>
      <c r="H127" s="27"/>
      <c r="I127" s="27"/>
      <c r="J127" s="27"/>
      <c r="K127" s="26"/>
      <c r="L127" s="26"/>
      <c r="M127" s="26"/>
      <c r="N127" s="47"/>
      <c r="O127" s="83"/>
      <c r="P127" s="46"/>
      <c r="Q127" s="91"/>
      <c r="R127" s="4"/>
      <c r="S127" s="4"/>
      <c r="T127" s="4"/>
    </row>
    <row r="128" spans="2:20" ht="16.5" customHeight="1">
      <c r="B128" s="17" t="s">
        <v>45</v>
      </c>
      <c r="C128" s="16" t="s">
        <v>46</v>
      </c>
      <c r="D128" s="26">
        <v>114723933</v>
      </c>
      <c r="E128" s="26">
        <v>86718615</v>
      </c>
      <c r="F128" s="27">
        <v>0</v>
      </c>
      <c r="G128" s="27">
        <v>173553356</v>
      </c>
      <c r="H128" s="27">
        <v>146451611</v>
      </c>
      <c r="I128" s="27">
        <v>160382751</v>
      </c>
      <c r="J128" s="27">
        <v>129060132</v>
      </c>
      <c r="K128" s="26">
        <v>120626885</v>
      </c>
      <c r="L128" s="76">
        <v>100855972</v>
      </c>
      <c r="M128" s="76">
        <v>98010000</v>
      </c>
      <c r="N128" s="47"/>
      <c r="O128" s="83">
        <f>SUM(D128:N128)</f>
        <v>1130383255</v>
      </c>
      <c r="P128" s="90">
        <f>(O128/$O$131)*100</f>
        <v>99.8694548003381</v>
      </c>
      <c r="Q128" s="91"/>
      <c r="R128" s="4"/>
      <c r="S128" s="4"/>
      <c r="T128" s="4"/>
    </row>
    <row r="129" spans="2:20" ht="16.5" customHeight="1">
      <c r="B129" s="17"/>
      <c r="C129" s="16" t="s">
        <v>47</v>
      </c>
      <c r="D129" s="26">
        <v>0</v>
      </c>
      <c r="E129" s="26">
        <v>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6">
        <v>0</v>
      </c>
      <c r="L129" s="26">
        <v>0</v>
      </c>
      <c r="M129" s="26"/>
      <c r="N129" s="47"/>
      <c r="O129" s="83">
        <f>SUM(D129:N129)</f>
        <v>0</v>
      </c>
      <c r="P129" s="90">
        <f>(O129/$O$131)*100</f>
        <v>0</v>
      </c>
      <c r="Q129" s="91"/>
      <c r="R129" s="4"/>
      <c r="S129" s="4"/>
      <c r="T129" s="4"/>
    </row>
    <row r="130" spans="2:20" ht="16.5" customHeight="1">
      <c r="B130" s="17"/>
      <c r="C130" s="16" t="s">
        <v>48</v>
      </c>
      <c r="D130" s="26">
        <v>496511</v>
      </c>
      <c r="E130" s="26">
        <v>0</v>
      </c>
      <c r="F130" s="27">
        <v>0</v>
      </c>
      <c r="G130" s="27">
        <v>0</v>
      </c>
      <c r="H130" s="27">
        <v>0</v>
      </c>
      <c r="I130" s="27">
        <v>981079</v>
      </c>
      <c r="J130" s="27">
        <v>0</v>
      </c>
      <c r="K130" s="26">
        <v>0</v>
      </c>
      <c r="L130" s="26">
        <v>0</v>
      </c>
      <c r="M130" s="26"/>
      <c r="N130" s="47"/>
      <c r="O130" s="83">
        <f>SUM(D130:N130)</f>
        <v>1477590</v>
      </c>
      <c r="P130" s="90">
        <f>(O130/$O$131)*100</f>
        <v>0.13054519966188952</v>
      </c>
      <c r="Q130" s="91"/>
      <c r="R130" s="4"/>
      <c r="S130" s="4"/>
      <c r="T130" s="4"/>
    </row>
    <row r="131" spans="2:20" ht="16.5" customHeight="1">
      <c r="B131" s="18"/>
      <c r="C131" s="19" t="s">
        <v>12</v>
      </c>
      <c r="D131" s="48">
        <f aca="true" t="shared" si="31" ref="D131:M131">SUM(D127:D130)</f>
        <v>115220444</v>
      </c>
      <c r="E131" s="48">
        <f t="shared" si="31"/>
        <v>86718615</v>
      </c>
      <c r="F131" s="49">
        <f t="shared" si="31"/>
        <v>0</v>
      </c>
      <c r="G131" s="49">
        <f t="shared" si="31"/>
        <v>173553356</v>
      </c>
      <c r="H131" s="49">
        <f t="shared" si="31"/>
        <v>146451611</v>
      </c>
      <c r="I131" s="49">
        <f t="shared" si="31"/>
        <v>161363830</v>
      </c>
      <c r="J131" s="49">
        <f t="shared" si="31"/>
        <v>129060132</v>
      </c>
      <c r="K131" s="48">
        <f t="shared" si="31"/>
        <v>120626885</v>
      </c>
      <c r="L131" s="48">
        <f t="shared" si="31"/>
        <v>100855972</v>
      </c>
      <c r="M131" s="48">
        <f t="shared" si="31"/>
        <v>98010000</v>
      </c>
      <c r="N131" s="50"/>
      <c r="O131" s="85">
        <f>SUM(D131:N131)</f>
        <v>1131860845</v>
      </c>
      <c r="P131" s="92">
        <f>(O131/$O$207)*100</f>
        <v>11.179876450843564</v>
      </c>
      <c r="Q131" s="93"/>
      <c r="R131" s="4"/>
      <c r="S131" s="4"/>
      <c r="T131" s="4"/>
    </row>
    <row r="132" spans="2:20" ht="16.5" customHeight="1">
      <c r="B132" s="17"/>
      <c r="C132" s="16"/>
      <c r="D132" s="26"/>
      <c r="E132" s="26"/>
      <c r="F132" s="27"/>
      <c r="G132" s="27"/>
      <c r="H132" s="27"/>
      <c r="I132" s="27"/>
      <c r="J132" s="27"/>
      <c r="K132" s="26"/>
      <c r="L132" s="26"/>
      <c r="M132" s="26"/>
      <c r="N132" s="47"/>
      <c r="O132" s="83"/>
      <c r="P132" s="46"/>
      <c r="Q132" s="91"/>
      <c r="R132" s="4"/>
      <c r="S132" s="4"/>
      <c r="T132" s="4"/>
    </row>
    <row r="133" spans="2:20" ht="16.5" customHeight="1">
      <c r="B133" s="17" t="s">
        <v>108</v>
      </c>
      <c r="C133" s="16" t="s">
        <v>109</v>
      </c>
      <c r="D133" s="26">
        <v>0</v>
      </c>
      <c r="E133" s="26">
        <v>0</v>
      </c>
      <c r="F133" s="27"/>
      <c r="G133" s="27">
        <v>2008000</v>
      </c>
      <c r="H133" s="27">
        <v>0</v>
      </c>
      <c r="I133" s="27">
        <v>6000000</v>
      </c>
      <c r="J133" s="27">
        <v>496000</v>
      </c>
      <c r="K133" s="26">
        <v>0</v>
      </c>
      <c r="L133" s="26">
        <v>0</v>
      </c>
      <c r="M133" s="26"/>
      <c r="N133" s="47"/>
      <c r="O133" s="83">
        <f>SUM(D133:N133)</f>
        <v>8504000</v>
      </c>
      <c r="P133" s="90">
        <f>(O133/$O$135)*100</f>
        <v>65.75325010413123</v>
      </c>
      <c r="Q133" s="91"/>
      <c r="R133" s="4"/>
      <c r="S133" s="4"/>
      <c r="T133" s="4"/>
    </row>
    <row r="134" spans="2:20" ht="16.5" customHeight="1">
      <c r="B134" s="17"/>
      <c r="C134" s="16" t="s">
        <v>148</v>
      </c>
      <c r="D134" s="26">
        <v>0</v>
      </c>
      <c r="E134" s="26">
        <v>0</v>
      </c>
      <c r="F134" s="27"/>
      <c r="G134" s="27">
        <v>0</v>
      </c>
      <c r="H134" s="27">
        <v>0</v>
      </c>
      <c r="I134" s="27">
        <v>4429201</v>
      </c>
      <c r="J134" s="27">
        <v>0</v>
      </c>
      <c r="K134" s="26">
        <v>0</v>
      </c>
      <c r="L134" s="26">
        <v>0</v>
      </c>
      <c r="M134" s="26"/>
      <c r="N134" s="47"/>
      <c r="O134" s="83">
        <f>SUM(D134:N134)</f>
        <v>4429201</v>
      </c>
      <c r="P134" s="90">
        <f>(O134/$O$135)*100</f>
        <v>34.246749895868774</v>
      </c>
      <c r="Q134" s="91"/>
      <c r="R134" s="4"/>
      <c r="S134" s="4"/>
      <c r="T134" s="4"/>
    </row>
    <row r="135" spans="2:20" ht="16.5" customHeight="1">
      <c r="B135" s="18"/>
      <c r="C135" s="19" t="s">
        <v>12</v>
      </c>
      <c r="D135" s="48">
        <f aca="true" t="shared" si="32" ref="D135:M135">SUM(D132:D134)</f>
        <v>0</v>
      </c>
      <c r="E135" s="48">
        <f t="shared" si="32"/>
        <v>0</v>
      </c>
      <c r="F135" s="49">
        <f t="shared" si="32"/>
        <v>0</v>
      </c>
      <c r="G135" s="49">
        <f t="shared" si="32"/>
        <v>2008000</v>
      </c>
      <c r="H135" s="49">
        <f t="shared" si="32"/>
        <v>0</v>
      </c>
      <c r="I135" s="49">
        <f t="shared" si="32"/>
        <v>10429201</v>
      </c>
      <c r="J135" s="49">
        <f t="shared" si="32"/>
        <v>496000</v>
      </c>
      <c r="K135" s="48">
        <f t="shared" si="32"/>
        <v>0</v>
      </c>
      <c r="L135" s="48">
        <f t="shared" si="32"/>
        <v>0</v>
      </c>
      <c r="M135" s="48">
        <f t="shared" si="32"/>
        <v>0</v>
      </c>
      <c r="N135" s="50"/>
      <c r="O135" s="85">
        <f>SUM(D135:N135)</f>
        <v>12933201</v>
      </c>
      <c r="P135" s="92">
        <f>(O135/$O$207)*100</f>
        <v>0.1277467896629346</v>
      </c>
      <c r="Q135" s="93"/>
      <c r="R135" s="4"/>
      <c r="S135" s="4"/>
      <c r="T135" s="4"/>
    </row>
    <row r="136" spans="2:20" ht="16.5" customHeight="1">
      <c r="B136" s="17"/>
      <c r="C136" s="16"/>
      <c r="D136" s="26"/>
      <c r="E136" s="26"/>
      <c r="F136" s="27"/>
      <c r="G136" s="27"/>
      <c r="H136" s="27"/>
      <c r="I136" s="27"/>
      <c r="J136" s="27"/>
      <c r="K136" s="26"/>
      <c r="L136" s="26"/>
      <c r="M136" s="26"/>
      <c r="N136" s="47"/>
      <c r="O136" s="83"/>
      <c r="P136" s="46"/>
      <c r="Q136" s="91"/>
      <c r="R136" s="4"/>
      <c r="S136" s="4"/>
      <c r="T136" s="4"/>
    </row>
    <row r="137" spans="2:20" ht="16.5" customHeight="1">
      <c r="B137" s="17" t="s">
        <v>99</v>
      </c>
      <c r="C137" s="16" t="s">
        <v>100</v>
      </c>
      <c r="D137" s="26">
        <v>0</v>
      </c>
      <c r="E137" s="26">
        <v>0</v>
      </c>
      <c r="F137" s="27">
        <v>4983828</v>
      </c>
      <c r="G137" s="27">
        <v>7403985</v>
      </c>
      <c r="H137" s="27">
        <v>0</v>
      </c>
      <c r="I137" s="27">
        <v>1488750</v>
      </c>
      <c r="J137" s="27">
        <v>1485965</v>
      </c>
      <c r="K137" s="26">
        <v>0</v>
      </c>
      <c r="L137" s="26">
        <v>0</v>
      </c>
      <c r="M137" s="26"/>
      <c r="N137" s="47"/>
      <c r="O137" s="83">
        <f>SUM(D137:N137)</f>
        <v>15362528</v>
      </c>
      <c r="P137" s="90">
        <f>(O137/$O$138)*100</f>
        <v>100</v>
      </c>
      <c r="Q137" s="91"/>
      <c r="R137" s="4"/>
      <c r="S137" s="4"/>
      <c r="T137" s="4"/>
    </row>
    <row r="138" spans="2:20" ht="16.5" customHeight="1">
      <c r="B138" s="18"/>
      <c r="C138" s="19" t="s">
        <v>12</v>
      </c>
      <c r="D138" s="48">
        <f aca="true" t="shared" si="33" ref="D138:M138">SUM(D136:D137)</f>
        <v>0</v>
      </c>
      <c r="E138" s="48">
        <f t="shared" si="33"/>
        <v>0</v>
      </c>
      <c r="F138" s="49">
        <f t="shared" si="33"/>
        <v>4983828</v>
      </c>
      <c r="G138" s="49">
        <f t="shared" si="33"/>
        <v>7403985</v>
      </c>
      <c r="H138" s="49">
        <f t="shared" si="33"/>
        <v>0</v>
      </c>
      <c r="I138" s="49">
        <f t="shared" si="33"/>
        <v>1488750</v>
      </c>
      <c r="J138" s="49">
        <f t="shared" si="33"/>
        <v>1485965</v>
      </c>
      <c r="K138" s="48">
        <f t="shared" si="33"/>
        <v>0</v>
      </c>
      <c r="L138" s="48">
        <f t="shared" si="33"/>
        <v>0</v>
      </c>
      <c r="M138" s="48">
        <f t="shared" si="33"/>
        <v>0</v>
      </c>
      <c r="N138" s="50"/>
      <c r="O138" s="85">
        <f>SUM(D138:N138)</f>
        <v>15362528</v>
      </c>
      <c r="P138" s="92">
        <f>(O138/$O$207)*100</f>
        <v>0.15174229744878653</v>
      </c>
      <c r="Q138" s="93"/>
      <c r="R138" s="4"/>
      <c r="S138" s="4"/>
      <c r="T138" s="4"/>
    </row>
    <row r="139" spans="2:20" ht="16.5" customHeight="1">
      <c r="B139" s="17"/>
      <c r="C139" s="6"/>
      <c r="D139" s="26"/>
      <c r="E139" s="26"/>
      <c r="F139" s="27"/>
      <c r="G139" s="27"/>
      <c r="H139" s="27"/>
      <c r="I139" s="27"/>
      <c r="J139" s="27"/>
      <c r="K139" s="26"/>
      <c r="L139" s="26"/>
      <c r="M139" s="26"/>
      <c r="N139" s="54"/>
      <c r="O139" s="83"/>
      <c r="P139" s="90"/>
      <c r="Q139" s="91"/>
      <c r="R139" s="4"/>
      <c r="S139" s="4"/>
      <c r="T139" s="4"/>
    </row>
    <row r="140" spans="2:20" ht="16.5" customHeight="1">
      <c r="B140" s="17" t="s">
        <v>49</v>
      </c>
      <c r="C140" s="16" t="s">
        <v>50</v>
      </c>
      <c r="D140" s="26">
        <v>35394644</v>
      </c>
      <c r="E140" s="26">
        <v>7000000</v>
      </c>
      <c r="F140" s="27">
        <v>47923529</v>
      </c>
      <c r="G140" s="27">
        <v>4952454</v>
      </c>
      <c r="H140" s="27">
        <v>12363910</v>
      </c>
      <c r="I140" s="27">
        <v>19577195</v>
      </c>
      <c r="J140" s="27">
        <v>15245527</v>
      </c>
      <c r="K140" s="26">
        <v>75781772</v>
      </c>
      <c r="L140" s="76">
        <v>65167979</v>
      </c>
      <c r="M140" s="76">
        <v>58534521</v>
      </c>
      <c r="N140" s="47"/>
      <c r="O140" s="83">
        <f>SUM(D140:N140)</f>
        <v>341941531</v>
      </c>
      <c r="P140" s="90">
        <f>(O140/$O$141)*100</f>
        <v>100</v>
      </c>
      <c r="Q140" s="91"/>
      <c r="R140" s="4"/>
      <c r="S140" s="4"/>
      <c r="T140" s="4"/>
    </row>
    <row r="141" spans="2:20" ht="16.5" customHeight="1">
      <c r="B141" s="18"/>
      <c r="C141" s="19" t="s">
        <v>12</v>
      </c>
      <c r="D141" s="48">
        <f aca="true" t="shared" si="34" ref="D141:M141">SUM(D140:D140)</f>
        <v>35394644</v>
      </c>
      <c r="E141" s="48">
        <f t="shared" si="34"/>
        <v>7000000</v>
      </c>
      <c r="F141" s="49">
        <f t="shared" si="34"/>
        <v>47923529</v>
      </c>
      <c r="G141" s="49">
        <f t="shared" si="34"/>
        <v>4952454</v>
      </c>
      <c r="H141" s="49">
        <f t="shared" si="34"/>
        <v>12363910</v>
      </c>
      <c r="I141" s="49">
        <f t="shared" si="34"/>
        <v>19577195</v>
      </c>
      <c r="J141" s="49">
        <f t="shared" si="34"/>
        <v>15245527</v>
      </c>
      <c r="K141" s="48">
        <f t="shared" si="34"/>
        <v>75781772</v>
      </c>
      <c r="L141" s="48">
        <f t="shared" si="34"/>
        <v>65167979</v>
      </c>
      <c r="M141" s="48">
        <f t="shared" si="34"/>
        <v>58534521</v>
      </c>
      <c r="N141" s="50"/>
      <c r="O141" s="85">
        <f>SUM(D141:N141)</f>
        <v>341941531</v>
      </c>
      <c r="P141" s="92">
        <f>(O141/$O$207)*100</f>
        <v>3.377503592318625</v>
      </c>
      <c r="Q141" s="93"/>
      <c r="R141" s="4"/>
      <c r="S141" s="4"/>
      <c r="T141" s="4"/>
    </row>
    <row r="142" spans="2:20" ht="16.5" customHeight="1">
      <c r="B142" s="17"/>
      <c r="C142" s="16"/>
      <c r="D142" s="26"/>
      <c r="E142" s="26"/>
      <c r="F142" s="27"/>
      <c r="G142" s="27"/>
      <c r="H142" s="27"/>
      <c r="I142" s="27"/>
      <c r="J142" s="27"/>
      <c r="K142" s="26"/>
      <c r="L142" s="26"/>
      <c r="M142" s="26"/>
      <c r="N142" s="47"/>
      <c r="O142" s="83"/>
      <c r="P142" s="46"/>
      <c r="Q142" s="91"/>
      <c r="R142" s="4"/>
      <c r="S142" s="4"/>
      <c r="T142" s="4"/>
    </row>
    <row r="143" spans="2:20" ht="16.5" customHeight="1">
      <c r="B143" s="17" t="s">
        <v>51</v>
      </c>
      <c r="C143" s="16" t="s">
        <v>52</v>
      </c>
      <c r="D143" s="26">
        <v>0</v>
      </c>
      <c r="E143" s="26">
        <v>0</v>
      </c>
      <c r="F143" s="27">
        <v>0</v>
      </c>
      <c r="G143" s="27">
        <v>2183615</v>
      </c>
      <c r="H143" s="27">
        <v>2452697</v>
      </c>
      <c r="I143" s="27">
        <v>0</v>
      </c>
      <c r="J143" s="27">
        <v>1981286</v>
      </c>
      <c r="K143" s="26">
        <v>0</v>
      </c>
      <c r="L143" s="26">
        <v>0</v>
      </c>
      <c r="M143" s="26"/>
      <c r="N143" s="47"/>
      <c r="O143" s="83">
        <f aca="true" t="shared" si="35" ref="O143:O150">SUM(D143:N143)</f>
        <v>6617598</v>
      </c>
      <c r="P143" s="90">
        <f aca="true" t="shared" si="36" ref="P143:P149">(O143/$O$150)*100</f>
        <v>7.663551637809619</v>
      </c>
      <c r="Q143" s="91"/>
      <c r="R143" s="4"/>
      <c r="S143" s="4"/>
      <c r="T143" s="4"/>
    </row>
    <row r="144" spans="2:20" ht="16.5" customHeight="1">
      <c r="B144" s="17"/>
      <c r="C144" s="16" t="s">
        <v>53</v>
      </c>
      <c r="D144" s="26">
        <v>7674497</v>
      </c>
      <c r="E144" s="26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6">
        <v>0</v>
      </c>
      <c r="L144" s="26">
        <v>0</v>
      </c>
      <c r="M144" s="26"/>
      <c r="N144" s="47"/>
      <c r="O144" s="83">
        <f t="shared" si="35"/>
        <v>7674497</v>
      </c>
      <c r="P144" s="90">
        <f t="shared" si="36"/>
        <v>8.887500276341205</v>
      </c>
      <c r="Q144" s="91"/>
      <c r="R144" s="4"/>
      <c r="S144" s="4"/>
      <c r="T144" s="4"/>
    </row>
    <row r="145" spans="2:20" ht="16.5" customHeight="1">
      <c r="B145" s="17"/>
      <c r="C145" s="16" t="s">
        <v>54</v>
      </c>
      <c r="D145" s="26">
        <v>2979069</v>
      </c>
      <c r="E145" s="26">
        <v>0</v>
      </c>
      <c r="F145" s="27">
        <v>498383</v>
      </c>
      <c r="G145" s="27">
        <v>2767674</v>
      </c>
      <c r="H145" s="27">
        <v>0</v>
      </c>
      <c r="I145" s="27">
        <v>0</v>
      </c>
      <c r="J145" s="27">
        <v>0</v>
      </c>
      <c r="K145" s="26">
        <v>0</v>
      </c>
      <c r="L145" s="26">
        <v>0</v>
      </c>
      <c r="M145" s="26"/>
      <c r="N145" s="47"/>
      <c r="O145" s="83">
        <f t="shared" si="35"/>
        <v>6245126</v>
      </c>
      <c r="P145" s="90">
        <f t="shared" si="36"/>
        <v>7.232208058819445</v>
      </c>
      <c r="Q145" s="91"/>
      <c r="R145" s="4"/>
      <c r="S145" s="4"/>
      <c r="T145" s="4"/>
    </row>
    <row r="146" spans="2:20" ht="16.5" customHeight="1">
      <c r="B146" s="17"/>
      <c r="C146" s="16" t="s">
        <v>55</v>
      </c>
      <c r="D146" s="26">
        <v>0</v>
      </c>
      <c r="E146" s="26">
        <v>1794179</v>
      </c>
      <c r="F146" s="27">
        <v>2489810</v>
      </c>
      <c r="G146" s="27">
        <v>2682836</v>
      </c>
      <c r="H146" s="27">
        <v>981079</v>
      </c>
      <c r="I146" s="27">
        <v>8911022</v>
      </c>
      <c r="J146" s="27">
        <v>9464066</v>
      </c>
      <c r="K146" s="26">
        <v>0</v>
      </c>
      <c r="L146" s="76">
        <v>11225967</v>
      </c>
      <c r="M146" s="76">
        <v>24800000</v>
      </c>
      <c r="N146" s="47"/>
      <c r="O146" s="83">
        <f t="shared" si="35"/>
        <v>62348959</v>
      </c>
      <c r="P146" s="90">
        <f t="shared" si="36"/>
        <v>72.20361026163494</v>
      </c>
      <c r="Q146" s="91"/>
      <c r="R146" s="4"/>
      <c r="S146" s="4"/>
      <c r="T146" s="4"/>
    </row>
    <row r="147" spans="2:20" ht="16.5" customHeight="1">
      <c r="B147" s="17"/>
      <c r="C147" s="28" t="s">
        <v>149</v>
      </c>
      <c r="D147" s="26">
        <v>0</v>
      </c>
      <c r="E147" s="26">
        <v>0</v>
      </c>
      <c r="F147" s="27">
        <v>0</v>
      </c>
      <c r="G147" s="27">
        <v>0</v>
      </c>
      <c r="H147" s="27">
        <v>0</v>
      </c>
      <c r="I147" s="27">
        <v>495006</v>
      </c>
      <c r="J147" s="27">
        <v>0</v>
      </c>
      <c r="K147" s="26">
        <v>0</v>
      </c>
      <c r="L147" s="26">
        <v>0</v>
      </c>
      <c r="M147" s="26"/>
      <c r="N147" s="47"/>
      <c r="O147" s="83">
        <f t="shared" si="35"/>
        <v>495006</v>
      </c>
      <c r="P147" s="90">
        <f t="shared" si="36"/>
        <v>0.57324486045021</v>
      </c>
      <c r="Q147" s="91"/>
      <c r="R147" s="4"/>
      <c r="S147" s="4"/>
      <c r="T147" s="4"/>
    </row>
    <row r="148" spans="2:20" ht="16.5" customHeight="1">
      <c r="B148" s="17"/>
      <c r="C148" s="16" t="s">
        <v>95</v>
      </c>
      <c r="D148" s="26">
        <v>0</v>
      </c>
      <c r="E148" s="26">
        <v>0</v>
      </c>
      <c r="F148" s="27">
        <v>992550</v>
      </c>
      <c r="G148" s="27">
        <v>0</v>
      </c>
      <c r="H148" s="27">
        <v>0</v>
      </c>
      <c r="I148" s="27">
        <v>981079</v>
      </c>
      <c r="J148" s="27">
        <v>0</v>
      </c>
      <c r="K148" s="26">
        <v>0</v>
      </c>
      <c r="L148" s="26">
        <v>0</v>
      </c>
      <c r="M148" s="26"/>
      <c r="N148" s="47"/>
      <c r="O148" s="83">
        <f t="shared" si="35"/>
        <v>1973629</v>
      </c>
      <c r="P148" s="90">
        <f t="shared" si="36"/>
        <v>2.285573671198909</v>
      </c>
      <c r="Q148" s="91"/>
      <c r="R148" s="4"/>
      <c r="S148" s="4"/>
      <c r="T148" s="4"/>
    </row>
    <row r="149" spans="2:20" ht="16.5" customHeight="1">
      <c r="B149" s="17"/>
      <c r="C149" s="16" t="s">
        <v>101</v>
      </c>
      <c r="D149" s="26">
        <v>0</v>
      </c>
      <c r="E149" s="26">
        <v>0</v>
      </c>
      <c r="F149" s="27">
        <v>996766</v>
      </c>
      <c r="G149" s="27">
        <v>0</v>
      </c>
      <c r="H149" s="27">
        <v>0</v>
      </c>
      <c r="I149" s="27">
        <v>0</v>
      </c>
      <c r="J149" s="27">
        <v>0</v>
      </c>
      <c r="K149" s="26">
        <v>0</v>
      </c>
      <c r="L149" s="26">
        <v>0</v>
      </c>
      <c r="M149" s="26"/>
      <c r="N149" s="47"/>
      <c r="O149" s="83">
        <f t="shared" si="35"/>
        <v>996766</v>
      </c>
      <c r="P149" s="90">
        <f t="shared" si="36"/>
        <v>1.1543112337456798</v>
      </c>
      <c r="Q149" s="91"/>
      <c r="R149" s="4"/>
      <c r="S149" s="4"/>
      <c r="T149" s="4"/>
    </row>
    <row r="150" spans="2:20" ht="16.5" customHeight="1">
      <c r="B150" s="18"/>
      <c r="C150" s="19" t="s">
        <v>12</v>
      </c>
      <c r="D150" s="48">
        <f aca="true" t="shared" si="37" ref="D150:M150">SUM(D142:D149)</f>
        <v>10653566</v>
      </c>
      <c r="E150" s="48">
        <f t="shared" si="37"/>
        <v>1794179</v>
      </c>
      <c r="F150" s="49">
        <f t="shared" si="37"/>
        <v>4977509</v>
      </c>
      <c r="G150" s="49">
        <f t="shared" si="37"/>
        <v>7634125</v>
      </c>
      <c r="H150" s="49">
        <f t="shared" si="37"/>
        <v>3433776</v>
      </c>
      <c r="I150" s="49">
        <f t="shared" si="37"/>
        <v>10387107</v>
      </c>
      <c r="J150" s="49">
        <f t="shared" si="37"/>
        <v>11445352</v>
      </c>
      <c r="K150" s="48">
        <f t="shared" si="37"/>
        <v>0</v>
      </c>
      <c r="L150" s="48">
        <f t="shared" si="37"/>
        <v>11225967</v>
      </c>
      <c r="M150" s="48">
        <f t="shared" si="37"/>
        <v>24800000</v>
      </c>
      <c r="N150" s="50"/>
      <c r="O150" s="85">
        <f t="shared" si="35"/>
        <v>86351581</v>
      </c>
      <c r="P150" s="92">
        <f>(O150/$O$207)*100</f>
        <v>0.8529317108014374</v>
      </c>
      <c r="Q150" s="93"/>
      <c r="R150" s="4"/>
      <c r="S150" s="4"/>
      <c r="T150" s="4"/>
    </row>
    <row r="151" spans="2:20" ht="16.5" customHeight="1">
      <c r="B151" s="17"/>
      <c r="C151" s="16"/>
      <c r="D151" s="26"/>
      <c r="E151" s="26"/>
      <c r="F151" s="27"/>
      <c r="G151" s="27"/>
      <c r="H151" s="27"/>
      <c r="I151" s="27"/>
      <c r="J151" s="27"/>
      <c r="K151" s="26"/>
      <c r="L151" s="26"/>
      <c r="M151" s="26"/>
      <c r="N151" s="47"/>
      <c r="O151" s="83"/>
      <c r="P151" s="46"/>
      <c r="Q151" s="91"/>
      <c r="R151" s="4"/>
      <c r="S151" s="4"/>
      <c r="T151" s="4"/>
    </row>
    <row r="152" spans="2:20" ht="16.5" customHeight="1">
      <c r="B152" s="17" t="s">
        <v>79</v>
      </c>
      <c r="C152" s="16" t="s">
        <v>80</v>
      </c>
      <c r="D152" s="26">
        <v>0</v>
      </c>
      <c r="E152" s="26">
        <v>1986046</v>
      </c>
      <c r="F152" s="27">
        <v>1594825</v>
      </c>
      <c r="G152" s="27">
        <v>0</v>
      </c>
      <c r="H152" s="27">
        <v>0</v>
      </c>
      <c r="I152" s="27">
        <v>0</v>
      </c>
      <c r="J152" s="27">
        <v>0</v>
      </c>
      <c r="K152" s="26">
        <v>0</v>
      </c>
      <c r="L152" s="26">
        <v>0</v>
      </c>
      <c r="M152" s="26"/>
      <c r="N152" s="47"/>
      <c r="O152" s="83">
        <f>SUM(D152:N152)</f>
        <v>3580871</v>
      </c>
      <c r="P152" s="90">
        <f>(O152/$O$153)*100</f>
        <v>100</v>
      </c>
      <c r="Q152" s="91"/>
      <c r="R152" s="4"/>
      <c r="S152" s="4"/>
      <c r="T152" s="4"/>
    </row>
    <row r="153" spans="2:20" ht="16.5" customHeight="1">
      <c r="B153" s="18"/>
      <c r="C153" s="19" t="s">
        <v>12</v>
      </c>
      <c r="D153" s="48">
        <f aca="true" t="shared" si="38" ref="D153:M153">SUM(D151:D152)</f>
        <v>0</v>
      </c>
      <c r="E153" s="48">
        <f t="shared" si="38"/>
        <v>1986046</v>
      </c>
      <c r="F153" s="49">
        <f t="shared" si="38"/>
        <v>1594825</v>
      </c>
      <c r="G153" s="49">
        <f t="shared" si="38"/>
        <v>0</v>
      </c>
      <c r="H153" s="49">
        <f t="shared" si="38"/>
        <v>0</v>
      </c>
      <c r="I153" s="49">
        <f t="shared" si="38"/>
        <v>0</v>
      </c>
      <c r="J153" s="49">
        <f t="shared" si="38"/>
        <v>0</v>
      </c>
      <c r="K153" s="48">
        <f t="shared" si="38"/>
        <v>0</v>
      </c>
      <c r="L153" s="48">
        <f t="shared" si="38"/>
        <v>0</v>
      </c>
      <c r="M153" s="48">
        <f t="shared" si="38"/>
        <v>0</v>
      </c>
      <c r="N153" s="50"/>
      <c r="O153" s="85">
        <f>SUM(D153:N153)</f>
        <v>3580871</v>
      </c>
      <c r="P153" s="92">
        <f>(O153/$O$207)*100</f>
        <v>0.035369803225597615</v>
      </c>
      <c r="Q153" s="91"/>
      <c r="R153" s="4"/>
      <c r="S153" s="4"/>
      <c r="T153" s="4"/>
    </row>
    <row r="154" spans="2:20" ht="16.5" customHeight="1">
      <c r="B154" s="17"/>
      <c r="C154" s="16"/>
      <c r="D154" s="26"/>
      <c r="E154" s="26"/>
      <c r="F154" s="27"/>
      <c r="G154" s="27"/>
      <c r="H154" s="27"/>
      <c r="I154" s="27"/>
      <c r="J154" s="27"/>
      <c r="K154" s="26"/>
      <c r="L154" s="26"/>
      <c r="M154" s="26"/>
      <c r="N154" s="47"/>
      <c r="O154" s="83"/>
      <c r="P154" s="46"/>
      <c r="Q154" s="91"/>
      <c r="R154" s="4"/>
      <c r="S154" s="4"/>
      <c r="T154" s="4"/>
    </row>
    <row r="155" spans="2:20" ht="16.5" customHeight="1">
      <c r="B155" s="17" t="s">
        <v>56</v>
      </c>
      <c r="C155" s="16" t="s">
        <v>57</v>
      </c>
      <c r="D155" s="26">
        <v>142995294</v>
      </c>
      <c r="E155" s="26">
        <v>63194945</v>
      </c>
      <c r="F155" s="27">
        <v>22526475</v>
      </c>
      <c r="G155" s="27">
        <v>13852698</v>
      </c>
      <c r="H155" s="27">
        <v>8911007</v>
      </c>
      <c r="I155" s="27">
        <v>63360837</v>
      </c>
      <c r="J155" s="27">
        <v>69345775</v>
      </c>
      <c r="K155" s="26">
        <v>81931398</v>
      </c>
      <c r="L155" s="76">
        <v>21166562</v>
      </c>
      <c r="M155" s="76">
        <v>28803208</v>
      </c>
      <c r="N155" s="47"/>
      <c r="O155" s="83">
        <f>SUM(D155:N155)</f>
        <v>516088199</v>
      </c>
      <c r="P155" s="90">
        <f>(O155/$O$156)*100</f>
        <v>100</v>
      </c>
      <c r="Q155" s="91"/>
      <c r="R155" s="4"/>
      <c r="S155" s="4"/>
      <c r="T155" s="4"/>
    </row>
    <row r="156" spans="2:20" ht="16.5" customHeight="1">
      <c r="B156" s="18"/>
      <c r="C156" s="19" t="s">
        <v>12</v>
      </c>
      <c r="D156" s="48">
        <f aca="true" t="shared" si="39" ref="D156:M156">SUM(D154:D155)</f>
        <v>142995294</v>
      </c>
      <c r="E156" s="48">
        <f t="shared" si="39"/>
        <v>63194945</v>
      </c>
      <c r="F156" s="49">
        <f t="shared" si="39"/>
        <v>22526475</v>
      </c>
      <c r="G156" s="49">
        <f t="shared" si="39"/>
        <v>13852698</v>
      </c>
      <c r="H156" s="49">
        <f t="shared" si="39"/>
        <v>8911007</v>
      </c>
      <c r="I156" s="49">
        <f t="shared" si="39"/>
        <v>63360837</v>
      </c>
      <c r="J156" s="49">
        <f t="shared" si="39"/>
        <v>69345775</v>
      </c>
      <c r="K156" s="48">
        <f t="shared" si="39"/>
        <v>81931398</v>
      </c>
      <c r="L156" s="48">
        <f t="shared" si="39"/>
        <v>21166562</v>
      </c>
      <c r="M156" s="48">
        <f t="shared" si="39"/>
        <v>28803208</v>
      </c>
      <c r="N156" s="50"/>
      <c r="O156" s="85">
        <f>SUM(D156:N156)</f>
        <v>516088199</v>
      </c>
      <c r="P156" s="92">
        <f>(O156/$O$207)*100</f>
        <v>5.0976251436265265</v>
      </c>
      <c r="Q156" s="93"/>
      <c r="R156" s="4"/>
      <c r="S156" s="4"/>
      <c r="T156" s="4"/>
    </row>
    <row r="157" spans="2:20" ht="16.5" customHeight="1">
      <c r="B157" s="17"/>
      <c r="C157" s="16"/>
      <c r="D157" s="26"/>
      <c r="E157" s="26"/>
      <c r="F157" s="27"/>
      <c r="G157" s="27"/>
      <c r="H157" s="27"/>
      <c r="I157" s="27"/>
      <c r="J157" s="27"/>
      <c r="K157" s="26"/>
      <c r="L157" s="26"/>
      <c r="M157" s="26"/>
      <c r="N157" s="47"/>
      <c r="O157" s="83"/>
      <c r="P157" s="46"/>
      <c r="Q157" s="91"/>
      <c r="R157" s="4"/>
      <c r="S157" s="4"/>
      <c r="T157" s="4"/>
    </row>
    <row r="158" spans="2:20" ht="16.5" customHeight="1">
      <c r="B158" s="17" t="s">
        <v>58</v>
      </c>
      <c r="C158" s="28" t="s">
        <v>139</v>
      </c>
      <c r="D158" s="26">
        <v>0</v>
      </c>
      <c r="E158" s="26">
        <v>0</v>
      </c>
      <c r="F158" s="27">
        <v>0</v>
      </c>
      <c r="G158" s="27">
        <v>0</v>
      </c>
      <c r="H158" s="27">
        <v>992550</v>
      </c>
      <c r="I158" s="27">
        <v>985860</v>
      </c>
      <c r="J158" s="27">
        <v>0</v>
      </c>
      <c r="K158" s="26">
        <v>0</v>
      </c>
      <c r="L158" s="76">
        <v>700000</v>
      </c>
      <c r="M158" s="76"/>
      <c r="N158" s="47"/>
      <c r="O158" s="83">
        <f>SUM(D158:N158)</f>
        <v>2678410</v>
      </c>
      <c r="P158" s="90">
        <f>(O158/$O$162)*100</f>
        <v>0.9509208619126726</v>
      </c>
      <c r="Q158" s="91"/>
      <c r="R158" s="4"/>
      <c r="S158" s="4"/>
      <c r="T158" s="4"/>
    </row>
    <row r="159" spans="2:20" ht="16.5" customHeight="1">
      <c r="B159" s="17"/>
      <c r="C159" s="16" t="s">
        <v>47</v>
      </c>
      <c r="D159" s="26">
        <v>0</v>
      </c>
      <c r="E159" s="26">
        <v>0</v>
      </c>
      <c r="F159" s="27">
        <v>240000</v>
      </c>
      <c r="G159" s="27">
        <v>0</v>
      </c>
      <c r="H159" s="27">
        <v>1733479</v>
      </c>
      <c r="I159" s="27">
        <v>6901975</v>
      </c>
      <c r="J159" s="27">
        <v>9906431</v>
      </c>
      <c r="K159" s="26">
        <v>0</v>
      </c>
      <c r="L159" s="26">
        <v>0</v>
      </c>
      <c r="M159" s="26"/>
      <c r="N159" s="47"/>
      <c r="O159" s="83">
        <f>SUM(D159:N159)</f>
        <v>18781885</v>
      </c>
      <c r="P159" s="90">
        <f>(O159/$O$162)*100</f>
        <v>6.668167409972595</v>
      </c>
      <c r="Q159" s="91"/>
      <c r="R159" s="4"/>
      <c r="S159" s="4"/>
      <c r="T159" s="4"/>
    </row>
    <row r="160" spans="2:20" ht="16.5" customHeight="1">
      <c r="B160" s="17"/>
      <c r="C160" s="16" t="s">
        <v>59</v>
      </c>
      <c r="D160" s="26">
        <v>11733432</v>
      </c>
      <c r="E160" s="26">
        <v>0</v>
      </c>
      <c r="F160" s="27">
        <v>0</v>
      </c>
      <c r="G160" s="27">
        <v>0</v>
      </c>
      <c r="H160" s="27">
        <v>32066558</v>
      </c>
      <c r="I160" s="27">
        <v>20263573</v>
      </c>
      <c r="J160" s="27">
        <v>38692359</v>
      </c>
      <c r="K160" s="26">
        <v>48484769</v>
      </c>
      <c r="L160" s="26">
        <v>0</v>
      </c>
      <c r="M160" s="26">
        <v>108465500</v>
      </c>
      <c r="N160" s="47"/>
      <c r="O160" s="83">
        <f>SUM(D160:N160)</f>
        <v>259706191</v>
      </c>
      <c r="P160" s="90">
        <f>(O160/$O$162)*100</f>
        <v>92.20396988876877</v>
      </c>
      <c r="Q160" s="91"/>
      <c r="R160" s="4"/>
      <c r="S160" s="4"/>
      <c r="T160" s="4"/>
    </row>
    <row r="161" spans="2:20" ht="16.5" customHeight="1">
      <c r="B161" s="17"/>
      <c r="C161" s="16" t="s">
        <v>115</v>
      </c>
      <c r="D161" s="26">
        <v>0</v>
      </c>
      <c r="E161" s="26">
        <v>0</v>
      </c>
      <c r="F161" s="27">
        <v>0</v>
      </c>
      <c r="G161" s="27">
        <v>498383</v>
      </c>
      <c r="H161" s="27">
        <v>0</v>
      </c>
      <c r="I161" s="27">
        <v>0</v>
      </c>
      <c r="J161" s="27">
        <v>0</v>
      </c>
      <c r="K161" s="26">
        <v>0</v>
      </c>
      <c r="L161" s="26">
        <v>0</v>
      </c>
      <c r="M161" s="26"/>
      <c r="N161" s="47"/>
      <c r="O161" s="83">
        <f>SUM(D161:N161)</f>
        <v>498383</v>
      </c>
      <c r="P161" s="90">
        <f>(O161/$O$162)*100</f>
        <v>0.17694183934596402</v>
      </c>
      <c r="Q161" s="91"/>
      <c r="R161" s="4"/>
      <c r="S161" s="4"/>
      <c r="T161" s="4"/>
    </row>
    <row r="162" spans="2:20" ht="16.5" customHeight="1">
      <c r="B162" s="18"/>
      <c r="C162" s="19" t="s">
        <v>12</v>
      </c>
      <c r="D162" s="48">
        <f aca="true" t="shared" si="40" ref="D162:M162">SUM(D157:D161)</f>
        <v>11733432</v>
      </c>
      <c r="E162" s="48">
        <f t="shared" si="40"/>
        <v>0</v>
      </c>
      <c r="F162" s="49">
        <f t="shared" si="40"/>
        <v>240000</v>
      </c>
      <c r="G162" s="49">
        <f t="shared" si="40"/>
        <v>498383</v>
      </c>
      <c r="H162" s="49">
        <f t="shared" si="40"/>
        <v>34792587</v>
      </c>
      <c r="I162" s="49">
        <f t="shared" si="40"/>
        <v>28151408</v>
      </c>
      <c r="J162" s="49">
        <f t="shared" si="40"/>
        <v>48598790</v>
      </c>
      <c r="K162" s="48">
        <f t="shared" si="40"/>
        <v>48484769</v>
      </c>
      <c r="L162" s="48">
        <f t="shared" si="40"/>
        <v>700000</v>
      </c>
      <c r="M162" s="48">
        <f t="shared" si="40"/>
        <v>108465500</v>
      </c>
      <c r="N162" s="50"/>
      <c r="O162" s="85">
        <f>SUM(D162:N162)</f>
        <v>281664869</v>
      </c>
      <c r="P162" s="92">
        <f>(O162/$O$207)*100</f>
        <v>2.7821250729483777</v>
      </c>
      <c r="Q162" s="93"/>
      <c r="R162" s="4"/>
      <c r="S162" s="4"/>
      <c r="T162" s="4"/>
    </row>
    <row r="163" spans="2:20" ht="16.5" customHeight="1">
      <c r="B163" s="17"/>
      <c r="C163" s="16"/>
      <c r="D163" s="26"/>
      <c r="E163" s="26"/>
      <c r="F163" s="27"/>
      <c r="G163" s="27"/>
      <c r="H163" s="27"/>
      <c r="I163" s="27"/>
      <c r="J163" s="27"/>
      <c r="K163" s="26"/>
      <c r="L163" s="26"/>
      <c r="M163" s="26"/>
      <c r="N163" s="47"/>
      <c r="O163" s="83"/>
      <c r="P163" s="46"/>
      <c r="Q163" s="91"/>
      <c r="R163" s="4"/>
      <c r="S163" s="4"/>
      <c r="T163" s="4"/>
    </row>
    <row r="164" spans="2:20" ht="16.5" customHeight="1">
      <c r="B164" s="17" t="s">
        <v>60</v>
      </c>
      <c r="C164" s="16" t="s">
        <v>61</v>
      </c>
      <c r="D164" s="26">
        <v>0</v>
      </c>
      <c r="E164" s="26">
        <v>6058367</v>
      </c>
      <c r="F164" s="27">
        <v>34802540</v>
      </c>
      <c r="G164" s="27">
        <v>0</v>
      </c>
      <c r="H164" s="27">
        <v>0</v>
      </c>
      <c r="I164" s="27">
        <v>105692757</v>
      </c>
      <c r="J164" s="27">
        <v>39600523</v>
      </c>
      <c r="K164" s="26">
        <v>59026873</v>
      </c>
      <c r="L164" s="26">
        <v>0</v>
      </c>
      <c r="M164" s="26">
        <v>27409470</v>
      </c>
      <c r="N164" s="47"/>
      <c r="O164" s="83">
        <f>SUM(D164:N164)</f>
        <v>272590530</v>
      </c>
      <c r="P164" s="90">
        <f>(O164/$O$165)*100</f>
        <v>100</v>
      </c>
      <c r="Q164" s="91"/>
      <c r="R164" s="4"/>
      <c r="S164" s="4"/>
      <c r="T164" s="4"/>
    </row>
    <row r="165" spans="2:20" ht="16.5" customHeight="1">
      <c r="B165" s="18"/>
      <c r="C165" s="19" t="s">
        <v>12</v>
      </c>
      <c r="D165" s="48">
        <f aca="true" t="shared" si="41" ref="D165:M165">SUM(D163:D164)</f>
        <v>0</v>
      </c>
      <c r="E165" s="48">
        <f t="shared" si="41"/>
        <v>6058367</v>
      </c>
      <c r="F165" s="49">
        <f t="shared" si="41"/>
        <v>34802540</v>
      </c>
      <c r="G165" s="49">
        <f t="shared" si="41"/>
        <v>0</v>
      </c>
      <c r="H165" s="49">
        <f t="shared" si="41"/>
        <v>0</v>
      </c>
      <c r="I165" s="49">
        <f t="shared" si="41"/>
        <v>105692757</v>
      </c>
      <c r="J165" s="49">
        <f t="shared" si="41"/>
        <v>39600523</v>
      </c>
      <c r="K165" s="48">
        <f t="shared" si="41"/>
        <v>59026873</v>
      </c>
      <c r="L165" s="48">
        <f t="shared" si="41"/>
        <v>0</v>
      </c>
      <c r="M165" s="48">
        <f t="shared" si="41"/>
        <v>27409470</v>
      </c>
      <c r="N165" s="50"/>
      <c r="O165" s="85">
        <f>SUM(D165:N165)</f>
        <v>272590530</v>
      </c>
      <c r="P165" s="92">
        <f>(O165/$O$207)*100</f>
        <v>2.692493923199513</v>
      </c>
      <c r="Q165" s="93"/>
      <c r="R165" s="4"/>
      <c r="S165" s="4"/>
      <c r="T165" s="4"/>
    </row>
    <row r="166" spans="2:20" ht="16.5" customHeight="1">
      <c r="B166" s="17"/>
      <c r="C166" s="16"/>
      <c r="D166" s="26"/>
      <c r="E166" s="26"/>
      <c r="F166" s="27"/>
      <c r="G166" s="27"/>
      <c r="H166" s="27"/>
      <c r="I166" s="27"/>
      <c r="J166" s="27"/>
      <c r="K166" s="26"/>
      <c r="L166" s="26"/>
      <c r="M166" s="26"/>
      <c r="N166" s="47"/>
      <c r="O166" s="83"/>
      <c r="P166" s="46"/>
      <c r="Q166" s="91"/>
      <c r="R166" s="4"/>
      <c r="S166" s="4"/>
      <c r="T166" s="4"/>
    </row>
    <row r="167" spans="2:20" ht="16.5" customHeight="1">
      <c r="B167" s="17" t="s">
        <v>150</v>
      </c>
      <c r="C167" s="16" t="s">
        <v>151</v>
      </c>
      <c r="D167" s="26">
        <v>0</v>
      </c>
      <c r="E167" s="26">
        <v>0</v>
      </c>
      <c r="F167" s="27">
        <v>0</v>
      </c>
      <c r="G167" s="27">
        <v>0</v>
      </c>
      <c r="H167" s="27">
        <v>0</v>
      </c>
      <c r="I167" s="27">
        <v>5445380</v>
      </c>
      <c r="J167" s="27">
        <v>4426120</v>
      </c>
      <c r="K167" s="26">
        <v>0</v>
      </c>
      <c r="L167" s="26">
        <v>0</v>
      </c>
      <c r="M167" s="26">
        <v>4468000</v>
      </c>
      <c r="N167" s="47"/>
      <c r="O167" s="83">
        <f>SUM(D167:N167)</f>
        <v>14339500</v>
      </c>
      <c r="P167" s="90">
        <f>(O167/$O$168)*100</f>
        <v>100</v>
      </c>
      <c r="Q167" s="91"/>
      <c r="R167" s="4"/>
      <c r="S167" s="4"/>
      <c r="T167" s="4"/>
    </row>
    <row r="168" spans="2:20" ht="16.5" customHeight="1">
      <c r="B168" s="18"/>
      <c r="C168" s="19" t="s">
        <v>12</v>
      </c>
      <c r="D168" s="48">
        <f aca="true" t="shared" si="42" ref="D168:M168">SUM(D166:D167)</f>
        <v>0</v>
      </c>
      <c r="E168" s="48">
        <f t="shared" si="42"/>
        <v>0</v>
      </c>
      <c r="F168" s="49">
        <f t="shared" si="42"/>
        <v>0</v>
      </c>
      <c r="G168" s="49">
        <f t="shared" si="42"/>
        <v>0</v>
      </c>
      <c r="H168" s="49">
        <f t="shared" si="42"/>
        <v>0</v>
      </c>
      <c r="I168" s="49">
        <f t="shared" si="42"/>
        <v>5445380</v>
      </c>
      <c r="J168" s="49">
        <f t="shared" si="42"/>
        <v>4426120</v>
      </c>
      <c r="K168" s="48">
        <f t="shared" si="42"/>
        <v>0</v>
      </c>
      <c r="L168" s="48">
        <f t="shared" si="42"/>
        <v>0</v>
      </c>
      <c r="M168" s="48">
        <f t="shared" si="42"/>
        <v>4468000</v>
      </c>
      <c r="N168" s="50"/>
      <c r="O168" s="85">
        <f>SUM(D168:N168)</f>
        <v>14339500</v>
      </c>
      <c r="P168" s="92">
        <f>(O168/$O$207)*100</f>
        <v>0.14163740982388281</v>
      </c>
      <c r="Q168" s="93"/>
      <c r="R168" s="4"/>
      <c r="S168" s="4"/>
      <c r="T168" s="4"/>
    </row>
    <row r="169" spans="2:20" ht="16.5" customHeight="1">
      <c r="B169" s="17"/>
      <c r="C169" s="16"/>
      <c r="D169" s="26"/>
      <c r="E169" s="26"/>
      <c r="F169" s="27"/>
      <c r="G169" s="27"/>
      <c r="H169" s="27"/>
      <c r="I169" s="27"/>
      <c r="J169" s="27"/>
      <c r="K169" s="26"/>
      <c r="L169" s="26"/>
      <c r="M169" s="26"/>
      <c r="N169" s="47"/>
      <c r="O169" s="83"/>
      <c r="P169" s="46"/>
      <c r="Q169" s="91"/>
      <c r="R169" s="4"/>
      <c r="S169" s="4"/>
      <c r="T169" s="4"/>
    </row>
    <row r="170" spans="2:20" ht="16.5" customHeight="1">
      <c r="B170" s="17" t="s">
        <v>93</v>
      </c>
      <c r="C170" s="16" t="s">
        <v>94</v>
      </c>
      <c r="D170" s="26">
        <v>0</v>
      </c>
      <c r="E170" s="26">
        <v>0</v>
      </c>
      <c r="F170" s="27">
        <v>1495150</v>
      </c>
      <c r="G170" s="27">
        <v>0</v>
      </c>
      <c r="H170" s="27">
        <v>0</v>
      </c>
      <c r="I170" s="27">
        <v>0</v>
      </c>
      <c r="J170" s="27">
        <v>0</v>
      </c>
      <c r="K170" s="26">
        <v>0</v>
      </c>
      <c r="L170" s="76">
        <v>1705431</v>
      </c>
      <c r="M170" s="76"/>
      <c r="N170" s="47"/>
      <c r="O170" s="83">
        <f>SUM(D170:N170)</f>
        <v>3200581</v>
      </c>
      <c r="P170" s="90">
        <f>(O170/$O$171)*100</f>
        <v>100</v>
      </c>
      <c r="Q170" s="91"/>
      <c r="R170" s="4"/>
      <c r="S170" s="4"/>
      <c r="T170" s="4"/>
    </row>
    <row r="171" spans="2:20" ht="16.5" customHeight="1">
      <c r="B171" s="18"/>
      <c r="C171" s="19" t="s">
        <v>12</v>
      </c>
      <c r="D171" s="48">
        <f aca="true" t="shared" si="43" ref="D171:M171">SUM(D169:D170)</f>
        <v>0</v>
      </c>
      <c r="E171" s="48">
        <f t="shared" si="43"/>
        <v>0</v>
      </c>
      <c r="F171" s="49">
        <f t="shared" si="43"/>
        <v>1495150</v>
      </c>
      <c r="G171" s="49">
        <f t="shared" si="43"/>
        <v>0</v>
      </c>
      <c r="H171" s="49">
        <f t="shared" si="43"/>
        <v>0</v>
      </c>
      <c r="I171" s="49">
        <f t="shared" si="43"/>
        <v>0</v>
      </c>
      <c r="J171" s="49">
        <f t="shared" si="43"/>
        <v>0</v>
      </c>
      <c r="K171" s="48">
        <f t="shared" si="43"/>
        <v>0</v>
      </c>
      <c r="L171" s="48">
        <f t="shared" si="43"/>
        <v>1705431</v>
      </c>
      <c r="M171" s="48">
        <f t="shared" si="43"/>
        <v>0</v>
      </c>
      <c r="N171" s="50"/>
      <c r="O171" s="85">
        <f>SUM(D171:N171)</f>
        <v>3200581</v>
      </c>
      <c r="P171" s="92">
        <f>(O171/$O$207)*100</f>
        <v>0.03161351530886939</v>
      </c>
      <c r="Q171" s="93"/>
      <c r="R171" s="4"/>
      <c r="S171" s="4"/>
      <c r="T171" s="4"/>
    </row>
    <row r="172" spans="2:20" ht="16.5" customHeight="1">
      <c r="B172" s="17"/>
      <c r="C172" s="16"/>
      <c r="D172" s="26"/>
      <c r="E172" s="26"/>
      <c r="F172" s="27"/>
      <c r="G172" s="27"/>
      <c r="H172" s="27"/>
      <c r="I172" s="27"/>
      <c r="J172" s="27"/>
      <c r="K172" s="26"/>
      <c r="L172" s="26"/>
      <c r="M172" s="26"/>
      <c r="N172" s="47"/>
      <c r="O172" s="83"/>
      <c r="P172" s="46"/>
      <c r="Q172" s="91"/>
      <c r="R172" s="4"/>
      <c r="S172" s="4"/>
      <c r="T172" s="4"/>
    </row>
    <row r="173" spans="2:20" ht="16.5" customHeight="1">
      <c r="B173" s="17" t="s">
        <v>62</v>
      </c>
      <c r="C173" s="16" t="s">
        <v>98</v>
      </c>
      <c r="D173" s="26">
        <v>0</v>
      </c>
      <c r="E173" s="26">
        <v>0</v>
      </c>
      <c r="F173" s="27">
        <v>680000</v>
      </c>
      <c r="G173" s="27">
        <v>0</v>
      </c>
      <c r="H173" s="27">
        <v>808830</v>
      </c>
      <c r="I173" s="27">
        <v>0</v>
      </c>
      <c r="J173" s="27">
        <v>0</v>
      </c>
      <c r="K173" s="26">
        <v>0</v>
      </c>
      <c r="L173" s="26">
        <v>0</v>
      </c>
      <c r="M173" s="26"/>
      <c r="N173" s="47"/>
      <c r="O173" s="83">
        <f>SUM(D173:N173)</f>
        <v>1488830</v>
      </c>
      <c r="P173" s="90">
        <f>(O173/$O$177)*100</f>
        <v>2.1344248232389793</v>
      </c>
      <c r="Q173" s="91"/>
      <c r="R173" s="4"/>
      <c r="S173" s="4"/>
      <c r="T173" s="4"/>
    </row>
    <row r="174" spans="2:20" ht="16.5" customHeight="1">
      <c r="B174" s="17"/>
      <c r="C174" s="16" t="s">
        <v>63</v>
      </c>
      <c r="D174" s="26">
        <v>0</v>
      </c>
      <c r="E174" s="26">
        <v>5249536</v>
      </c>
      <c r="F174" s="27">
        <v>0</v>
      </c>
      <c r="G174" s="27">
        <v>0</v>
      </c>
      <c r="H174" s="27">
        <v>10580168</v>
      </c>
      <c r="I174" s="27">
        <v>18978554</v>
      </c>
      <c r="J174" s="27">
        <v>15353721</v>
      </c>
      <c r="K174" s="26">
        <v>0</v>
      </c>
      <c r="L174" s="26">
        <v>0</v>
      </c>
      <c r="M174" s="26"/>
      <c r="N174" s="47"/>
      <c r="O174" s="83">
        <f>SUM(D174:N174)</f>
        <v>50161979</v>
      </c>
      <c r="P174" s="90">
        <f>(O174/$O$177)*100</f>
        <v>71.9134979550334</v>
      </c>
      <c r="Q174" s="91"/>
      <c r="R174" s="4"/>
      <c r="S174" s="4"/>
      <c r="T174" s="4"/>
    </row>
    <row r="175" spans="2:20" ht="16.5" customHeight="1">
      <c r="B175" s="17"/>
      <c r="C175" s="16" t="s">
        <v>113</v>
      </c>
      <c r="D175" s="26">
        <v>0</v>
      </c>
      <c r="E175" s="26">
        <v>0</v>
      </c>
      <c r="F175" s="27">
        <v>0</v>
      </c>
      <c r="G175" s="27">
        <v>312000</v>
      </c>
      <c r="H175" s="27">
        <v>1722290</v>
      </c>
      <c r="I175" s="27">
        <v>0</v>
      </c>
      <c r="J175" s="27">
        <v>13777580</v>
      </c>
      <c r="K175" s="26">
        <v>0</v>
      </c>
      <c r="L175" s="26">
        <v>0</v>
      </c>
      <c r="M175" s="26"/>
      <c r="N175" s="47"/>
      <c r="O175" s="83">
        <f>SUM(D175:N175)</f>
        <v>15811870</v>
      </c>
      <c r="P175" s="90">
        <f>(O175/$O$177)*100</f>
        <v>22.668301840927253</v>
      </c>
      <c r="Q175" s="91"/>
      <c r="R175" s="4"/>
      <c r="S175" s="4"/>
      <c r="T175" s="4"/>
    </row>
    <row r="176" spans="2:20" ht="16.5" customHeight="1">
      <c r="B176" s="17"/>
      <c r="C176" s="16" t="s">
        <v>121</v>
      </c>
      <c r="D176" s="26">
        <v>0</v>
      </c>
      <c r="E176" s="26">
        <v>0</v>
      </c>
      <c r="F176" s="27">
        <v>0</v>
      </c>
      <c r="G176" s="27">
        <v>490539</v>
      </c>
      <c r="H176" s="27">
        <v>0</v>
      </c>
      <c r="I176" s="27">
        <v>0</v>
      </c>
      <c r="J176" s="27">
        <v>0</v>
      </c>
      <c r="K176" s="26">
        <v>0</v>
      </c>
      <c r="L176" s="26">
        <v>0</v>
      </c>
      <c r="M176" s="26">
        <v>1800000</v>
      </c>
      <c r="N176" s="47"/>
      <c r="O176" s="83">
        <f>SUM(D176:N176)</f>
        <v>2290539</v>
      </c>
      <c r="P176" s="90">
        <f>(O176/$O$177)*100</f>
        <v>3.2837753808003525</v>
      </c>
      <c r="Q176" s="91"/>
      <c r="R176" s="4"/>
      <c r="S176" s="4"/>
      <c r="T176" s="4"/>
    </row>
    <row r="177" spans="2:20" ht="16.5" customHeight="1">
      <c r="B177" s="18"/>
      <c r="C177" s="19" t="s">
        <v>12</v>
      </c>
      <c r="D177" s="48">
        <f aca="true" t="shared" si="44" ref="D177:M177">SUM(D172:D176)</f>
        <v>0</v>
      </c>
      <c r="E177" s="48">
        <f t="shared" si="44"/>
        <v>5249536</v>
      </c>
      <c r="F177" s="49">
        <f t="shared" si="44"/>
        <v>680000</v>
      </c>
      <c r="G177" s="49">
        <f t="shared" si="44"/>
        <v>802539</v>
      </c>
      <c r="H177" s="49">
        <f t="shared" si="44"/>
        <v>13111288</v>
      </c>
      <c r="I177" s="49">
        <f t="shared" si="44"/>
        <v>18978554</v>
      </c>
      <c r="J177" s="49">
        <f t="shared" si="44"/>
        <v>29131301</v>
      </c>
      <c r="K177" s="48">
        <f t="shared" si="44"/>
        <v>0</v>
      </c>
      <c r="L177" s="48">
        <f t="shared" si="44"/>
        <v>0</v>
      </c>
      <c r="M177" s="48">
        <f t="shared" si="44"/>
        <v>1800000</v>
      </c>
      <c r="N177" s="50"/>
      <c r="O177" s="85">
        <f>SUM(D177:N177)</f>
        <v>69753218</v>
      </c>
      <c r="P177" s="92">
        <f>(O177/$O$207)*100</f>
        <v>0.6889825394470266</v>
      </c>
      <c r="Q177" s="93"/>
      <c r="R177" s="4"/>
      <c r="S177" s="4"/>
      <c r="T177" s="4"/>
    </row>
    <row r="178" spans="2:20" ht="16.5" customHeight="1">
      <c r="B178" s="17"/>
      <c r="C178" s="16"/>
      <c r="D178" s="26"/>
      <c r="E178" s="26"/>
      <c r="F178" s="27"/>
      <c r="G178" s="27"/>
      <c r="H178" s="27"/>
      <c r="I178" s="27"/>
      <c r="J178" s="27"/>
      <c r="K178" s="26"/>
      <c r="L178" s="26"/>
      <c r="M178" s="26"/>
      <c r="N178" s="47"/>
      <c r="O178" s="83"/>
      <c r="P178" s="46"/>
      <c r="Q178" s="91"/>
      <c r="R178" s="4"/>
      <c r="S178" s="4"/>
      <c r="T178" s="4"/>
    </row>
    <row r="179" spans="2:20" ht="16.5" customHeight="1">
      <c r="B179" s="17" t="s">
        <v>64</v>
      </c>
      <c r="C179" s="28" t="s">
        <v>110</v>
      </c>
      <c r="D179" s="26">
        <v>0</v>
      </c>
      <c r="E179" s="26">
        <v>0</v>
      </c>
      <c r="F179" s="27">
        <v>0</v>
      </c>
      <c r="G179" s="27">
        <v>2970395</v>
      </c>
      <c r="H179" s="27">
        <v>0</v>
      </c>
      <c r="I179" s="27">
        <v>990644</v>
      </c>
      <c r="J179" s="27">
        <v>0</v>
      </c>
      <c r="K179" s="26">
        <v>0</v>
      </c>
      <c r="L179" s="26">
        <v>0</v>
      </c>
      <c r="M179" s="26"/>
      <c r="N179" s="47"/>
      <c r="O179" s="83">
        <f>SUM(D179:N179)</f>
        <v>3961039</v>
      </c>
      <c r="P179" s="90">
        <f>(O179/$O$183)*100</f>
        <v>0.5880266500614286</v>
      </c>
      <c r="Q179" s="91"/>
      <c r="R179" s="4"/>
      <c r="S179" s="4"/>
      <c r="T179" s="4"/>
    </row>
    <row r="180" spans="2:20" ht="16.5" customHeight="1">
      <c r="B180" s="17"/>
      <c r="C180" s="16" t="s">
        <v>65</v>
      </c>
      <c r="D180" s="26">
        <v>13663640</v>
      </c>
      <c r="E180" s="26">
        <v>0</v>
      </c>
      <c r="F180" s="27">
        <v>41988873</v>
      </c>
      <c r="G180" s="27">
        <v>68938700</v>
      </c>
      <c r="H180" s="27">
        <v>69345021</v>
      </c>
      <c r="I180" s="27">
        <v>71280942</v>
      </c>
      <c r="J180" s="27">
        <v>60012744</v>
      </c>
      <c r="K180" s="26">
        <v>20424557</v>
      </c>
      <c r="L180" s="76">
        <v>8432000</v>
      </c>
      <c r="M180" s="76">
        <v>11761200</v>
      </c>
      <c r="N180" s="47"/>
      <c r="O180" s="83">
        <f>SUM(D180:N180)</f>
        <v>365847677</v>
      </c>
      <c r="P180" s="90">
        <f>(O180/$O$183)*100</f>
        <v>54.31104918155706</v>
      </c>
      <c r="Q180" s="91"/>
      <c r="R180" s="4"/>
      <c r="S180" s="4"/>
      <c r="T180" s="4"/>
    </row>
    <row r="181" spans="2:20" ht="16.5" customHeight="1">
      <c r="B181" s="17"/>
      <c r="C181" s="28" t="s">
        <v>118</v>
      </c>
      <c r="D181" s="26">
        <v>0</v>
      </c>
      <c r="E181" s="26">
        <v>0</v>
      </c>
      <c r="F181" s="27">
        <v>0</v>
      </c>
      <c r="G181" s="27">
        <v>532800</v>
      </c>
      <c r="H181" s="27">
        <v>3922992</v>
      </c>
      <c r="I181" s="27">
        <v>0</v>
      </c>
      <c r="J181" s="27">
        <v>0</v>
      </c>
      <c r="K181" s="26">
        <v>0</v>
      </c>
      <c r="L181" s="26">
        <v>0</v>
      </c>
      <c r="M181" s="26"/>
      <c r="N181" s="47"/>
      <c r="O181" s="83">
        <f>SUM(D181:N181)</f>
        <v>4455792</v>
      </c>
      <c r="P181" s="90">
        <f>(O181/$O$183)*100</f>
        <v>0.661474033234844</v>
      </c>
      <c r="Q181" s="91"/>
      <c r="R181" s="4"/>
      <c r="S181" s="4"/>
      <c r="T181" s="4"/>
    </row>
    <row r="182" spans="2:20" ht="16.5" customHeight="1">
      <c r="B182" s="17"/>
      <c r="C182" s="16" t="s">
        <v>66</v>
      </c>
      <c r="D182" s="26">
        <v>0</v>
      </c>
      <c r="E182" s="26">
        <v>996766</v>
      </c>
      <c r="F182" s="27">
        <v>61197749</v>
      </c>
      <c r="G182" s="27">
        <v>161931856</v>
      </c>
      <c r="H182" s="27">
        <v>0</v>
      </c>
      <c r="I182" s="27">
        <v>24369389</v>
      </c>
      <c r="J182" s="27">
        <v>4525000</v>
      </c>
      <c r="K182" s="26">
        <v>30502421</v>
      </c>
      <c r="L182" s="76">
        <v>7500908</v>
      </c>
      <c r="M182" s="76">
        <v>8326961</v>
      </c>
      <c r="N182" s="47"/>
      <c r="O182" s="83">
        <f>SUM(D182:N182)</f>
        <v>299351050</v>
      </c>
      <c r="P182" s="90">
        <f>(O182/$O$183)*100</f>
        <v>44.43945013514667</v>
      </c>
      <c r="Q182" s="91"/>
      <c r="R182" s="4"/>
      <c r="S182" s="4"/>
      <c r="T182" s="4"/>
    </row>
    <row r="183" spans="2:20" ht="16.5" customHeight="1">
      <c r="B183" s="18"/>
      <c r="C183" s="19" t="s">
        <v>12</v>
      </c>
      <c r="D183" s="48">
        <f aca="true" t="shared" si="45" ref="D183:M183">SUM(D178:D182)</f>
        <v>13663640</v>
      </c>
      <c r="E183" s="48">
        <f t="shared" si="45"/>
        <v>996766</v>
      </c>
      <c r="F183" s="49">
        <f t="shared" si="45"/>
        <v>103186622</v>
      </c>
      <c r="G183" s="49">
        <f t="shared" si="45"/>
        <v>234373751</v>
      </c>
      <c r="H183" s="49">
        <f t="shared" si="45"/>
        <v>73268013</v>
      </c>
      <c r="I183" s="49">
        <f t="shared" si="45"/>
        <v>96640975</v>
      </c>
      <c r="J183" s="49">
        <f t="shared" si="45"/>
        <v>64537744</v>
      </c>
      <c r="K183" s="48">
        <f t="shared" si="45"/>
        <v>50926978</v>
      </c>
      <c r="L183" s="48">
        <f t="shared" si="45"/>
        <v>15932908</v>
      </c>
      <c r="M183" s="48">
        <f t="shared" si="45"/>
        <v>20088161</v>
      </c>
      <c r="N183" s="50"/>
      <c r="O183" s="85">
        <f>SUM(D183:N183)</f>
        <v>673615558</v>
      </c>
      <c r="P183" s="92">
        <f>(O183/$O$207)*100</f>
        <v>6.6535906309278205</v>
      </c>
      <c r="Q183" s="93"/>
      <c r="R183" s="4"/>
      <c r="S183" s="4"/>
      <c r="T183" s="4"/>
    </row>
    <row r="184" spans="2:20" ht="16.5" customHeight="1">
      <c r="B184" s="17"/>
      <c r="C184" s="16"/>
      <c r="D184" s="26"/>
      <c r="E184" s="26"/>
      <c r="F184" s="27"/>
      <c r="G184" s="27"/>
      <c r="H184" s="27"/>
      <c r="I184" s="27"/>
      <c r="J184" s="27"/>
      <c r="K184" s="26"/>
      <c r="L184" s="26"/>
      <c r="M184" s="26"/>
      <c r="N184" s="47"/>
      <c r="O184" s="83"/>
      <c r="P184" s="46"/>
      <c r="Q184" s="91"/>
      <c r="R184" s="4"/>
      <c r="S184" s="4"/>
      <c r="T184" s="4"/>
    </row>
    <row r="185" spans="2:20" ht="16.5" customHeight="1">
      <c r="B185" s="17" t="s">
        <v>67</v>
      </c>
      <c r="C185" s="28" t="s">
        <v>114</v>
      </c>
      <c r="D185" s="26">
        <v>0</v>
      </c>
      <c r="E185" s="26">
        <v>0</v>
      </c>
      <c r="F185" s="27">
        <v>0</v>
      </c>
      <c r="G185" s="27">
        <v>2158041</v>
      </c>
      <c r="H185" s="27">
        <v>0</v>
      </c>
      <c r="I185" s="27">
        <v>0</v>
      </c>
      <c r="J185" s="27">
        <v>0</v>
      </c>
      <c r="K185" s="26">
        <v>0</v>
      </c>
      <c r="L185" s="26">
        <v>0</v>
      </c>
      <c r="M185" s="26"/>
      <c r="N185" s="47"/>
      <c r="O185" s="83">
        <f>SUM(D185:N185)</f>
        <v>2158041</v>
      </c>
      <c r="P185" s="90">
        <f>(O185/$O$187)*100</f>
        <v>0.5514671285723457</v>
      </c>
      <c r="Q185" s="91"/>
      <c r="R185" s="4"/>
      <c r="S185" s="4"/>
      <c r="T185" s="4"/>
    </row>
    <row r="186" spans="2:20" ht="16.5" customHeight="1">
      <c r="B186" s="17"/>
      <c r="C186" s="16" t="s">
        <v>68</v>
      </c>
      <c r="D186" s="26">
        <v>34755801</v>
      </c>
      <c r="E186" s="26">
        <v>63194945</v>
      </c>
      <c r="F186" s="27">
        <v>70678700</v>
      </c>
      <c r="G186" s="27">
        <v>42802139</v>
      </c>
      <c r="H186" s="27">
        <v>11792073</v>
      </c>
      <c r="I186" s="27">
        <v>16830222</v>
      </c>
      <c r="J186" s="27">
        <v>83414614</v>
      </c>
      <c r="K186" s="26">
        <v>6825150</v>
      </c>
      <c r="L186" s="76">
        <v>41372497</v>
      </c>
      <c r="M186" s="76">
        <v>17503041</v>
      </c>
      <c r="N186" s="47"/>
      <c r="O186" s="83">
        <f>SUM(D186:N186)</f>
        <v>389169182</v>
      </c>
      <c r="P186" s="90">
        <f>(O186/$O$187)*100</f>
        <v>99.44853287142766</v>
      </c>
      <c r="Q186" s="91"/>
      <c r="R186" s="4"/>
      <c r="S186" s="4"/>
      <c r="T186" s="4"/>
    </row>
    <row r="187" spans="2:20" ht="16.5" customHeight="1">
      <c r="B187" s="18"/>
      <c r="C187" s="19" t="s">
        <v>12</v>
      </c>
      <c r="D187" s="48">
        <f aca="true" t="shared" si="46" ref="D187:M187">SUM(D184:D186)</f>
        <v>34755801</v>
      </c>
      <c r="E187" s="48">
        <f t="shared" si="46"/>
        <v>63194945</v>
      </c>
      <c r="F187" s="49">
        <f t="shared" si="46"/>
        <v>70678700</v>
      </c>
      <c r="G187" s="49">
        <f t="shared" si="46"/>
        <v>44960180</v>
      </c>
      <c r="H187" s="49">
        <f t="shared" si="46"/>
        <v>11792073</v>
      </c>
      <c r="I187" s="49">
        <f t="shared" si="46"/>
        <v>16830222</v>
      </c>
      <c r="J187" s="49">
        <f t="shared" si="46"/>
        <v>83414614</v>
      </c>
      <c r="K187" s="48">
        <f t="shared" si="46"/>
        <v>6825150</v>
      </c>
      <c r="L187" s="48">
        <f t="shared" si="46"/>
        <v>41372497</v>
      </c>
      <c r="M187" s="48">
        <f t="shared" si="46"/>
        <v>17503041</v>
      </c>
      <c r="N187" s="50"/>
      <c r="O187" s="85">
        <f>SUM(D187:N187)</f>
        <v>391327223</v>
      </c>
      <c r="P187" s="92">
        <f>(O187/$O$207)*100</f>
        <v>3.8653073161053717</v>
      </c>
      <c r="Q187" s="93"/>
      <c r="R187" s="4"/>
      <c r="S187" s="4"/>
      <c r="T187" s="4"/>
    </row>
    <row r="188" spans="2:20" ht="16.5" customHeight="1">
      <c r="B188" s="17"/>
      <c r="C188" s="16"/>
      <c r="D188" s="26"/>
      <c r="E188" s="26"/>
      <c r="F188" s="27"/>
      <c r="G188" s="27"/>
      <c r="H188" s="27"/>
      <c r="I188" s="27"/>
      <c r="J188" s="27"/>
      <c r="K188" s="26"/>
      <c r="L188" s="26"/>
      <c r="M188" s="26"/>
      <c r="N188" s="47"/>
      <c r="O188" s="83"/>
      <c r="P188" s="46"/>
      <c r="Q188" s="91"/>
      <c r="R188" s="4"/>
      <c r="S188" s="4"/>
      <c r="T188" s="4"/>
    </row>
    <row r="189" spans="2:20" ht="16.5" customHeight="1">
      <c r="B189" s="17" t="s">
        <v>88</v>
      </c>
      <c r="C189" s="16" t="s">
        <v>89</v>
      </c>
      <c r="D189" s="26">
        <v>0</v>
      </c>
      <c r="E189" s="26">
        <v>0</v>
      </c>
      <c r="F189" s="27">
        <v>9933955</v>
      </c>
      <c r="G189" s="27">
        <v>0</v>
      </c>
      <c r="H189" s="27">
        <v>981079</v>
      </c>
      <c r="I189" s="27">
        <v>0</v>
      </c>
      <c r="J189" s="27">
        <v>0</v>
      </c>
      <c r="K189" s="26">
        <v>0</v>
      </c>
      <c r="L189" s="26">
        <v>0</v>
      </c>
      <c r="M189" s="26"/>
      <c r="N189" s="47"/>
      <c r="O189" s="83">
        <f>SUM(D189:N189)</f>
        <v>10915034</v>
      </c>
      <c r="P189" s="90">
        <f>(O189/$O$191)*100</f>
        <v>15.741185886342388</v>
      </c>
      <c r="Q189" s="91"/>
      <c r="R189" s="4"/>
      <c r="S189" s="4"/>
      <c r="T189" s="4"/>
    </row>
    <row r="190" spans="2:20" ht="16.5" customHeight="1">
      <c r="B190" s="17"/>
      <c r="C190" s="16" t="s">
        <v>92</v>
      </c>
      <c r="D190" s="26">
        <v>0</v>
      </c>
      <c r="E190" s="26">
        <v>0</v>
      </c>
      <c r="F190" s="27">
        <v>700000</v>
      </c>
      <c r="G190" s="27">
        <v>3978630</v>
      </c>
      <c r="H190" s="27">
        <v>39409372</v>
      </c>
      <c r="I190" s="27">
        <v>2970039</v>
      </c>
      <c r="J190" s="27">
        <v>0</v>
      </c>
      <c r="K190" s="26">
        <v>11367533</v>
      </c>
      <c r="L190" s="26">
        <v>0</v>
      </c>
      <c r="M190" s="26"/>
      <c r="N190" s="47"/>
      <c r="O190" s="83">
        <f>SUM(D190:N190)</f>
        <v>58425574</v>
      </c>
      <c r="P190" s="90">
        <f>(O190/$O$191)*100</f>
        <v>84.2588141136576</v>
      </c>
      <c r="Q190" s="91"/>
      <c r="R190" s="4"/>
      <c r="S190" s="4"/>
      <c r="T190" s="4"/>
    </row>
    <row r="191" spans="2:20" ht="16.5" customHeight="1">
      <c r="B191" s="18"/>
      <c r="C191" s="19" t="s">
        <v>12</v>
      </c>
      <c r="D191" s="48">
        <f aca="true" t="shared" si="47" ref="D191:M191">SUM(D188:D190)</f>
        <v>0</v>
      </c>
      <c r="E191" s="48">
        <f t="shared" si="47"/>
        <v>0</v>
      </c>
      <c r="F191" s="49">
        <f t="shared" si="47"/>
        <v>10633955</v>
      </c>
      <c r="G191" s="49">
        <f t="shared" si="47"/>
        <v>3978630</v>
      </c>
      <c r="H191" s="49">
        <f t="shared" si="47"/>
        <v>40390451</v>
      </c>
      <c r="I191" s="49">
        <f t="shared" si="47"/>
        <v>2970039</v>
      </c>
      <c r="J191" s="49">
        <f t="shared" si="47"/>
        <v>0</v>
      </c>
      <c r="K191" s="48">
        <f t="shared" si="47"/>
        <v>11367533</v>
      </c>
      <c r="L191" s="48">
        <f t="shared" si="47"/>
        <v>0</v>
      </c>
      <c r="M191" s="48">
        <f t="shared" si="47"/>
        <v>0</v>
      </c>
      <c r="N191" s="50"/>
      <c r="O191" s="85">
        <f>SUM(D191:N191)</f>
        <v>69340608</v>
      </c>
      <c r="P191" s="92">
        <f>(O191/$O$207)*100</f>
        <v>0.6849070129874267</v>
      </c>
      <c r="Q191" s="93"/>
      <c r="R191" s="4"/>
      <c r="S191" s="4"/>
      <c r="T191" s="4"/>
    </row>
    <row r="192" spans="2:20" ht="16.5" customHeight="1">
      <c r="B192" s="17"/>
      <c r="C192" s="6"/>
      <c r="D192" s="26"/>
      <c r="E192" s="26"/>
      <c r="F192" s="27"/>
      <c r="G192" s="27"/>
      <c r="H192" s="27"/>
      <c r="I192" s="27"/>
      <c r="J192" s="27"/>
      <c r="K192" s="26"/>
      <c r="L192" s="26"/>
      <c r="M192" s="26"/>
      <c r="N192" s="47"/>
      <c r="O192" s="83"/>
      <c r="P192" s="90"/>
      <c r="Q192" s="91"/>
      <c r="R192" s="4"/>
      <c r="S192" s="4"/>
      <c r="T192" s="4"/>
    </row>
    <row r="193" spans="2:20" ht="16.5" customHeight="1">
      <c r="B193" s="17" t="s">
        <v>69</v>
      </c>
      <c r="C193" s="16" t="s">
        <v>70</v>
      </c>
      <c r="D193" s="26">
        <v>3720000</v>
      </c>
      <c r="E193" s="26">
        <v>1862090</v>
      </c>
      <c r="F193" s="27">
        <v>1133020</v>
      </c>
      <c r="G193" s="27">
        <v>1960000</v>
      </c>
      <c r="H193" s="27">
        <v>0</v>
      </c>
      <c r="I193" s="27">
        <v>4868928</v>
      </c>
      <c r="J193" s="27">
        <v>0</v>
      </c>
      <c r="K193" s="26">
        <v>0</v>
      </c>
      <c r="L193" s="26">
        <v>0</v>
      </c>
      <c r="M193" s="26"/>
      <c r="N193" s="47"/>
      <c r="O193" s="83">
        <f>SUM(D193:N193)</f>
        <v>13544038</v>
      </c>
      <c r="P193" s="90">
        <f>(O193/$O$194)*100</f>
        <v>100</v>
      </c>
      <c r="Q193" s="10"/>
      <c r="R193" s="4"/>
      <c r="S193" s="4"/>
      <c r="T193" s="4"/>
    </row>
    <row r="194" spans="2:20" ht="16.5" customHeight="1">
      <c r="B194" s="18"/>
      <c r="C194" s="19" t="s">
        <v>12</v>
      </c>
      <c r="D194" s="48">
        <f aca="true" t="shared" si="48" ref="D194:M194">SUM(D192:D193)</f>
        <v>3720000</v>
      </c>
      <c r="E194" s="48">
        <f t="shared" si="48"/>
        <v>1862090</v>
      </c>
      <c r="F194" s="49">
        <f t="shared" si="48"/>
        <v>1133020</v>
      </c>
      <c r="G194" s="49">
        <f t="shared" si="48"/>
        <v>1960000</v>
      </c>
      <c r="H194" s="49">
        <f t="shared" si="48"/>
        <v>0</v>
      </c>
      <c r="I194" s="49">
        <f t="shared" si="48"/>
        <v>4868928</v>
      </c>
      <c r="J194" s="49">
        <f t="shared" si="48"/>
        <v>0</v>
      </c>
      <c r="K194" s="48">
        <f t="shared" si="48"/>
        <v>0</v>
      </c>
      <c r="L194" s="48">
        <f t="shared" si="48"/>
        <v>0</v>
      </c>
      <c r="M194" s="48">
        <f t="shared" si="48"/>
        <v>0</v>
      </c>
      <c r="N194" s="50"/>
      <c r="O194" s="85">
        <f>SUM(O192:O193)</f>
        <v>13544038</v>
      </c>
      <c r="P194" s="92">
        <f>(O194/$O$207)*100</f>
        <v>0.13378028947147683</v>
      </c>
      <c r="Q194" s="93"/>
      <c r="R194" s="4"/>
      <c r="S194" s="4"/>
      <c r="T194" s="4"/>
    </row>
    <row r="195" spans="2:20" ht="16.5" customHeight="1">
      <c r="B195" s="17"/>
      <c r="C195" s="16"/>
      <c r="D195" s="26"/>
      <c r="E195" s="26"/>
      <c r="F195" s="27"/>
      <c r="G195" s="27"/>
      <c r="H195" s="27"/>
      <c r="I195" s="27"/>
      <c r="J195" s="27"/>
      <c r="K195" s="26"/>
      <c r="L195" s="26"/>
      <c r="M195" s="26"/>
      <c r="N195" s="47"/>
      <c r="O195" s="83"/>
      <c r="P195" s="46"/>
      <c r="Q195" s="91"/>
      <c r="R195" s="4"/>
      <c r="S195" s="4"/>
      <c r="T195" s="4"/>
    </row>
    <row r="196" spans="2:20" ht="16.5" customHeight="1">
      <c r="B196" s="17" t="s">
        <v>71</v>
      </c>
      <c r="C196" s="16" t="s">
        <v>72</v>
      </c>
      <c r="D196" s="26">
        <v>1330000</v>
      </c>
      <c r="E196" s="26">
        <v>0</v>
      </c>
      <c r="F196" s="27">
        <v>25883616</v>
      </c>
      <c r="G196" s="27">
        <v>65221628</v>
      </c>
      <c r="H196" s="27">
        <v>10106750</v>
      </c>
      <c r="I196" s="27">
        <v>0</v>
      </c>
      <c r="J196" s="27">
        <v>59432289</v>
      </c>
      <c r="K196" s="26">
        <v>97823063</v>
      </c>
      <c r="L196" s="76">
        <v>96726987</v>
      </c>
      <c r="M196" s="76">
        <v>85307467</v>
      </c>
      <c r="N196" s="47"/>
      <c r="O196" s="83">
        <f>SUM(D196:N196)</f>
        <v>441831800</v>
      </c>
      <c r="P196" s="90">
        <f>(O196/$O$198)*100</f>
        <v>98.4585419059991</v>
      </c>
      <c r="Q196" s="91"/>
      <c r="R196" s="4"/>
      <c r="S196" s="4"/>
      <c r="T196" s="4"/>
    </row>
    <row r="197" spans="2:20" ht="16.5" customHeight="1">
      <c r="B197" s="17"/>
      <c r="C197" s="16" t="s">
        <v>140</v>
      </c>
      <c r="D197" s="26">
        <v>0</v>
      </c>
      <c r="E197" s="26">
        <v>0</v>
      </c>
      <c r="F197" s="27">
        <v>0</v>
      </c>
      <c r="G197" s="27">
        <v>0</v>
      </c>
      <c r="H197" s="27">
        <v>2954707</v>
      </c>
      <c r="I197" s="27">
        <v>1840000</v>
      </c>
      <c r="J197" s="27">
        <v>2122572</v>
      </c>
      <c r="K197" s="26">
        <v>0</v>
      </c>
      <c r="L197" s="26">
        <v>0</v>
      </c>
      <c r="M197" s="26"/>
      <c r="N197" s="47"/>
      <c r="O197" s="83">
        <f>SUM(D197:N197)</f>
        <v>6917279</v>
      </c>
      <c r="P197" s="90">
        <f>(O197/$O$198)*100</f>
        <v>1.5414580940009015</v>
      </c>
      <c r="Q197" s="91"/>
      <c r="R197" s="4"/>
      <c r="S197" s="4"/>
      <c r="T197" s="4"/>
    </row>
    <row r="198" spans="2:20" ht="16.5" customHeight="1">
      <c r="B198" s="18"/>
      <c r="C198" s="19" t="s">
        <v>12</v>
      </c>
      <c r="D198" s="48">
        <f aca="true" t="shared" si="49" ref="D198:M198">SUM(D195:D197)</f>
        <v>1330000</v>
      </c>
      <c r="E198" s="48">
        <f t="shared" si="49"/>
        <v>0</v>
      </c>
      <c r="F198" s="49">
        <f t="shared" si="49"/>
        <v>25883616</v>
      </c>
      <c r="G198" s="49">
        <f t="shared" si="49"/>
        <v>65221628</v>
      </c>
      <c r="H198" s="49">
        <f t="shared" si="49"/>
        <v>13061457</v>
      </c>
      <c r="I198" s="49">
        <f t="shared" si="49"/>
        <v>1840000</v>
      </c>
      <c r="J198" s="49">
        <f t="shared" si="49"/>
        <v>61554861</v>
      </c>
      <c r="K198" s="48">
        <f t="shared" si="49"/>
        <v>97823063</v>
      </c>
      <c r="L198" s="48">
        <f t="shared" si="49"/>
        <v>96726987</v>
      </c>
      <c r="M198" s="48">
        <f t="shared" si="49"/>
        <v>85307467</v>
      </c>
      <c r="N198" s="50"/>
      <c r="O198" s="85">
        <f>SUM(O195:O197)</f>
        <v>448749079</v>
      </c>
      <c r="P198" s="92">
        <f>(O198/$O$207)*100</f>
        <v>4.432487688581398</v>
      </c>
      <c r="Q198" s="93"/>
      <c r="R198" s="4"/>
      <c r="S198" s="4"/>
      <c r="T198" s="4"/>
    </row>
    <row r="199" spans="2:20" ht="16.5" customHeight="1">
      <c r="B199" s="17"/>
      <c r="C199" s="6"/>
      <c r="D199" s="26"/>
      <c r="E199" s="26"/>
      <c r="F199" s="27"/>
      <c r="G199" s="27"/>
      <c r="H199" s="27"/>
      <c r="I199" s="27"/>
      <c r="J199" s="27"/>
      <c r="K199" s="26"/>
      <c r="L199" s="26"/>
      <c r="M199" s="26"/>
      <c r="N199" s="47"/>
      <c r="O199" s="83"/>
      <c r="P199" s="90"/>
      <c r="Q199" s="91"/>
      <c r="R199" s="4"/>
      <c r="S199" s="4"/>
      <c r="T199" s="4"/>
    </row>
    <row r="200" spans="2:20" ht="16.5" customHeight="1">
      <c r="B200" s="17" t="s">
        <v>86</v>
      </c>
      <c r="C200" s="16" t="s">
        <v>87</v>
      </c>
      <c r="D200" s="26">
        <v>0</v>
      </c>
      <c r="E200" s="26">
        <v>0</v>
      </c>
      <c r="F200" s="27">
        <v>496280</v>
      </c>
      <c r="G200" s="27">
        <v>0</v>
      </c>
      <c r="H200" s="27">
        <v>0</v>
      </c>
      <c r="I200" s="27">
        <v>0</v>
      </c>
      <c r="J200" s="27">
        <v>0</v>
      </c>
      <c r="K200" s="26">
        <v>3200000</v>
      </c>
      <c r="L200" s="26">
        <v>0</v>
      </c>
      <c r="M200" s="26"/>
      <c r="N200" s="47"/>
      <c r="O200" s="83">
        <f>SUM(D200:N200)</f>
        <v>3696280</v>
      </c>
      <c r="P200" s="90">
        <f>(O200/$O$201)*100</f>
        <v>100</v>
      </c>
      <c r="Q200" s="10"/>
      <c r="R200" s="4"/>
      <c r="S200" s="4"/>
      <c r="T200" s="4"/>
    </row>
    <row r="201" spans="2:20" ht="16.5" customHeight="1">
      <c r="B201" s="18"/>
      <c r="C201" s="19" t="s">
        <v>12</v>
      </c>
      <c r="D201" s="48">
        <f aca="true" t="shared" si="50" ref="D201:M201">SUM(D199:D200)</f>
        <v>0</v>
      </c>
      <c r="E201" s="48">
        <f t="shared" si="50"/>
        <v>0</v>
      </c>
      <c r="F201" s="49">
        <f t="shared" si="50"/>
        <v>496280</v>
      </c>
      <c r="G201" s="49">
        <f t="shared" si="50"/>
        <v>0</v>
      </c>
      <c r="H201" s="49">
        <f t="shared" si="50"/>
        <v>0</v>
      </c>
      <c r="I201" s="49">
        <f t="shared" si="50"/>
        <v>0</v>
      </c>
      <c r="J201" s="49">
        <f t="shared" si="50"/>
        <v>0</v>
      </c>
      <c r="K201" s="48">
        <f t="shared" si="50"/>
        <v>3200000</v>
      </c>
      <c r="L201" s="48">
        <f t="shared" si="50"/>
        <v>0</v>
      </c>
      <c r="M201" s="48">
        <f t="shared" si="50"/>
        <v>0</v>
      </c>
      <c r="N201" s="50"/>
      <c r="O201" s="85">
        <f>SUM(O199:O200)</f>
        <v>3696280</v>
      </c>
      <c r="P201" s="92">
        <f>(O201/$O$207)*100</f>
        <v>0.03650974756329171</v>
      </c>
      <c r="Q201" s="93"/>
      <c r="R201" s="4"/>
      <c r="S201" s="4"/>
      <c r="T201" s="4"/>
    </row>
    <row r="202" spans="2:20" ht="16.5" customHeight="1">
      <c r="B202" s="17"/>
      <c r="C202" s="6"/>
      <c r="D202" s="26"/>
      <c r="E202" s="26"/>
      <c r="F202" s="27"/>
      <c r="G202" s="27"/>
      <c r="H202" s="27"/>
      <c r="I202" s="27"/>
      <c r="J202" s="27"/>
      <c r="K202" s="26"/>
      <c r="L202" s="26"/>
      <c r="M202" s="26"/>
      <c r="N202" s="47"/>
      <c r="O202" s="83"/>
      <c r="P202" s="90"/>
      <c r="Q202" s="91"/>
      <c r="R202" s="4"/>
      <c r="S202" s="4"/>
      <c r="T202" s="4"/>
    </row>
    <row r="203" spans="2:20" ht="16.5" customHeight="1">
      <c r="B203" s="17" t="s">
        <v>73</v>
      </c>
      <c r="C203" s="16" t="s">
        <v>74</v>
      </c>
      <c r="D203" s="26">
        <v>4210417</v>
      </c>
      <c r="E203" s="26">
        <v>0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6">
        <v>0</v>
      </c>
      <c r="L203" s="26">
        <v>0</v>
      </c>
      <c r="M203" s="26"/>
      <c r="N203" s="47"/>
      <c r="O203" s="83">
        <f>SUM(D203:N203)</f>
        <v>4210417</v>
      </c>
      <c r="P203" s="90">
        <f>(O203/$O$205)*100</f>
        <v>51.468145412325974</v>
      </c>
      <c r="Q203" s="91"/>
      <c r="R203" s="4"/>
      <c r="S203" s="4"/>
      <c r="T203" s="4"/>
    </row>
    <row r="204" spans="2:20" ht="16.5" customHeight="1">
      <c r="B204" s="17"/>
      <c r="C204" s="16" t="s">
        <v>143</v>
      </c>
      <c r="D204" s="26">
        <v>0</v>
      </c>
      <c r="E204" s="26">
        <v>0</v>
      </c>
      <c r="F204" s="27">
        <v>0</v>
      </c>
      <c r="G204" s="27">
        <v>0</v>
      </c>
      <c r="H204" s="27">
        <v>3970210</v>
      </c>
      <c r="I204" s="27">
        <v>0</v>
      </c>
      <c r="J204" s="27">
        <v>0</v>
      </c>
      <c r="K204" s="26">
        <v>0</v>
      </c>
      <c r="L204" s="26">
        <v>0</v>
      </c>
      <c r="M204" s="26"/>
      <c r="N204" s="47"/>
      <c r="O204" s="83">
        <f>SUM(D204:N204)</f>
        <v>3970210</v>
      </c>
      <c r="P204" s="90">
        <f>(O204/$O$205)*100</f>
        <v>48.531854587674026</v>
      </c>
      <c r="Q204" s="10"/>
      <c r="R204" s="4"/>
      <c r="S204" s="4"/>
      <c r="T204" s="4"/>
    </row>
    <row r="205" spans="2:20" ht="16.5" customHeight="1" thickBot="1">
      <c r="B205" s="21"/>
      <c r="C205" s="2" t="s">
        <v>12</v>
      </c>
      <c r="D205" s="48">
        <f aca="true" t="shared" si="51" ref="D205:M205">SUM(D202:D204)</f>
        <v>4210417</v>
      </c>
      <c r="E205" s="48">
        <f t="shared" si="51"/>
        <v>0</v>
      </c>
      <c r="F205" s="49">
        <f t="shared" si="51"/>
        <v>0</v>
      </c>
      <c r="G205" s="49">
        <f t="shared" si="51"/>
        <v>0</v>
      </c>
      <c r="H205" s="49">
        <f t="shared" si="51"/>
        <v>3970210</v>
      </c>
      <c r="I205" s="49">
        <f t="shared" si="51"/>
        <v>0</v>
      </c>
      <c r="J205" s="49">
        <f t="shared" si="51"/>
        <v>0</v>
      </c>
      <c r="K205" s="48">
        <f t="shared" si="51"/>
        <v>0</v>
      </c>
      <c r="L205" s="48">
        <f t="shared" si="51"/>
        <v>0</v>
      </c>
      <c r="M205" s="48">
        <f t="shared" si="51"/>
        <v>0</v>
      </c>
      <c r="N205" s="50"/>
      <c r="O205" s="85">
        <f>SUM(O202:O204)</f>
        <v>8180627</v>
      </c>
      <c r="P205" s="94">
        <f>(O205/$O$207)*100</f>
        <v>0.08080357188293322</v>
      </c>
      <c r="Q205" s="95"/>
      <c r="R205" s="4"/>
      <c r="S205" s="4"/>
      <c r="T205" s="4"/>
    </row>
    <row r="206" spans="2:20" ht="16.5" customHeight="1">
      <c r="B206" s="11"/>
      <c r="C206" s="70"/>
      <c r="D206" s="55"/>
      <c r="E206" s="55"/>
      <c r="F206" s="56"/>
      <c r="G206" s="56"/>
      <c r="H206" s="56"/>
      <c r="I206" s="56"/>
      <c r="J206" s="56"/>
      <c r="K206" s="55"/>
      <c r="L206" s="77"/>
      <c r="M206" s="77"/>
      <c r="N206" s="57"/>
      <c r="O206" s="86" t="s">
        <v>0</v>
      </c>
      <c r="P206" s="58"/>
      <c r="Q206" s="12"/>
      <c r="R206" s="4"/>
      <c r="S206" s="4"/>
      <c r="T206" s="7"/>
    </row>
    <row r="207" spans="2:20" ht="16.5" customHeight="1">
      <c r="B207" s="13"/>
      <c r="C207" s="71" t="s">
        <v>3</v>
      </c>
      <c r="D207" s="59">
        <f aca="true" t="shared" si="52" ref="D207:K207">D11+D14+D17+D20+D31+D35+D41+D44+D47+D55+D59+D63+D69+D72+D78+D82+D86+D89+D93+D98+D102+D105+D111+D114+D119+D122+D126+D131+D135+D138+D141+D150+D153+D156+D162+D165+D168+D171+D177+D183+D187+D191+D194+D198+D201+D205</f>
        <v>598226544</v>
      </c>
      <c r="E207" s="59">
        <f t="shared" si="52"/>
        <v>665990771</v>
      </c>
      <c r="F207" s="59">
        <f t="shared" si="52"/>
        <v>812086657</v>
      </c>
      <c r="G207" s="59">
        <f t="shared" si="52"/>
        <v>1085398491</v>
      </c>
      <c r="H207" s="59">
        <f t="shared" si="52"/>
        <v>974425941</v>
      </c>
      <c r="I207" s="60">
        <f t="shared" si="52"/>
        <v>1182562953</v>
      </c>
      <c r="J207" s="60">
        <f t="shared" si="52"/>
        <v>1227879918</v>
      </c>
      <c r="K207" s="74">
        <f t="shared" si="52"/>
        <v>1333285791</v>
      </c>
      <c r="L207" s="78">
        <f>L205+L201+L198+L194+L191+L187+L183+L177+L171+L168+L165+L162+L156+L153+L150+L141+L138+L135+L131+L126+L122+L119+L114+L111+L105+L102+L98+L93+L89+L86+L82+L78+L72+L69+L63+L59+L55+L47+L44+L41+L35+L31+L20+L17+L14+L11</f>
        <v>1109099041</v>
      </c>
      <c r="M207" s="78">
        <f>M205+M201+M198+M194+M191+M187+M183+M177+M171+M168+M165+M162+M156+M153+M150+M141+M138+M135+M131+M126+M122+M119+M114+M111+M105+M102+M98+M93+M89+M86+M82+M78+M72+M69+M63+M59+M55+M47+M44+M41+M35+M31+M20+M17+M14+M11</f>
        <v>1135134709</v>
      </c>
      <c r="N207" s="61"/>
      <c r="O207" s="87">
        <f>SUM(D207:N207)</f>
        <v>10124090816</v>
      </c>
      <c r="P207" s="90">
        <f>P11+P14+P17+P20+P31+P35+P41+P44+P47+P55+P59+P63+P69+P72+P78+P82+P86+P89+P93+P98+P102+P105+P111+P114+P119+P122+P126+P131+P135+P138+P141+P150+P153+P156+P162+P165+P168+P171+P177+P183+P187+P191+P194+P198+P201+P205</f>
        <v>99.99999999999997</v>
      </c>
      <c r="Q207" s="10"/>
      <c r="R207" s="3"/>
      <c r="S207" s="3"/>
      <c r="T207" s="3"/>
    </row>
    <row r="208" spans="2:20" ht="16.5" customHeight="1">
      <c r="B208" s="13"/>
      <c r="C208" s="72" t="s">
        <v>161</v>
      </c>
      <c r="D208" s="62">
        <f aca="true" t="shared" si="53" ref="D208:M208">(D207/$O207)*100</f>
        <v>5.9089409100772725</v>
      </c>
      <c r="E208" s="62">
        <f t="shared" si="53"/>
        <v>6.57827732982675</v>
      </c>
      <c r="F208" s="63">
        <f t="shared" si="53"/>
        <v>8.021329240909093</v>
      </c>
      <c r="G208" s="63">
        <f t="shared" si="53"/>
        <v>10.720947793994977</v>
      </c>
      <c r="H208" s="63">
        <f t="shared" si="53"/>
        <v>9.624824181347998</v>
      </c>
      <c r="I208" s="63">
        <f t="shared" si="53"/>
        <v>11.680682981735908</v>
      </c>
      <c r="J208" s="63">
        <f t="shared" si="53"/>
        <v>12.128298138727404</v>
      </c>
      <c r="K208" s="75">
        <f t="shared" si="53"/>
        <v>13.169437288066302</v>
      </c>
      <c r="L208" s="75">
        <f t="shared" si="53"/>
        <v>10.955048321447219</v>
      </c>
      <c r="M208" s="75">
        <f t="shared" si="53"/>
        <v>11.212213813867077</v>
      </c>
      <c r="N208" s="64"/>
      <c r="O208" s="88">
        <f>SUM(D208:N208)</f>
        <v>100.00000000000001</v>
      </c>
      <c r="P208" s="65"/>
      <c r="Q208" s="10"/>
      <c r="R208" s="3"/>
      <c r="S208" s="3"/>
      <c r="T208" s="3"/>
    </row>
    <row r="209" spans="2:20" ht="16.5" customHeight="1" thickBot="1">
      <c r="B209" s="14"/>
      <c r="C209" s="73"/>
      <c r="D209" s="66"/>
      <c r="E209" s="66"/>
      <c r="F209" s="67"/>
      <c r="G209" s="67"/>
      <c r="H209" s="67"/>
      <c r="I209" s="67"/>
      <c r="J209" s="67"/>
      <c r="K209" s="66"/>
      <c r="L209" s="66"/>
      <c r="M209" s="66"/>
      <c r="N209" s="68"/>
      <c r="O209" s="89"/>
      <c r="P209" s="69"/>
      <c r="Q209" s="15"/>
      <c r="R209" s="3"/>
      <c r="S209" s="3"/>
      <c r="T209" s="3"/>
    </row>
    <row r="210" spans="3:20" ht="15.75">
      <c r="C210" s="1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3"/>
      <c r="R210" s="3"/>
      <c r="S210" s="3"/>
      <c r="T210" s="3"/>
    </row>
    <row r="211" spans="3:20" ht="15.75">
      <c r="C211" s="1"/>
      <c r="O211" s="4"/>
      <c r="P211" s="4"/>
      <c r="Q211" s="4"/>
      <c r="R211" s="4"/>
      <c r="S211" s="4"/>
      <c r="T211" s="4"/>
    </row>
    <row r="212" spans="3:20" ht="15.75">
      <c r="C212" s="1"/>
      <c r="O212" s="4"/>
      <c r="P212" s="4"/>
      <c r="Q212" s="4"/>
      <c r="R212" s="4"/>
      <c r="S212" s="4"/>
      <c r="T212" s="4"/>
    </row>
  </sheetData>
  <mergeCells count="3">
    <mergeCell ref="B1:Q1"/>
    <mergeCell ref="B2:Q2"/>
    <mergeCell ref="B3:Q3"/>
  </mergeCells>
  <printOptions horizontalCentered="1"/>
  <pageMargins left="0.5" right="0" top="0.5" bottom="0.4" header="0.5" footer="0.5"/>
  <pageSetup horizontalDpi="300" verticalDpi="3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grubb</dc:creator>
  <cp:keywords/>
  <dc:description/>
  <cp:lastModifiedBy>Thipakorn.Souvandara</cp:lastModifiedBy>
  <cp:lastPrinted>2007-07-18T18:46:30Z</cp:lastPrinted>
  <dcterms:created xsi:type="dcterms:W3CDTF">2004-12-30T15:08:19Z</dcterms:created>
  <dcterms:modified xsi:type="dcterms:W3CDTF">2007-07-18T18:46:31Z</dcterms:modified>
  <cp:category/>
  <cp:version/>
  <cp:contentType/>
  <cp:contentStatus/>
</cp:coreProperties>
</file>