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890" windowHeight="11940" activeTab="1"/>
  </bookViews>
  <sheets>
    <sheet name="National 2015 15 65" sheetId="1" r:id="rId1"/>
    <sheet name="Rest of West 2015 15 65" sheetId="2" r:id="rId2"/>
    <sheet name="Eastern US 2015 15 65" sheetId="3" r:id="rId3"/>
    <sheet name="CA 2015 15 65" sheetId="4" r:id="rId4"/>
    <sheet name="BenMAP 15 65 Incidence" sheetId="5" r:id="rId5"/>
  </sheets>
  <definedNames/>
  <calcPr fullCalcOnLoad="1"/>
</workbook>
</file>

<file path=xl/sharedStrings.xml><?xml version="1.0" encoding="utf-8"?>
<sst xmlns="http://schemas.openxmlformats.org/spreadsheetml/2006/main" count="743" uniqueCount="94">
  <si>
    <t>Column</t>
  </si>
  <si>
    <t>Row</t>
  </si>
  <si>
    <t>Endpoint Group</t>
  </si>
  <si>
    <t>Endpoint</t>
  </si>
  <si>
    <t>Author</t>
  </si>
  <si>
    <t>Qualifier</t>
  </si>
  <si>
    <t>Location</t>
  </si>
  <si>
    <t>Start Age</t>
  </si>
  <si>
    <t>Version</t>
  </si>
  <si>
    <t>Pooling Window</t>
  </si>
  <si>
    <t>Point Estimate</t>
  </si>
  <si>
    <t>Mean</t>
  </si>
  <si>
    <t>Standard Deviation</t>
  </si>
  <si>
    <t>Variance</t>
  </si>
  <si>
    <t>Percentile 5</t>
  </si>
  <si>
    <t>Percentile 15</t>
  </si>
  <si>
    <t>Percentile 25</t>
  </si>
  <si>
    <t>Percentile 35</t>
  </si>
  <si>
    <t>Percentile 45</t>
  </si>
  <si>
    <t>Percentile 55</t>
  </si>
  <si>
    <t>Percentile 65</t>
  </si>
  <si>
    <t>Percentile 75</t>
  </si>
  <si>
    <t>Percentile 85</t>
  </si>
  <si>
    <t>Percentile 95</t>
  </si>
  <si>
    <t>Mortality</t>
  </si>
  <si>
    <t>Mortality, All Cause</t>
  </si>
  <si>
    <t>Pope et al.</t>
  </si>
  <si>
    <t>Basic Functions</t>
  </si>
  <si>
    <t>Laden et al.</t>
  </si>
  <si>
    <t>Woodruff et al.</t>
  </si>
  <si>
    <t>Chronic Bronchitis</t>
  </si>
  <si>
    <t>Acute Myocardial Infarction</t>
  </si>
  <si>
    <t>Emergency Room Visits, Respiratory</t>
  </si>
  <si>
    <t>Acute Respiratory Symptoms</t>
  </si>
  <si>
    <t>Lower Respiratory Symptoms</t>
  </si>
  <si>
    <t>Upper Respiratory Symptoms</t>
  </si>
  <si>
    <t>Work Loss Days</t>
  </si>
  <si>
    <t>Acute Bronchitis</t>
  </si>
  <si>
    <t>Hospital Admissions, Cardiovascular</t>
  </si>
  <si>
    <t>Cardio HA</t>
  </si>
  <si>
    <t>Hospital Admissions, Respiratory</t>
  </si>
  <si>
    <t>Resp HA</t>
  </si>
  <si>
    <t>Asthma Exacerbation</t>
  </si>
  <si>
    <t>Asthma Exacerbations</t>
  </si>
  <si>
    <t>Acute Myocardial Infarction, Nonfatal</t>
  </si>
  <si>
    <t>Peters et al.</t>
  </si>
  <si>
    <t>Boston, MA</t>
  </si>
  <si>
    <t>AMI 3%</t>
  </si>
  <si>
    <t>AMI 7%</t>
  </si>
  <si>
    <t>No threshold</t>
  </si>
  <si>
    <t>Alternative Mortality Thresholds</t>
  </si>
  <si>
    <t>Threshold at 7.5 ug</t>
  </si>
  <si>
    <t>Threshold at 10 ug</t>
  </si>
  <si>
    <t>Threshold at 12 ug</t>
  </si>
  <si>
    <t>Threshold at 14 ug</t>
  </si>
  <si>
    <t>Expert A</t>
  </si>
  <si>
    <t>Expert C</t>
  </si>
  <si>
    <t>Expert H</t>
  </si>
  <si>
    <t>Expert J</t>
  </si>
  <si>
    <t>Expert B</t>
  </si>
  <si>
    <t>Expert D</t>
  </si>
  <si>
    <t>Expert E</t>
  </si>
  <si>
    <t>Expert F</t>
  </si>
  <si>
    <t>Expert G</t>
  </si>
  <si>
    <t>Expert I</t>
  </si>
  <si>
    <t>Expert K</t>
  </si>
  <si>
    <t>Expert L</t>
  </si>
  <si>
    <t>Basic Tables</t>
  </si>
  <si>
    <t>Mortality Impact Functions Derived from Epidemiology Literature</t>
  </si>
  <si>
    <t>Pope et al. (adults 30 and older)</t>
  </si>
  <si>
    <t>Laden et al. (adults 30 and older)</t>
  </si>
  <si>
    <t>Woodruff et al 1997 (infant mortality)</t>
  </si>
  <si>
    <t>Mortality Impact Functions Derived from Expert Elicitation</t>
  </si>
  <si>
    <t>Morbidity</t>
  </si>
  <si>
    <t>Chronic bronchitis (age &gt;25 and over)</t>
  </si>
  <si>
    <t>Nonfatal myocardial infarction (age &gt;17)</t>
  </si>
  <si>
    <t>Hospital admissions-respiratory (all ages)</t>
  </si>
  <si>
    <t>Hospital admissions-cardiovascular (age &gt;17)</t>
  </si>
  <si>
    <t>Emergency room visits for asthma (age &lt;19)</t>
  </si>
  <si>
    <t>Acute bronchitis (age 8-12)</t>
  </si>
  <si>
    <t xml:space="preserve">Lower respiratory symptoms (age 7-14) </t>
  </si>
  <si>
    <t>Upper  respiratory symptoms (asthmatic children age 9-18)</t>
  </si>
  <si>
    <t>Asthma exacerbation (asthmatic children age 6-18)</t>
  </si>
  <si>
    <t>Work loss days (age 18-65)</t>
  </si>
  <si>
    <t>Minor restricted-activity days (age 18-65)</t>
  </si>
  <si>
    <t>Alternative Mortality Threshold Functions (Pope et al, 2002)</t>
  </si>
  <si>
    <t>Formatted for Benefits Chapter</t>
  </si>
  <si>
    <t>5th Percentile</t>
  </si>
  <si>
    <t>95th Percentile</t>
  </si>
  <si>
    <t>Threshold at 10 ug (base estimate)</t>
  </si>
  <si>
    <t>California 2015 15/65 Incidence Impacts</t>
  </si>
  <si>
    <t>Eastern U.S. 2015 15/65 Incidence Impacts</t>
  </si>
  <si>
    <t>Western U.S. (Excluding California) 2015 15/65 Incidence Impacts</t>
  </si>
  <si>
    <t>National 2015 15/65 Summary Incidence Impacts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</si>
</sst>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3" fontId="0" fillId="0" borderId="0" xfId="15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97">
      <selection activeCell="G102" sqref="G102"/>
    </sheetView>
  </sheetViews>
  <sheetFormatPr defaultColWidth="9.140625" defaultRowHeight="12.75"/>
  <cols>
    <col min="1" max="1" width="67.421875" style="0" customWidth="1"/>
    <col min="2" max="2" width="20.421875" style="0" bestFit="1" customWidth="1"/>
    <col min="3" max="3" width="13.140625" style="0" bestFit="1" customWidth="1"/>
    <col min="4" max="4" width="14.140625" style="0" bestFit="1" customWidth="1"/>
  </cols>
  <sheetData>
    <row r="1" ht="25.5">
      <c r="A1" s="10" t="s">
        <v>93</v>
      </c>
    </row>
    <row r="2" ht="12.75">
      <c r="A2" s="1" t="s">
        <v>67</v>
      </c>
    </row>
    <row r="3" ht="12.75">
      <c r="A3" s="2"/>
    </row>
    <row r="4" ht="12.75">
      <c r="A4" s="3" t="s">
        <v>24</v>
      </c>
    </row>
    <row r="5" spans="1:4" ht="12.75">
      <c r="A5" s="2"/>
      <c r="B5" s="3" t="s">
        <v>11</v>
      </c>
      <c r="C5" s="3" t="s">
        <v>87</v>
      </c>
      <c r="D5" s="3" t="s">
        <v>88</v>
      </c>
    </row>
    <row r="6" ht="12.75">
      <c r="A6" s="3" t="s">
        <v>68</v>
      </c>
    </row>
    <row r="7" spans="1:4" ht="12.75">
      <c r="A7" t="s">
        <v>69</v>
      </c>
      <c r="B7" s="4">
        <f>'Rest of West 2015 15 65'!B7+'Eastern US 2015 15 65'!B7+'CA 2015 15 65'!B7</f>
        <v>3861.4641999999994</v>
      </c>
      <c r="C7" s="4">
        <f>'Rest of West 2015 15 65'!C7+'Eastern US 2015 15 65'!C7+'CA 2015 15 65'!C7</f>
        <v>1514.7356</v>
      </c>
      <c r="D7" s="4">
        <f>'Rest of West 2015 15 65'!D7+'Eastern US 2015 15 65'!D7+'CA 2015 15 65'!D7</f>
        <v>6197.6346</v>
      </c>
    </row>
    <row r="8" spans="1:4" ht="12.75">
      <c r="A8" t="s">
        <v>70</v>
      </c>
      <c r="B8" s="4">
        <f>'Rest of West 2015 15 65'!B8+'Eastern US 2015 15 65'!B8+'CA 2015 15 65'!B8</f>
        <v>8675.0422</v>
      </c>
      <c r="C8" s="4">
        <f>'Rest of West 2015 15 65'!C8+'Eastern US 2015 15 65'!C8+'CA 2015 15 65'!C8</f>
        <v>4744.6401000000005</v>
      </c>
      <c r="D8" s="4">
        <f>'Rest of West 2015 15 65'!D8+'Eastern US 2015 15 65'!D8+'CA 2015 15 65'!D8</f>
        <v>12575.7101</v>
      </c>
    </row>
    <row r="9" spans="1:4" ht="12.75">
      <c r="A9" t="s">
        <v>71</v>
      </c>
      <c r="B9" s="4">
        <f>'Rest of West 2015 15 65'!B9+'Eastern US 2015 15 65'!B9+'CA 2015 15 65'!B9</f>
        <v>10.237300000000001</v>
      </c>
      <c r="C9" s="4">
        <f>'Rest of West 2015 15 65'!C9+'Eastern US 2015 15 65'!C9+'CA 2015 15 65'!C9</f>
        <v>5.0058</v>
      </c>
      <c r="D9" s="4">
        <f>'Rest of West 2015 15 65'!D9+'Eastern US 2015 15 65'!D9+'CA 2015 15 65'!D9</f>
        <v>15.457</v>
      </c>
    </row>
    <row r="10" spans="1:4" ht="12.75">
      <c r="A10" s="3" t="s">
        <v>72</v>
      </c>
      <c r="B10" s="4"/>
      <c r="C10" s="4"/>
      <c r="D10" s="4"/>
    </row>
    <row r="11" spans="1:4" ht="12.75">
      <c r="A11" s="2" t="s">
        <v>55</v>
      </c>
      <c r="B11" s="4">
        <f>'Rest of West 2015 15 65'!B11+'Eastern US 2015 15 65'!B11+'CA 2015 15 65'!B11</f>
        <v>10716.4643</v>
      </c>
      <c r="C11" s="4">
        <f>'Rest of West 2015 15 65'!C11+'Eastern US 2015 15 65'!C11+'CA 2015 15 65'!C11</f>
        <v>1982.1734999999999</v>
      </c>
      <c r="D11" s="4">
        <f>'Rest of West 2015 15 65'!D11+'Eastern US 2015 15 65'!D11+'CA 2015 15 65'!D11</f>
        <v>19339.4054</v>
      </c>
    </row>
    <row r="12" spans="1:4" ht="12.75">
      <c r="A12" s="2" t="s">
        <v>59</v>
      </c>
      <c r="B12" s="4">
        <f>'Rest of West 2015 15 65'!B12+'Eastern US 2015 15 65'!B12+'CA 2015 15 65'!B12</f>
        <v>8744.2155</v>
      </c>
      <c r="C12" s="4">
        <f>'Rest of West 2015 15 65'!C12+'Eastern US 2015 15 65'!C12+'CA 2015 15 65'!C12</f>
        <v>1252.4376</v>
      </c>
      <c r="D12" s="4">
        <f>'Rest of West 2015 15 65'!D12+'Eastern US 2015 15 65'!D12+'CA 2015 15 65'!D12</f>
        <v>17386.9439</v>
      </c>
    </row>
    <row r="13" spans="1:4" ht="12.75">
      <c r="A13" s="2" t="s">
        <v>56</v>
      </c>
      <c r="B13" s="4">
        <f>'Rest of West 2015 15 65'!B13+'Eastern US 2015 15 65'!B13+'CA 2015 15 65'!B13</f>
        <v>8885.0744</v>
      </c>
      <c r="C13" s="4">
        <f>'Rest of West 2015 15 65'!C13+'Eastern US 2015 15 65'!C13+'CA 2015 15 65'!C13</f>
        <v>1478.552</v>
      </c>
      <c r="D13" s="4">
        <f>'Rest of West 2015 15 65'!D13+'Eastern US 2015 15 65'!D13+'CA 2015 15 65'!D13</f>
        <v>17388.3061</v>
      </c>
    </row>
    <row r="14" spans="1:4" ht="12.75">
      <c r="A14" s="2" t="s">
        <v>60</v>
      </c>
      <c r="B14" s="4">
        <f>'Rest of West 2015 15 65'!B14+'Eastern US 2015 15 65'!B14+'CA 2015 15 65'!B14</f>
        <v>5854.6957999999995</v>
      </c>
      <c r="C14" s="4">
        <f>'Rest of West 2015 15 65'!C14+'Eastern US 2015 15 65'!C14+'CA 2015 15 65'!C14</f>
        <v>1196.6792</v>
      </c>
      <c r="D14" s="4">
        <f>'Rest of West 2015 15 65'!D14+'Eastern US 2015 15 65'!D14+'CA 2015 15 65'!D14</f>
        <v>9322.079099999999</v>
      </c>
    </row>
    <row r="15" spans="1:4" ht="12.75">
      <c r="A15" s="2" t="s">
        <v>61</v>
      </c>
      <c r="B15" s="4">
        <f>'Rest of West 2015 15 65'!B15+'Eastern US 2015 15 65'!B15+'CA 2015 15 65'!B15</f>
        <v>13457.2925</v>
      </c>
      <c r="C15" s="4">
        <f>'Rest of West 2015 15 65'!C15+'Eastern US 2015 15 65'!C15+'CA 2015 15 65'!C15</f>
        <v>6763.4859</v>
      </c>
      <c r="D15" s="4">
        <f>'Rest of West 2015 15 65'!D15+'Eastern US 2015 15 65'!D15+'CA 2015 15 65'!D15</f>
        <v>20085.3761</v>
      </c>
    </row>
    <row r="16" spans="1:4" ht="12.75">
      <c r="A16" s="2" t="s">
        <v>62</v>
      </c>
      <c r="B16" s="4">
        <f>'Rest of West 2015 15 65'!B16+'Eastern US 2015 15 65'!B16+'CA 2015 15 65'!B16</f>
        <v>7830.4094</v>
      </c>
      <c r="C16" s="4">
        <f>'Rest of West 2015 15 65'!C16+'Eastern US 2015 15 65'!C16+'CA 2015 15 65'!C16</f>
        <v>5226.4823</v>
      </c>
      <c r="D16" s="4">
        <f>'Rest of West 2015 15 65'!D16+'Eastern US 2015 15 65'!D16+'CA 2015 15 65'!D16</f>
        <v>10676.6641</v>
      </c>
    </row>
    <row r="17" spans="1:4" ht="12.75">
      <c r="A17" s="2" t="s">
        <v>63</v>
      </c>
      <c r="B17" s="4">
        <f>'Rest of West 2015 15 65'!B17+'Eastern US 2015 15 65'!B17+'CA 2015 15 65'!B17</f>
        <v>4749.2198</v>
      </c>
      <c r="C17" s="4">
        <f>'Rest of West 2015 15 65'!C17+'Eastern US 2015 15 65'!C17+'CA 2015 15 65'!C17</f>
        <v>0</v>
      </c>
      <c r="D17" s="4">
        <f>'Rest of West 2015 15 65'!D17+'Eastern US 2015 15 65'!D17+'CA 2015 15 65'!D17</f>
        <v>8776.1878</v>
      </c>
    </row>
    <row r="18" spans="1:4" ht="12.75">
      <c r="A18" s="2" t="s">
        <v>57</v>
      </c>
      <c r="B18" s="4">
        <f>'Rest of West 2015 15 65'!B18+'Eastern US 2015 15 65'!B18+'CA 2015 15 65'!B18</f>
        <v>5838.2348</v>
      </c>
      <c r="C18" s="4">
        <f>'Rest of West 2015 15 65'!C18+'Eastern US 2015 15 65'!C18+'CA 2015 15 65'!C18</f>
        <v>22.2865</v>
      </c>
      <c r="D18" s="4">
        <f>'Rest of West 2015 15 65'!D18+'Eastern US 2015 15 65'!D18+'CA 2015 15 65'!D18</f>
        <v>13829.9549</v>
      </c>
    </row>
    <row r="19" spans="1:4" ht="12.75">
      <c r="A19" s="2" t="s">
        <v>64</v>
      </c>
      <c r="B19" s="4">
        <f>'Rest of West 2015 15 65'!B19+'Eastern US 2015 15 65'!B19+'CA 2015 15 65'!B19</f>
        <v>8325.975</v>
      </c>
      <c r="C19" s="4">
        <f>'Rest of West 2015 15 65'!C19+'Eastern US 2015 15 65'!C19+'CA 2015 15 65'!C19</f>
        <v>1289.2547</v>
      </c>
      <c r="D19" s="4">
        <f>'Rest of West 2015 15 65'!D19+'Eastern US 2015 15 65'!D19+'CA 2015 15 65'!D19</f>
        <v>14280.7606</v>
      </c>
    </row>
    <row r="20" spans="1:4" ht="12.75">
      <c r="A20" s="2" t="s">
        <v>58</v>
      </c>
      <c r="B20" s="4">
        <f>'Rest of West 2015 15 65'!B20+'Eastern US 2015 15 65'!B20+'CA 2015 15 65'!B20</f>
        <v>7385.3717</v>
      </c>
      <c r="C20" s="4">
        <f>'Rest of West 2015 15 65'!C20+'Eastern US 2015 15 65'!C20+'CA 2015 15 65'!C20</f>
        <v>1948.3481</v>
      </c>
      <c r="D20" s="4">
        <f>'Rest of West 2015 15 65'!D20+'Eastern US 2015 15 65'!D20+'CA 2015 15 65'!D20</f>
        <v>14354.6843</v>
      </c>
    </row>
    <row r="21" spans="1:4" ht="12.75">
      <c r="A21" s="2" t="s">
        <v>65</v>
      </c>
      <c r="B21" s="4">
        <f>'Rest of West 2015 15 65'!B21+'Eastern US 2015 15 65'!B21+'CA 2015 15 65'!B21</f>
        <v>1370.6484</v>
      </c>
      <c r="C21" s="4">
        <f>'Rest of West 2015 15 65'!C21+'Eastern US 2015 15 65'!C21+'CA 2015 15 65'!C21</f>
        <v>0</v>
      </c>
      <c r="D21" s="4">
        <f>'Rest of West 2015 15 65'!D21+'Eastern US 2015 15 65'!D21+'CA 2015 15 65'!D21</f>
        <v>6578.9393</v>
      </c>
    </row>
    <row r="22" spans="1:4" ht="12.75">
      <c r="A22" s="2" t="s">
        <v>66</v>
      </c>
      <c r="B22" s="4">
        <f>'Rest of West 2015 15 65'!B22+'Eastern US 2015 15 65'!B22+'CA 2015 15 65'!B22</f>
        <v>6287.9794999999995</v>
      </c>
      <c r="C22" s="4">
        <f>'Rest of West 2015 15 65'!C22+'Eastern US 2015 15 65'!C22+'CA 2015 15 65'!C22</f>
        <v>1175.3145</v>
      </c>
      <c r="D22" s="4">
        <f>'Rest of West 2015 15 65'!D22+'Eastern US 2015 15 65'!D22+'CA 2015 15 65'!D22</f>
        <v>10835.758</v>
      </c>
    </row>
    <row r="23" spans="1:4" ht="12.75">
      <c r="A23" s="2"/>
      <c r="B23" s="4"/>
      <c r="C23" s="4"/>
      <c r="D23" s="4"/>
    </row>
    <row r="24" spans="1:4" ht="12.75">
      <c r="A24" s="3" t="s">
        <v>73</v>
      </c>
      <c r="B24" s="4"/>
      <c r="C24" s="4"/>
      <c r="D24" s="4"/>
    </row>
    <row r="25" spans="1:4" ht="12.75">
      <c r="A25" s="2"/>
      <c r="B25" s="4"/>
      <c r="C25" s="4"/>
      <c r="D25" s="4"/>
    </row>
    <row r="26" spans="1:4" ht="12.75">
      <c r="A26" s="2" t="s">
        <v>74</v>
      </c>
      <c r="B26" s="4">
        <f>'Rest of West 2015 15 65'!B26+'Eastern US 2015 15 65'!B26+'CA 2015 15 65'!B26</f>
        <v>2940.1376999999998</v>
      </c>
      <c r="C26" s="4">
        <f>'Rest of West 2015 15 65'!C26+'Eastern US 2015 15 65'!C26+'CA 2015 15 65'!C26</f>
        <v>547.1911</v>
      </c>
      <c r="D26" s="4">
        <f>'Rest of West 2015 15 65'!D26+'Eastern US 2015 15 65'!D26+'CA 2015 15 65'!D26</f>
        <v>5304.5731</v>
      </c>
    </row>
    <row r="27" spans="1:4" ht="12.75">
      <c r="A27" s="2" t="s">
        <v>75</v>
      </c>
      <c r="B27" s="4">
        <f>'Rest of West 2015 15 65'!B27+'Eastern US 2015 15 65'!B27+'CA 2015 15 65'!B27</f>
        <v>7329.3132000000005</v>
      </c>
      <c r="C27" s="4">
        <f>'Rest of West 2015 15 65'!C27+'Eastern US 2015 15 65'!C27+'CA 2015 15 65'!C27</f>
        <v>4014.5523</v>
      </c>
      <c r="D27" s="4">
        <f>'Rest of West 2015 15 65'!D27+'Eastern US 2015 15 65'!D27+'CA 2015 15 65'!D27</f>
        <v>10589.3023</v>
      </c>
    </row>
    <row r="28" spans="1:4" ht="12.75">
      <c r="A28" t="s">
        <v>76</v>
      </c>
      <c r="B28" s="4">
        <f>'Rest of West 2015 15 65'!B28+'Eastern US 2015 15 65'!B28+'CA 2015 15 65'!B28</f>
        <v>819.737</v>
      </c>
      <c r="C28" s="4">
        <f>'Rest of West 2015 15 65'!C28+'Eastern US 2015 15 65'!C28+'CA 2015 15 65'!C28</f>
        <v>406.2112</v>
      </c>
      <c r="D28" s="4">
        <f>'Rest of West 2015 15 65'!D28+'Eastern US 2015 15 65'!D28+'CA 2015 15 65'!D28</f>
        <v>1232.5438</v>
      </c>
    </row>
    <row r="29" spans="1:4" ht="12.75">
      <c r="A29" t="s">
        <v>77</v>
      </c>
      <c r="B29" s="4">
        <f>'Rest of West 2015 15 65'!B29+'Eastern US 2015 15 65'!B29+'CA 2015 15 65'!B29</f>
        <v>1647.2419</v>
      </c>
      <c r="C29" s="4">
        <f>'Rest of West 2015 15 65'!C29+'Eastern US 2015 15 65'!C29+'CA 2015 15 65'!C29</f>
        <v>1030.9651</v>
      </c>
      <c r="D29" s="4">
        <f>'Rest of West 2015 15 65'!D29+'Eastern US 2015 15 65'!D29+'CA 2015 15 65'!D29</f>
        <v>2263.1165</v>
      </c>
    </row>
    <row r="30" spans="1:4" ht="12.75">
      <c r="A30" t="s">
        <v>78</v>
      </c>
      <c r="B30" s="4">
        <f>'Rest of West 2015 15 65'!B30+'Eastern US 2015 15 65'!B30+'CA 2015 15 65'!B30</f>
        <v>2373.2924999999996</v>
      </c>
      <c r="C30" s="4">
        <f>'Rest of West 2015 15 65'!C30+'Eastern US 2015 15 65'!C30+'CA 2015 15 65'!C30</f>
        <v>1401.767</v>
      </c>
      <c r="D30" s="4">
        <f>'Rest of West 2015 15 65'!D30+'Eastern US 2015 15 65'!D30+'CA 2015 15 65'!D30</f>
        <v>3338.2634</v>
      </c>
    </row>
    <row r="31" spans="1:4" ht="12.75">
      <c r="A31" t="s">
        <v>79</v>
      </c>
      <c r="B31" s="4">
        <f>'Rest of West 2015 15 65'!B31+'Eastern US 2015 15 65'!B31+'CA 2015 15 65'!B31</f>
        <v>8217.849900000001</v>
      </c>
      <c r="C31" s="4">
        <f>'Rest of West 2015 15 65'!C31+'Eastern US 2015 15 65'!C31+'CA 2015 15 65'!C31</f>
        <v>-289.3664</v>
      </c>
      <c r="D31" s="4">
        <f>'Rest of West 2015 15 65'!D31+'Eastern US 2015 15 65'!D31+'CA 2015 15 65'!D31</f>
        <v>16446.3328</v>
      </c>
    </row>
    <row r="32" spans="1:4" ht="12.75">
      <c r="A32" t="s">
        <v>80</v>
      </c>
      <c r="B32" s="4">
        <f>'Rest of West 2015 15 65'!B32+'Eastern US 2015 15 65'!B32+'CA 2015 15 65'!B32</f>
        <v>81968.0629</v>
      </c>
      <c r="C32" s="4">
        <f>'Rest of West 2015 15 65'!C32+'Eastern US 2015 15 65'!C32+'CA 2015 15 65'!C32</f>
        <v>39832.9636</v>
      </c>
      <c r="D32" s="4">
        <f>'Rest of West 2015 15 65'!D32+'Eastern US 2015 15 65'!D32+'CA 2015 15 65'!D32</f>
        <v>123565.1296</v>
      </c>
    </row>
    <row r="33" spans="1:4" ht="12.75">
      <c r="A33" t="s">
        <v>81</v>
      </c>
      <c r="B33" s="4">
        <f>'Rest of West 2015 15 65'!B33+'Eastern US 2015 15 65'!B33+'CA 2015 15 65'!B33</f>
        <v>60861.2928</v>
      </c>
      <c r="C33" s="4">
        <f>'Rest of West 2015 15 65'!C33+'Eastern US 2015 15 65'!C33+'CA 2015 15 65'!C33</f>
        <v>19167.0867</v>
      </c>
      <c r="D33" s="4">
        <f>'Rest of West 2015 15 65'!D33+'Eastern US 2015 15 65'!D33+'CA 2015 15 65'!D33</f>
        <v>102513.3947</v>
      </c>
    </row>
    <row r="34" spans="1:4" ht="12.75">
      <c r="A34" t="s">
        <v>82</v>
      </c>
      <c r="B34" s="4">
        <f>'Rest of West 2015 15 65'!B34+'Eastern US 2015 15 65'!B34+'CA 2015 15 65'!B34</f>
        <v>74564.52979999999</v>
      </c>
      <c r="C34" s="4">
        <f>'Rest of West 2015 15 65'!C34+'Eastern US 2015 15 65'!C34+'CA 2015 15 65'!C34</f>
        <v>8311.0937</v>
      </c>
      <c r="D34" s="4">
        <f>'Rest of West 2015 15 65'!D34+'Eastern US 2015 15 65'!D34+'CA 2015 15 65'!D34</f>
        <v>216233.15409999999</v>
      </c>
    </row>
    <row r="35" spans="1:4" ht="12.75">
      <c r="A35" t="s">
        <v>83</v>
      </c>
      <c r="B35" s="4">
        <f>'Rest of West 2015 15 65'!B35+'Eastern US 2015 15 65'!B35+'CA 2015 15 65'!B35</f>
        <v>539418.4086</v>
      </c>
      <c r="C35" s="4">
        <f>'Rest of West 2015 15 65'!C35+'Eastern US 2015 15 65'!C35+'CA 2015 15 65'!C35</f>
        <v>470242.386</v>
      </c>
      <c r="D35" s="4">
        <f>'Rest of West 2015 15 65'!D35+'Eastern US 2015 15 65'!D35+'CA 2015 15 65'!D35</f>
        <v>608544.2383</v>
      </c>
    </row>
    <row r="36" spans="1:4" ht="12.75">
      <c r="A36" t="s">
        <v>84</v>
      </c>
      <c r="B36" s="4">
        <f>'Rest of West 2015 15 65'!B36+'Eastern US 2015 15 65'!B36+'CA 2015 15 65'!B36</f>
        <v>3178051.0391</v>
      </c>
      <c r="C36" s="4">
        <f>'Rest of West 2015 15 65'!C36+'Eastern US 2015 15 65'!C36+'CA 2015 15 65'!C36</f>
        <v>2687158.9229</v>
      </c>
      <c r="D36" s="4">
        <f>'Rest of West 2015 15 65'!D36+'Eastern US 2015 15 65'!D36+'CA 2015 15 65'!D36</f>
        <v>3668257.5762</v>
      </c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1:4" ht="12.75">
      <c r="A39" s="1" t="s">
        <v>85</v>
      </c>
      <c r="B39" s="4"/>
      <c r="C39" s="4"/>
      <c r="D39" s="4"/>
    </row>
    <row r="40" spans="1:4" ht="12.75">
      <c r="A40" t="s">
        <v>49</v>
      </c>
      <c r="B40" s="4">
        <f>'Rest of West 2015 15 65'!B40+'Eastern US 2015 15 65'!B40+'CA 2015 15 65'!B40</f>
        <v>3964.3411</v>
      </c>
      <c r="C40" s="4">
        <f>'Rest of West 2015 15 65'!C40+'Eastern US 2015 15 65'!C40+'CA 2015 15 65'!C40</f>
        <v>1555.2794</v>
      </c>
      <c r="D40" s="4">
        <f>'Rest of West 2015 15 65'!D40+'Eastern US 2015 15 65'!D40+'CA 2015 15 65'!D40</f>
        <v>6364.8987</v>
      </c>
    </row>
    <row r="41" spans="1:4" ht="12.75">
      <c r="A41" t="s">
        <v>51</v>
      </c>
      <c r="B41" s="4">
        <f>'Rest of West 2015 15 65'!B41+'Eastern US 2015 15 65'!B41+'CA 2015 15 65'!B41</f>
        <v>3896.3846</v>
      </c>
      <c r="C41" s="4">
        <f>'Rest of West 2015 15 65'!C41+'Eastern US 2015 15 65'!C41+'CA 2015 15 65'!C41</f>
        <v>1528.6994</v>
      </c>
      <c r="D41" s="4">
        <f>'Rest of West 2015 15 65'!D41+'Eastern US 2015 15 65'!D41+'CA 2015 15 65'!D41</f>
        <v>6255.5714</v>
      </c>
    </row>
    <row r="42" spans="1:4" ht="12.75">
      <c r="A42" t="s">
        <v>89</v>
      </c>
      <c r="B42" s="4">
        <f>'Rest of West 2015 15 65'!B42+'Eastern US 2015 15 65'!B42+'CA 2015 15 65'!B42</f>
        <v>3861.4641999999994</v>
      </c>
      <c r="C42" s="4">
        <f>'Rest of West 2015 15 65'!C42+'Eastern US 2015 15 65'!C42+'CA 2015 15 65'!C42</f>
        <v>1514.7356</v>
      </c>
      <c r="D42" s="4">
        <f>'Rest of West 2015 15 65'!D42+'Eastern US 2015 15 65'!D42+'CA 2015 15 65'!D42</f>
        <v>6197.6346</v>
      </c>
    </row>
    <row r="43" spans="1:4" ht="12.75">
      <c r="A43" t="s">
        <v>53</v>
      </c>
      <c r="B43" s="4">
        <f>'Rest of West 2015 15 65'!B43+'Eastern US 2015 15 65'!B43+'CA 2015 15 65'!B43</f>
        <v>3034.6927</v>
      </c>
      <c r="C43" s="4">
        <f>'Rest of West 2015 15 65'!C43+'Eastern US 2015 15 65'!C43+'CA 2015 15 65'!C43</f>
        <v>1192.3795</v>
      </c>
      <c r="D43" s="4">
        <f>'Rest of West 2015 15 65'!D43+'Eastern US 2015 15 65'!D43+'CA 2015 15 65'!D43</f>
        <v>4865.799</v>
      </c>
    </row>
    <row r="44" spans="1:4" ht="12.75">
      <c r="A44" t="s">
        <v>54</v>
      </c>
      <c r="B44" s="4">
        <f>'Rest of West 2015 15 65'!B44+'Eastern US 2015 15 65'!B44+'CA 2015 15 65'!B44</f>
        <v>2569.7209000000003</v>
      </c>
      <c r="C44" s="4">
        <f>'Rest of West 2015 15 65'!C44+'Eastern US 2015 15 65'!C44+'CA 2015 15 65'!C44</f>
        <v>1009.9241</v>
      </c>
      <c r="D44" s="4">
        <f>'Rest of West 2015 15 65'!D44+'Eastern US 2015 15 65'!D44+'CA 2015 15 65'!D44</f>
        <v>4116.945</v>
      </c>
    </row>
    <row r="49" ht="12.75">
      <c r="A49" t="s">
        <v>86</v>
      </c>
    </row>
    <row r="50" ht="12.75">
      <c r="A50" s="3" t="s">
        <v>68</v>
      </c>
    </row>
    <row r="51" spans="1:11" ht="12.75">
      <c r="A51" t="s">
        <v>69</v>
      </c>
      <c r="B51" s="7" t="str">
        <f>FIXED(J51,0)</f>
        <v>3,900</v>
      </c>
      <c r="C51" s="8">
        <f>ROUND(B7,0)</f>
        <v>3861</v>
      </c>
      <c r="J51">
        <f>IF(C51&gt;99999,ROUND(C51,-4),IF(C51&gt;9999,ROUND(C51,-3),IF(C51&gt;999,ROUND(C51,-2),IF(C51&gt;99,ROUND(C51,-1),IF(C51&gt;9,ROUND(C51,0),IF(C51&gt;0.9,ROUND(C51,1),IF(C51&gt;0.009,ROUND(C51,2),C51)))))))</f>
        <v>3900</v>
      </c>
      <c r="K51">
        <f>IF(D51&gt;99999,ROUND(D51,-4),IF(D51&gt;9999,ROUND(D51,-3),IF(D51&gt;999,ROUND(D51,-2),IF(D51&gt;99,ROUND(D51,-1),IF(D51&gt;9,ROUND(D51,0),IF(D51&gt;0.9,ROUND(D51,1),IF(D51&gt;0.009,ROUND(D51,2),D51)))))))</f>
        <v>0</v>
      </c>
    </row>
    <row r="52" spans="2:11" ht="12.75">
      <c r="B52" s="9" t="str">
        <f>CONCATENATE("(",FIXED(J52,0)," - ",FIXED(K52,0),")")</f>
        <v>(1,500 - 6,200)</v>
      </c>
      <c r="C52" s="8">
        <f>ROUND(C7,0)</f>
        <v>1515</v>
      </c>
      <c r="D52" s="8">
        <f>ROUND(D7,0)</f>
        <v>6198</v>
      </c>
      <c r="J52">
        <f aca="true" t="shared" si="0" ref="J52:K115">IF(C52&gt;99999,ROUND(C52,-4),IF(C52&gt;9999,ROUND(C52,-3),IF(C52&gt;999,ROUND(C52,-2),IF(C52&gt;99,ROUND(C52,-1),IF(C52&gt;9,ROUND(C52,0),IF(C52&gt;0.9,ROUND(C52,1),IF(C52&gt;0.009,ROUND(C52,2),C52)))))))</f>
        <v>1500</v>
      </c>
      <c r="K52">
        <f t="shared" si="0"/>
        <v>6200</v>
      </c>
    </row>
    <row r="53" spans="1:11" ht="12.75">
      <c r="A53" t="s">
        <v>70</v>
      </c>
      <c r="B53" s="7" t="str">
        <f>FIXED(J53,0)</f>
        <v>8,700</v>
      </c>
      <c r="C53" s="8">
        <f>ROUND(B8,0)</f>
        <v>8675</v>
      </c>
      <c r="J53">
        <f t="shared" si="0"/>
        <v>8700</v>
      </c>
      <c r="K53">
        <f t="shared" si="0"/>
        <v>0</v>
      </c>
    </row>
    <row r="54" spans="2:11" ht="12.75">
      <c r="B54" s="9" t="str">
        <f>CONCATENATE("(",FIXED(J54,0)," - ",FIXED(K54,0),")")</f>
        <v>(4,700 - 13,000)</v>
      </c>
      <c r="C54" s="8">
        <f>ROUND(C8,0)</f>
        <v>4745</v>
      </c>
      <c r="D54" s="8">
        <f>ROUND(D8,0)</f>
        <v>12576</v>
      </c>
      <c r="J54">
        <f t="shared" si="0"/>
        <v>4700</v>
      </c>
      <c r="K54">
        <f t="shared" si="0"/>
        <v>13000</v>
      </c>
    </row>
    <row r="55" spans="1:11" ht="12.75">
      <c r="A55" t="s">
        <v>71</v>
      </c>
      <c r="B55" s="7" t="str">
        <f>FIXED(J55,0)</f>
        <v>10</v>
      </c>
      <c r="C55" s="11">
        <f>ROUND(B9,1)</f>
        <v>10.2</v>
      </c>
      <c r="J55">
        <f t="shared" si="0"/>
        <v>10</v>
      </c>
      <c r="K55">
        <f t="shared" si="0"/>
        <v>0</v>
      </c>
    </row>
    <row r="56" spans="2:11" ht="12.75">
      <c r="B56" s="9" t="str">
        <f>CONCATENATE("(",FIXED(J56,0)," - ",FIXED(K56,0),")")</f>
        <v>(5 - 16)</v>
      </c>
      <c r="C56" s="11">
        <f>ROUND(C9,2)</f>
        <v>5.01</v>
      </c>
      <c r="D56" s="11">
        <f>ROUND(D9,1)</f>
        <v>15.5</v>
      </c>
      <c r="J56">
        <f t="shared" si="0"/>
        <v>5</v>
      </c>
      <c r="K56">
        <f t="shared" si="0"/>
        <v>16</v>
      </c>
    </row>
    <row r="57" spans="1:11" ht="12.75">
      <c r="A57" s="3" t="s">
        <v>72</v>
      </c>
      <c r="J57">
        <f t="shared" si="0"/>
        <v>0</v>
      </c>
      <c r="K57">
        <f t="shared" si="0"/>
        <v>0</v>
      </c>
    </row>
    <row r="58" spans="1:11" ht="12.75">
      <c r="A58" s="2" t="s">
        <v>55</v>
      </c>
      <c r="B58" s="7" t="str">
        <f>FIXED(J58,0)</f>
        <v>11,000</v>
      </c>
      <c r="C58" s="8">
        <f>ROUND(B11,0)</f>
        <v>10716</v>
      </c>
      <c r="J58">
        <f t="shared" si="0"/>
        <v>11000</v>
      </c>
      <c r="K58">
        <f t="shared" si="0"/>
        <v>0</v>
      </c>
    </row>
    <row r="59" spans="1:11" ht="12.75">
      <c r="A59" s="2"/>
      <c r="B59" s="9" t="str">
        <f>CONCATENATE("(",FIXED(J59,0)," - ",FIXED(K59,0),")")</f>
        <v>(2,000 - 19,000)</v>
      </c>
      <c r="C59" s="8">
        <f>ROUND(C11,0)</f>
        <v>1982</v>
      </c>
      <c r="D59" s="8">
        <f>ROUND(D11,0)</f>
        <v>19339</v>
      </c>
      <c r="J59">
        <f t="shared" si="0"/>
        <v>2000</v>
      </c>
      <c r="K59">
        <f t="shared" si="0"/>
        <v>19000</v>
      </c>
    </row>
    <row r="60" spans="1:11" ht="12.75">
      <c r="A60" s="2" t="s">
        <v>59</v>
      </c>
      <c r="B60" s="7" t="str">
        <f>FIXED(J60,0)</f>
        <v>8,700</v>
      </c>
      <c r="C60" s="8">
        <f>ROUND(B12,0)</f>
        <v>8744</v>
      </c>
      <c r="J60">
        <f t="shared" si="0"/>
        <v>8700</v>
      </c>
      <c r="K60">
        <f t="shared" si="0"/>
        <v>0</v>
      </c>
    </row>
    <row r="61" spans="1:11" ht="12.75">
      <c r="A61" s="2"/>
      <c r="B61" s="9" t="str">
        <f>CONCATENATE("(",FIXED(J61,0)," - ",FIXED(K61,0),")")</f>
        <v>(1,300 - 17,000)</v>
      </c>
      <c r="C61" s="8">
        <f>ROUND(C12,0)</f>
        <v>1252</v>
      </c>
      <c r="D61" s="8">
        <f>ROUND(D12,0)</f>
        <v>17387</v>
      </c>
      <c r="J61">
        <f t="shared" si="0"/>
        <v>1300</v>
      </c>
      <c r="K61">
        <f t="shared" si="0"/>
        <v>17000</v>
      </c>
    </row>
    <row r="62" spans="1:11" ht="12.75">
      <c r="A62" s="2" t="s">
        <v>56</v>
      </c>
      <c r="B62" s="7" t="str">
        <f>FIXED(J62,0)</f>
        <v>8,900</v>
      </c>
      <c r="C62" s="8">
        <f>ROUND(B13,0)</f>
        <v>8885</v>
      </c>
      <c r="J62">
        <f t="shared" si="0"/>
        <v>8900</v>
      </c>
      <c r="K62">
        <f t="shared" si="0"/>
        <v>0</v>
      </c>
    </row>
    <row r="63" spans="1:11" ht="12.75">
      <c r="A63" s="2"/>
      <c r="B63" s="9" t="str">
        <f>CONCATENATE("(",FIXED(J63,0)," - ",FIXED(K63,0),")")</f>
        <v>(1,500 - 17,000)</v>
      </c>
      <c r="C63" s="8">
        <f>ROUND(C13,0)</f>
        <v>1479</v>
      </c>
      <c r="D63" s="8">
        <f>ROUND(D13,0)</f>
        <v>17388</v>
      </c>
      <c r="J63">
        <f t="shared" si="0"/>
        <v>1500</v>
      </c>
      <c r="K63">
        <f t="shared" si="0"/>
        <v>17000</v>
      </c>
    </row>
    <row r="64" spans="1:11" ht="12.75">
      <c r="A64" s="2" t="s">
        <v>60</v>
      </c>
      <c r="B64" s="7" t="str">
        <f>FIXED(J64,0)</f>
        <v>5,900</v>
      </c>
      <c r="C64" s="8">
        <f>ROUND(B14,0)</f>
        <v>5855</v>
      </c>
      <c r="J64">
        <f t="shared" si="0"/>
        <v>5900</v>
      </c>
      <c r="K64">
        <f t="shared" si="0"/>
        <v>0</v>
      </c>
    </row>
    <row r="65" spans="1:11" ht="12.75">
      <c r="A65" s="2"/>
      <c r="B65" s="9" t="str">
        <f>CONCATENATE("(",FIXED(J65,0)," - ",FIXED(K65,0),")")</f>
        <v>(1,200 - 9,300)</v>
      </c>
      <c r="C65" s="8">
        <f>ROUND(C14,0)</f>
        <v>1197</v>
      </c>
      <c r="D65" s="8">
        <f>ROUND(D14,0)</f>
        <v>9322</v>
      </c>
      <c r="J65">
        <f t="shared" si="0"/>
        <v>1200</v>
      </c>
      <c r="K65">
        <f t="shared" si="0"/>
        <v>9300</v>
      </c>
    </row>
    <row r="66" spans="1:11" ht="12.75">
      <c r="A66" s="2" t="s">
        <v>61</v>
      </c>
      <c r="B66" s="7" t="str">
        <f>FIXED(J66,0)</f>
        <v>13,000</v>
      </c>
      <c r="C66" s="8">
        <f>ROUND(B15,0)</f>
        <v>13457</v>
      </c>
      <c r="J66">
        <f t="shared" si="0"/>
        <v>13000</v>
      </c>
      <c r="K66">
        <f t="shared" si="0"/>
        <v>0</v>
      </c>
    </row>
    <row r="67" spans="1:11" ht="12.75">
      <c r="A67" s="2"/>
      <c r="B67" s="9" t="str">
        <f>CONCATENATE("(",FIXED(J67,0)," - ",FIXED(K67,0),")")</f>
        <v>(6,800 - 20,000)</v>
      </c>
      <c r="C67" s="8">
        <f>ROUND(C15,0)</f>
        <v>6763</v>
      </c>
      <c r="D67" s="8">
        <f>ROUND(D15,0)</f>
        <v>20085</v>
      </c>
      <c r="J67">
        <f t="shared" si="0"/>
        <v>6800</v>
      </c>
      <c r="K67">
        <f t="shared" si="0"/>
        <v>20000</v>
      </c>
    </row>
    <row r="68" spans="1:11" ht="12.75">
      <c r="A68" s="2" t="s">
        <v>62</v>
      </c>
      <c r="B68" s="7" t="str">
        <f>FIXED(J68,0)</f>
        <v>7,800</v>
      </c>
      <c r="C68" s="8">
        <f>ROUND(B16,0)</f>
        <v>7830</v>
      </c>
      <c r="J68">
        <f t="shared" si="0"/>
        <v>7800</v>
      </c>
      <c r="K68">
        <f t="shared" si="0"/>
        <v>0</v>
      </c>
    </row>
    <row r="69" spans="1:11" ht="12.75">
      <c r="A69" s="2"/>
      <c r="B69" s="9" t="str">
        <f>CONCATENATE("(",FIXED(J69,0)," - ",FIXED(K69,0),")")</f>
        <v>(5,200 - 11,000)</v>
      </c>
      <c r="C69" s="8">
        <f>ROUND(C16,0)</f>
        <v>5226</v>
      </c>
      <c r="D69" s="8">
        <f>ROUND(D16,0)</f>
        <v>10677</v>
      </c>
      <c r="J69">
        <f t="shared" si="0"/>
        <v>5200</v>
      </c>
      <c r="K69">
        <f t="shared" si="0"/>
        <v>11000</v>
      </c>
    </row>
    <row r="70" spans="1:11" ht="12.75">
      <c r="A70" s="2" t="s">
        <v>63</v>
      </c>
      <c r="B70" s="7" t="str">
        <f>FIXED(J70,0)</f>
        <v>4,700</v>
      </c>
      <c r="C70" s="8">
        <f>ROUND(B17,0)</f>
        <v>4749</v>
      </c>
      <c r="J70">
        <f t="shared" si="0"/>
        <v>4700</v>
      </c>
      <c r="K70">
        <f t="shared" si="0"/>
        <v>0</v>
      </c>
    </row>
    <row r="71" spans="1:11" ht="12.75">
      <c r="A71" s="2"/>
      <c r="B71" s="9" t="str">
        <f>CONCATENATE("(",FIXED(J71,0)," - ",FIXED(K71,0),")")</f>
        <v>(0 - 8,800)</v>
      </c>
      <c r="C71" s="8">
        <f>ROUND(C17,0)</f>
        <v>0</v>
      </c>
      <c r="D71" s="8">
        <f>ROUND(D17,0)</f>
        <v>8776</v>
      </c>
      <c r="J71">
        <f t="shared" si="0"/>
        <v>0</v>
      </c>
      <c r="K71">
        <f t="shared" si="0"/>
        <v>8800</v>
      </c>
    </row>
    <row r="72" spans="1:11" ht="12.75">
      <c r="A72" s="2" t="s">
        <v>57</v>
      </c>
      <c r="B72" s="7" t="str">
        <f>FIXED(J72,0)</f>
        <v>5,800</v>
      </c>
      <c r="C72" s="8">
        <f>ROUND(B18,0)</f>
        <v>5838</v>
      </c>
      <c r="J72">
        <f t="shared" si="0"/>
        <v>5800</v>
      </c>
      <c r="K72">
        <f t="shared" si="0"/>
        <v>0</v>
      </c>
    </row>
    <row r="73" spans="1:11" ht="12.75">
      <c r="A73" s="2"/>
      <c r="B73" s="9" t="str">
        <f>CONCATENATE("(",FIXED(J73,0)," - ",FIXED(K73,0),")")</f>
        <v>(22 - 14,000)</v>
      </c>
      <c r="C73" s="8">
        <f>ROUND(C18,0)</f>
        <v>22</v>
      </c>
      <c r="D73" s="8">
        <f>ROUND(D18,0)</f>
        <v>13830</v>
      </c>
      <c r="J73">
        <f t="shared" si="0"/>
        <v>22</v>
      </c>
      <c r="K73">
        <f t="shared" si="0"/>
        <v>14000</v>
      </c>
    </row>
    <row r="74" spans="1:11" ht="12.75">
      <c r="A74" s="2" t="s">
        <v>64</v>
      </c>
      <c r="B74" s="7" t="str">
        <f>FIXED(J74,0)</f>
        <v>8,300</v>
      </c>
      <c r="C74" s="8">
        <f>ROUND(B19,0)</f>
        <v>8326</v>
      </c>
      <c r="J74">
        <f t="shared" si="0"/>
        <v>8300</v>
      </c>
      <c r="K74">
        <f t="shared" si="0"/>
        <v>0</v>
      </c>
    </row>
    <row r="75" spans="1:11" ht="12.75">
      <c r="A75" s="2"/>
      <c r="B75" s="9" t="str">
        <f>CONCATENATE("(",FIXED(J75,0)," - ",FIXED(K75,0),")")</f>
        <v>(1,300 - 14,000)</v>
      </c>
      <c r="C75" s="8">
        <f>ROUND(C19,0)</f>
        <v>1289</v>
      </c>
      <c r="D75" s="8">
        <f>ROUND(D19,0)</f>
        <v>14281</v>
      </c>
      <c r="J75">
        <f t="shared" si="0"/>
        <v>1300</v>
      </c>
      <c r="K75">
        <f t="shared" si="0"/>
        <v>14000</v>
      </c>
    </row>
    <row r="76" spans="1:11" ht="12.75">
      <c r="A76" s="2" t="s">
        <v>58</v>
      </c>
      <c r="B76" s="7" t="str">
        <f>FIXED(J76,0)</f>
        <v>7,400</v>
      </c>
      <c r="C76" s="8">
        <f>ROUND(B20,0)</f>
        <v>7385</v>
      </c>
      <c r="J76">
        <f t="shared" si="0"/>
        <v>7400</v>
      </c>
      <c r="K76">
        <f t="shared" si="0"/>
        <v>0</v>
      </c>
    </row>
    <row r="77" spans="1:11" ht="12.75">
      <c r="A77" s="2"/>
      <c r="B77" s="9" t="str">
        <f>CONCATENATE("(",FIXED(J77,0)," - ",FIXED(K77,0),")")</f>
        <v>(1,900 - 14,000)</v>
      </c>
      <c r="C77" s="8">
        <f>ROUND(C20,0)</f>
        <v>1948</v>
      </c>
      <c r="D77" s="8">
        <f>ROUND(D20,0)</f>
        <v>14355</v>
      </c>
      <c r="J77">
        <f t="shared" si="0"/>
        <v>1900</v>
      </c>
      <c r="K77">
        <f t="shared" si="0"/>
        <v>14000</v>
      </c>
    </row>
    <row r="78" spans="1:11" ht="12.75">
      <c r="A78" s="2" t="s">
        <v>65</v>
      </c>
      <c r="B78" s="7" t="str">
        <f>FIXED(J78,0)</f>
        <v>1,400</v>
      </c>
      <c r="C78" s="8">
        <f>ROUND(B21,0)</f>
        <v>1371</v>
      </c>
      <c r="J78">
        <f t="shared" si="0"/>
        <v>1400</v>
      </c>
      <c r="K78">
        <f t="shared" si="0"/>
        <v>0</v>
      </c>
    </row>
    <row r="79" spans="1:11" ht="12.75">
      <c r="A79" s="2"/>
      <c r="B79" s="9" t="str">
        <f>CONCATENATE("(",FIXED(J79,0)," - ",FIXED(K79,0),")")</f>
        <v>(0 - 6,600)</v>
      </c>
      <c r="C79" s="8">
        <f>ROUND(C21,0)</f>
        <v>0</v>
      </c>
      <c r="D79" s="8">
        <f>ROUND(D21,0)</f>
        <v>6579</v>
      </c>
      <c r="J79">
        <f t="shared" si="0"/>
        <v>0</v>
      </c>
      <c r="K79">
        <f t="shared" si="0"/>
        <v>6600</v>
      </c>
    </row>
    <row r="80" spans="1:11" ht="12.75">
      <c r="A80" s="2" t="s">
        <v>66</v>
      </c>
      <c r="B80" s="7" t="str">
        <f>FIXED(J80,0)</f>
        <v>6,300</v>
      </c>
      <c r="C80" s="8">
        <f>ROUND(B22,0)</f>
        <v>6288</v>
      </c>
      <c r="J80">
        <f t="shared" si="0"/>
        <v>6300</v>
      </c>
      <c r="K80">
        <f t="shared" si="0"/>
        <v>0</v>
      </c>
    </row>
    <row r="81" spans="1:11" ht="12.75">
      <c r="A81" s="2"/>
      <c r="B81" s="9" t="str">
        <f>CONCATENATE("(",FIXED(J81,0)," - ",FIXED(K81,0),")")</f>
        <v>(1,200 - 11,000)</v>
      </c>
      <c r="C81" s="8">
        <f>ROUND(C22,0)</f>
        <v>1175</v>
      </c>
      <c r="D81" s="8">
        <f>ROUND(D22,0)</f>
        <v>10836</v>
      </c>
      <c r="J81">
        <f t="shared" si="0"/>
        <v>1200</v>
      </c>
      <c r="K81">
        <f t="shared" si="0"/>
        <v>11000</v>
      </c>
    </row>
    <row r="82" spans="1:11" ht="12.75">
      <c r="A82" s="3" t="s">
        <v>73</v>
      </c>
      <c r="J82">
        <f t="shared" si="0"/>
        <v>0</v>
      </c>
      <c r="K82">
        <f t="shared" si="0"/>
        <v>0</v>
      </c>
    </row>
    <row r="83" spans="1:11" ht="12.75">
      <c r="A83" s="2"/>
      <c r="J83">
        <f t="shared" si="0"/>
        <v>0</v>
      </c>
      <c r="K83">
        <f t="shared" si="0"/>
        <v>0</v>
      </c>
    </row>
    <row r="84" spans="1:11" ht="12.75">
      <c r="A84" s="2" t="s">
        <v>74</v>
      </c>
      <c r="B84" s="7" t="str">
        <f>FIXED(J84,0)</f>
        <v>2,900</v>
      </c>
      <c r="C84" s="8">
        <f>ROUND(B26,0)</f>
        <v>2940</v>
      </c>
      <c r="J84">
        <f t="shared" si="0"/>
        <v>2900</v>
      </c>
      <c r="K84">
        <f t="shared" si="0"/>
        <v>0</v>
      </c>
    </row>
    <row r="85" spans="1:11" ht="12.75">
      <c r="A85" s="2"/>
      <c r="B85" s="9" t="str">
        <f>CONCATENATE("(",FIXED(J85,0)," - ",FIXED(K85,0),")")</f>
        <v>(550 - 5,300)</v>
      </c>
      <c r="C85" s="8">
        <f>ROUND(C26,0)</f>
        <v>547</v>
      </c>
      <c r="D85" s="8">
        <f>ROUND(D26,0)</f>
        <v>5305</v>
      </c>
      <c r="J85">
        <f t="shared" si="0"/>
        <v>550</v>
      </c>
      <c r="K85">
        <f t="shared" si="0"/>
        <v>5300</v>
      </c>
    </row>
    <row r="86" spans="1:11" ht="12.75">
      <c r="A86" s="2" t="s">
        <v>75</v>
      </c>
      <c r="B86" s="7" t="str">
        <f>FIXED(J86,0)</f>
        <v>7,300</v>
      </c>
      <c r="C86" s="8">
        <f>ROUND(B27,0)</f>
        <v>7329</v>
      </c>
      <c r="J86">
        <f t="shared" si="0"/>
        <v>7300</v>
      </c>
      <c r="K86">
        <f t="shared" si="0"/>
        <v>0</v>
      </c>
    </row>
    <row r="87" spans="1:11" ht="12.75">
      <c r="A87" s="2"/>
      <c r="B87" s="9" t="str">
        <f>CONCATENATE("(",FIXED(J87,0)," - ",FIXED(K87,0),")")</f>
        <v>(4,000 - 11,000)</v>
      </c>
      <c r="C87" s="8">
        <f>ROUND(C27,0)</f>
        <v>4015</v>
      </c>
      <c r="D87" s="8">
        <f>ROUND(D27,0)</f>
        <v>10589</v>
      </c>
      <c r="J87">
        <f t="shared" si="0"/>
        <v>4000</v>
      </c>
      <c r="K87">
        <f t="shared" si="0"/>
        <v>11000</v>
      </c>
    </row>
    <row r="88" spans="1:11" ht="12.75">
      <c r="A88" t="s">
        <v>76</v>
      </c>
      <c r="B88" s="7" t="str">
        <f>FIXED(J88,0)</f>
        <v>820</v>
      </c>
      <c r="C88" s="8">
        <f>ROUND(B28,0)</f>
        <v>820</v>
      </c>
      <c r="J88">
        <f t="shared" si="0"/>
        <v>820</v>
      </c>
      <c r="K88">
        <f t="shared" si="0"/>
        <v>0</v>
      </c>
    </row>
    <row r="89" spans="2:11" ht="12.75">
      <c r="B89" s="9" t="str">
        <f>CONCATENATE("(",FIXED(J89,0)," - ",FIXED(K89,0),")")</f>
        <v>(410 - 1,200)</v>
      </c>
      <c r="C89" s="8">
        <f>ROUND(C28,0)</f>
        <v>406</v>
      </c>
      <c r="D89" s="8">
        <f>ROUND(D28,0)</f>
        <v>1233</v>
      </c>
      <c r="J89">
        <f t="shared" si="0"/>
        <v>410</v>
      </c>
      <c r="K89">
        <f t="shared" si="0"/>
        <v>1200</v>
      </c>
    </row>
    <row r="90" spans="1:11" ht="12.75">
      <c r="A90" t="s">
        <v>77</v>
      </c>
      <c r="B90" s="7" t="str">
        <f>FIXED(J90,0)</f>
        <v>1,600</v>
      </c>
      <c r="C90" s="8">
        <f>ROUND(B29,0)</f>
        <v>1647</v>
      </c>
      <c r="J90">
        <f t="shared" si="0"/>
        <v>1600</v>
      </c>
      <c r="K90">
        <f t="shared" si="0"/>
        <v>0</v>
      </c>
    </row>
    <row r="91" spans="2:11" ht="12.75">
      <c r="B91" s="9" t="str">
        <f>CONCATENATE("(",FIXED(J91,0)," - ",FIXED(K91,0),")")</f>
        <v>(1,000 - 2,300)</v>
      </c>
      <c r="C91" s="8">
        <f>ROUND(C29,0)</f>
        <v>1031</v>
      </c>
      <c r="D91" s="8">
        <f>ROUND(D29,0)</f>
        <v>2263</v>
      </c>
      <c r="J91">
        <f t="shared" si="0"/>
        <v>1000</v>
      </c>
      <c r="K91">
        <f t="shared" si="0"/>
        <v>2300</v>
      </c>
    </row>
    <row r="92" spans="1:11" ht="12.75">
      <c r="A92" t="s">
        <v>78</v>
      </c>
      <c r="B92" s="7" t="str">
        <f>FIXED(J92,0)</f>
        <v>2,400</v>
      </c>
      <c r="C92" s="8">
        <f>ROUND(B30,0)</f>
        <v>2373</v>
      </c>
      <c r="J92">
        <f t="shared" si="0"/>
        <v>2400</v>
      </c>
      <c r="K92">
        <f t="shared" si="0"/>
        <v>0</v>
      </c>
    </row>
    <row r="93" spans="2:11" ht="12.75">
      <c r="B93" s="9" t="str">
        <f>CONCATENATE("(",FIXED(J93,0)," - ",FIXED(K93,0),")")</f>
        <v>(1,400 - 3,300)</v>
      </c>
      <c r="C93" s="8">
        <f>ROUND(C30,0)</f>
        <v>1402</v>
      </c>
      <c r="D93" s="8">
        <f>ROUND(D30,0)</f>
        <v>3338</v>
      </c>
      <c r="J93">
        <f t="shared" si="0"/>
        <v>1400</v>
      </c>
      <c r="K93">
        <f t="shared" si="0"/>
        <v>3300</v>
      </c>
    </row>
    <row r="94" spans="1:11" ht="12.75">
      <c r="A94" t="s">
        <v>79</v>
      </c>
      <c r="B94" s="7" t="str">
        <f>FIXED(J94,0)</f>
        <v>8,200</v>
      </c>
      <c r="C94" s="8">
        <f>ROUND(B31,0)</f>
        <v>8218</v>
      </c>
      <c r="J94">
        <f t="shared" si="0"/>
        <v>8200</v>
      </c>
      <c r="K94">
        <f t="shared" si="0"/>
        <v>0</v>
      </c>
    </row>
    <row r="95" spans="2:11" ht="12.75">
      <c r="B95" s="9" t="str">
        <f>CONCATENATE("(",FIXED(J95,0)," - ",FIXED(K95,0),")")</f>
        <v>(-290 - 16,000)</v>
      </c>
      <c r="C95" s="8">
        <f>ROUND(C31,0)</f>
        <v>-289</v>
      </c>
      <c r="D95" s="8">
        <f>ROUND(D31,0)</f>
        <v>16446</v>
      </c>
      <c r="J95" s="8">
        <f>ROUND(C95,-1)</f>
        <v>-290</v>
      </c>
      <c r="K95">
        <f t="shared" si="0"/>
        <v>16000</v>
      </c>
    </row>
    <row r="96" spans="1:11" ht="12.75">
      <c r="A96" t="s">
        <v>80</v>
      </c>
      <c r="B96" s="7" t="str">
        <f>FIXED(J96,0)</f>
        <v>82,000</v>
      </c>
      <c r="C96" s="8">
        <f>ROUND(B32,0)</f>
        <v>81968</v>
      </c>
      <c r="J96">
        <f t="shared" si="0"/>
        <v>82000</v>
      </c>
      <c r="K96">
        <f t="shared" si="0"/>
        <v>0</v>
      </c>
    </row>
    <row r="97" spans="2:11" ht="12.75">
      <c r="B97" s="9" t="str">
        <f>CONCATENATE("(",FIXED(J97,0)," - ",FIXED(K97,0),")")</f>
        <v>(40,000 - 120,000)</v>
      </c>
      <c r="C97" s="8">
        <f>ROUND(C32,0)</f>
        <v>39833</v>
      </c>
      <c r="D97" s="8">
        <f>ROUND(D32,0)</f>
        <v>123565</v>
      </c>
      <c r="J97">
        <f t="shared" si="0"/>
        <v>40000</v>
      </c>
      <c r="K97">
        <f t="shared" si="0"/>
        <v>120000</v>
      </c>
    </row>
    <row r="98" spans="1:11" ht="12.75">
      <c r="A98" t="s">
        <v>81</v>
      </c>
      <c r="B98" s="7" t="str">
        <f>FIXED(J98,0)</f>
        <v>61,000</v>
      </c>
      <c r="C98" s="8">
        <f>ROUND(B33,0)</f>
        <v>60861</v>
      </c>
      <c r="J98">
        <f t="shared" si="0"/>
        <v>61000</v>
      </c>
      <c r="K98">
        <f t="shared" si="0"/>
        <v>0</v>
      </c>
    </row>
    <row r="99" spans="2:11" ht="12.75">
      <c r="B99" s="9" t="str">
        <f>CONCATENATE("(",FIXED(J99,0)," - ",FIXED(K99,0),")")</f>
        <v>(19,000 - 100,000)</v>
      </c>
      <c r="C99" s="8">
        <f>ROUND(C33,0)</f>
        <v>19167</v>
      </c>
      <c r="D99" s="8">
        <f>ROUND(D33,0)</f>
        <v>102513</v>
      </c>
      <c r="J99">
        <f t="shared" si="0"/>
        <v>19000</v>
      </c>
      <c r="K99">
        <f t="shared" si="0"/>
        <v>100000</v>
      </c>
    </row>
    <row r="100" spans="1:11" ht="12.75">
      <c r="A100" t="s">
        <v>82</v>
      </c>
      <c r="B100" s="7" t="str">
        <f>FIXED(J100,0)</f>
        <v>75,000</v>
      </c>
      <c r="C100" s="8">
        <f>ROUND(B34,0)</f>
        <v>74565</v>
      </c>
      <c r="J100">
        <f t="shared" si="0"/>
        <v>75000</v>
      </c>
      <c r="K100">
        <f t="shared" si="0"/>
        <v>0</v>
      </c>
    </row>
    <row r="101" spans="2:11" ht="12.75">
      <c r="B101" s="9" t="str">
        <f>CONCATENATE("(",FIXED(J101,0)," - ",FIXED(K101,0),")")</f>
        <v>(8,300 - 220,000)</v>
      </c>
      <c r="C101" s="8">
        <f>ROUND(C34,0)</f>
        <v>8311</v>
      </c>
      <c r="D101" s="8">
        <f>ROUND(D34,0)</f>
        <v>216233</v>
      </c>
      <c r="J101">
        <f t="shared" si="0"/>
        <v>8300</v>
      </c>
      <c r="K101">
        <f t="shared" si="0"/>
        <v>220000</v>
      </c>
    </row>
    <row r="102" spans="1:11" ht="12.75">
      <c r="A102" t="s">
        <v>83</v>
      </c>
      <c r="B102" s="7" t="str">
        <f>FIXED(J102,0)</f>
        <v>540,000</v>
      </c>
      <c r="C102" s="8">
        <f>ROUND(B35,0)</f>
        <v>539418</v>
      </c>
      <c r="J102">
        <f t="shared" si="0"/>
        <v>540000</v>
      </c>
      <c r="K102">
        <f t="shared" si="0"/>
        <v>0</v>
      </c>
    </row>
    <row r="103" spans="2:11" ht="12.75">
      <c r="B103" s="9" t="str">
        <f>CONCATENATE("(",FIXED(J103,0)," - ",FIXED(K103,0),")")</f>
        <v>(470,000 - 610,000)</v>
      </c>
      <c r="C103" s="8">
        <f>ROUND(C35,0)</f>
        <v>470242</v>
      </c>
      <c r="D103" s="8">
        <f>ROUND(D35,0)</f>
        <v>608544</v>
      </c>
      <c r="J103">
        <f t="shared" si="0"/>
        <v>470000</v>
      </c>
      <c r="K103">
        <f t="shared" si="0"/>
        <v>610000</v>
      </c>
    </row>
    <row r="104" spans="1:11" ht="12.75">
      <c r="A104" t="s">
        <v>84</v>
      </c>
      <c r="B104" s="7" t="str">
        <f>FIXED(J104,0)</f>
        <v>3,200,000</v>
      </c>
      <c r="C104" s="8">
        <f>ROUND(B36,0)</f>
        <v>3178051</v>
      </c>
      <c r="J104" s="8">
        <f>ROUND(C104,-5)</f>
        <v>3200000</v>
      </c>
      <c r="K104">
        <f t="shared" si="0"/>
        <v>0</v>
      </c>
    </row>
    <row r="105" spans="2:11" ht="12.75">
      <c r="B105" s="9" t="str">
        <f>CONCATENATE("(",FIXED(J105,0)," - ",FIXED(K105,0),")")</f>
        <v>(2,700,000 - 3,700,000)</v>
      </c>
      <c r="C105" s="8">
        <f>ROUND(C36,0)</f>
        <v>2687159</v>
      </c>
      <c r="D105" s="8">
        <f>ROUND(D36,0)</f>
        <v>3668258</v>
      </c>
      <c r="J105" s="8">
        <f>ROUND(C105,-5)</f>
        <v>2700000</v>
      </c>
      <c r="K105" s="8">
        <f>ROUND(D105,-5)</f>
        <v>3700000</v>
      </c>
    </row>
    <row r="106" spans="2:11" ht="12.75">
      <c r="B106" s="7"/>
      <c r="J106">
        <f t="shared" si="0"/>
        <v>0</v>
      </c>
      <c r="K106">
        <f t="shared" si="0"/>
        <v>0</v>
      </c>
    </row>
    <row r="107" spans="1:11" ht="12.75">
      <c r="A107" s="1" t="s">
        <v>85</v>
      </c>
      <c r="B107" s="9"/>
      <c r="J107">
        <f t="shared" si="0"/>
        <v>0</v>
      </c>
      <c r="K107">
        <f t="shared" si="0"/>
        <v>0</v>
      </c>
    </row>
    <row r="108" spans="1:11" ht="12.75">
      <c r="A108" t="s">
        <v>49</v>
      </c>
      <c r="B108" s="7" t="str">
        <f>FIXED(J108,0)</f>
        <v>4,000</v>
      </c>
      <c r="C108" s="8">
        <f>ROUND(B40,0)</f>
        <v>3964</v>
      </c>
      <c r="J108">
        <f t="shared" si="0"/>
        <v>4000</v>
      </c>
      <c r="K108">
        <f t="shared" si="0"/>
        <v>0</v>
      </c>
    </row>
    <row r="109" spans="2:11" ht="12.75">
      <c r="B109" s="9" t="str">
        <f>CONCATENATE("(",FIXED(J109,0)," - ",FIXED(K109,0),")")</f>
        <v>(1,600 - 6,400)</v>
      </c>
      <c r="C109" s="8">
        <f>ROUND(C40,0)</f>
        <v>1555</v>
      </c>
      <c r="D109" s="8">
        <f>ROUND(D40,0)</f>
        <v>6365</v>
      </c>
      <c r="J109">
        <f t="shared" si="0"/>
        <v>1600</v>
      </c>
      <c r="K109">
        <f t="shared" si="0"/>
        <v>6400</v>
      </c>
    </row>
    <row r="110" spans="1:11" ht="12.75">
      <c r="A110" t="s">
        <v>51</v>
      </c>
      <c r="B110" s="7" t="str">
        <f>FIXED(J110,0)</f>
        <v>3,900</v>
      </c>
      <c r="C110" s="8">
        <f>ROUND(B41,0)</f>
        <v>3896</v>
      </c>
      <c r="J110">
        <f t="shared" si="0"/>
        <v>3900</v>
      </c>
      <c r="K110">
        <f t="shared" si="0"/>
        <v>0</v>
      </c>
    </row>
    <row r="111" spans="2:11" ht="12.75">
      <c r="B111" s="9" t="str">
        <f>CONCATENATE("(",FIXED(J111,0)," - ",FIXED(K111,0),")")</f>
        <v>(1,500 - 6,300)</v>
      </c>
      <c r="C111" s="8">
        <f>ROUND(C41,0)</f>
        <v>1529</v>
      </c>
      <c r="D111" s="8">
        <f>ROUND(D41,0)</f>
        <v>6256</v>
      </c>
      <c r="J111">
        <f t="shared" si="0"/>
        <v>1500</v>
      </c>
      <c r="K111">
        <f t="shared" si="0"/>
        <v>6300</v>
      </c>
    </row>
    <row r="112" spans="1:11" ht="12.75">
      <c r="A112" t="s">
        <v>89</v>
      </c>
      <c r="B112" s="7" t="str">
        <f>FIXED(J112,0)</f>
        <v>3,900</v>
      </c>
      <c r="C112" s="8">
        <f>ROUND(B42,0)</f>
        <v>3861</v>
      </c>
      <c r="J112">
        <f t="shared" si="0"/>
        <v>3900</v>
      </c>
      <c r="K112">
        <f t="shared" si="0"/>
        <v>0</v>
      </c>
    </row>
    <row r="113" spans="2:11" ht="12.75">
      <c r="B113" s="9" t="str">
        <f>CONCATENATE("(",FIXED(J113,0)," - ",FIXED(K113,0),")")</f>
        <v>(1,500 - 6,200)</v>
      </c>
      <c r="C113" s="8">
        <f>ROUND(C42,0)</f>
        <v>1515</v>
      </c>
      <c r="D113" s="8">
        <f>ROUND(D42,0)</f>
        <v>6198</v>
      </c>
      <c r="J113">
        <f t="shared" si="0"/>
        <v>1500</v>
      </c>
      <c r="K113">
        <f t="shared" si="0"/>
        <v>6200</v>
      </c>
    </row>
    <row r="114" spans="1:11" ht="12.75">
      <c r="A114" t="s">
        <v>53</v>
      </c>
      <c r="B114" s="7" t="str">
        <f>FIXED(J114,0)</f>
        <v>3,000</v>
      </c>
      <c r="C114" s="8">
        <f>ROUND(B43,0)</f>
        <v>3035</v>
      </c>
      <c r="J114">
        <f t="shared" si="0"/>
        <v>3000</v>
      </c>
      <c r="K114">
        <f t="shared" si="0"/>
        <v>0</v>
      </c>
    </row>
    <row r="115" spans="2:11" ht="12.75">
      <c r="B115" s="9" t="str">
        <f>CONCATENATE("(",FIXED(J115,0)," - ",FIXED(K115,0),")")</f>
        <v>(1,200 - 4,900)</v>
      </c>
      <c r="C115" s="8">
        <f>ROUND(C43,0)</f>
        <v>1192</v>
      </c>
      <c r="D115" s="8">
        <f>ROUND(D43,0)</f>
        <v>4866</v>
      </c>
      <c r="J115">
        <f t="shared" si="0"/>
        <v>1200</v>
      </c>
      <c r="K115">
        <f t="shared" si="0"/>
        <v>4900</v>
      </c>
    </row>
    <row r="116" spans="1:11" ht="12.75">
      <c r="A116" t="s">
        <v>54</v>
      </c>
      <c r="B116" s="7" t="str">
        <f>FIXED(J116,0)</f>
        <v>2,600</v>
      </c>
      <c r="C116" s="8">
        <f>ROUND(B44,0)</f>
        <v>2570</v>
      </c>
      <c r="J116">
        <f>IF(C116&gt;99999,ROUND(C116,-4),IF(C116&gt;9999,ROUND(C116,-3),IF(C116&gt;999,ROUND(C116,-2),IF(C116&gt;99,ROUND(C116,-1),IF(C116&gt;9,ROUND(C116,0),IF(C116&gt;0.9,ROUND(C116,1),IF(C116&gt;0.009,ROUND(C116,2),C116)))))))</f>
        <v>2600</v>
      </c>
      <c r="K116">
        <f>IF(D116&gt;99999,ROUND(D116,-4),IF(D116&gt;9999,ROUND(D116,-3),IF(D116&gt;999,ROUND(D116,-2),IF(D116&gt;99,ROUND(D116,-1),IF(D116&gt;9,ROUND(D116,0),IF(D116&gt;0.9,ROUND(D116,1),IF(D116&gt;0.009,ROUND(D116,2),D116)))))))</f>
        <v>0</v>
      </c>
    </row>
    <row r="117" spans="2:11" ht="12.75">
      <c r="B117" s="9" t="str">
        <f>CONCATENATE("(",FIXED(J117,0)," - ",FIXED(K117,0),")")</f>
        <v>(1,000 - 4,100)</v>
      </c>
      <c r="C117" s="8">
        <f>ROUND(C44,0)</f>
        <v>1010</v>
      </c>
      <c r="D117" s="8">
        <f>ROUND(D44,0)</f>
        <v>4117</v>
      </c>
      <c r="J117">
        <f>IF(C117&gt;99999,ROUND(C117,-4),IF(C117&gt;9999,ROUND(C117,-3),IF(C117&gt;999,ROUND(C117,-2),IF(C117&gt;99,ROUND(C117,-1),IF(C117&gt;9,ROUND(C117,0),IF(C117&gt;0.9,ROUND(C117,1),IF(C117&gt;0.009,ROUND(C117,2),C117)))))))</f>
        <v>1000</v>
      </c>
      <c r="K117">
        <f>IF(D117&gt;99999,ROUND(D117,-4),IF(D117&gt;9999,ROUND(D117,-3),IF(D117&gt;999,ROUND(D117,-2),IF(D117&gt;99,ROUND(D117,-1),IF(D117&gt;9,ROUND(D117,0),IF(D117&gt;0.9,ROUND(D117,1),IF(D117&gt;0.009,ROUND(D117,2),D117)))))))</f>
        <v>4100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70">
      <selection activeCell="B57" sqref="B57"/>
    </sheetView>
  </sheetViews>
  <sheetFormatPr defaultColWidth="9.140625" defaultRowHeight="12.75"/>
  <cols>
    <col min="1" max="1" width="61.28125" style="0" bestFit="1" customWidth="1"/>
    <col min="2" max="2" width="17.421875" style="0" bestFit="1" customWidth="1"/>
    <col min="3" max="3" width="15.28125" style="0" bestFit="1" customWidth="1"/>
    <col min="4" max="4" width="16.28125" style="0" bestFit="1" customWidth="1"/>
  </cols>
  <sheetData>
    <row r="1" ht="25.5">
      <c r="A1" s="10" t="s">
        <v>92</v>
      </c>
    </row>
    <row r="2" ht="12.75">
      <c r="A2" s="1" t="s">
        <v>67</v>
      </c>
    </row>
    <row r="3" ht="12.75">
      <c r="A3" s="2"/>
    </row>
    <row r="4" ht="12.75">
      <c r="A4" s="3" t="s">
        <v>24</v>
      </c>
    </row>
    <row r="5" spans="1:4" ht="12.75">
      <c r="A5" s="2"/>
      <c r="B5" s="3" t="s">
        <v>11</v>
      </c>
      <c r="C5" s="3" t="s">
        <v>87</v>
      </c>
      <c r="D5" s="3" t="s">
        <v>88</v>
      </c>
    </row>
    <row r="6" ht="12.75">
      <c r="A6" s="3" t="s">
        <v>68</v>
      </c>
    </row>
    <row r="7" spans="1:4" ht="12.75">
      <c r="A7" t="s">
        <v>69</v>
      </c>
      <c r="B7" s="4">
        <f>'BenMAP 15 65 Incidence'!L88</f>
        <v>13.2613</v>
      </c>
      <c r="C7" s="4">
        <f>'BenMAP 15 65 Incidence'!O88</f>
        <v>5.1821</v>
      </c>
      <c r="D7" s="4">
        <f>'BenMAP 15 65 Incidence'!X88</f>
        <v>21.339</v>
      </c>
    </row>
    <row r="8" spans="1:4" ht="12.75">
      <c r="A8" t="s">
        <v>70</v>
      </c>
      <c r="B8" s="4">
        <f>'BenMAP 15 65 Incidence'!L89</f>
        <v>29.9949</v>
      </c>
      <c r="C8" s="4">
        <f>'BenMAP 15 65 Incidence'!O89</f>
        <v>16.3037</v>
      </c>
      <c r="D8" s="4">
        <f>'BenMAP 15 65 Incidence'!X89</f>
        <v>43.6818</v>
      </c>
    </row>
    <row r="9" spans="1:4" ht="12.75">
      <c r="A9" t="s">
        <v>71</v>
      </c>
      <c r="B9" s="5">
        <f>'BenMAP 15 65 Incidence'!L90</f>
        <v>0.1219</v>
      </c>
      <c r="C9" s="5">
        <f>'BenMAP 15 65 Incidence'!O90</f>
        <v>0.0595</v>
      </c>
      <c r="D9" s="5">
        <f>'BenMAP 15 65 Incidence'!X90</f>
        <v>0.1843</v>
      </c>
    </row>
    <row r="10" spans="1:4" ht="12.75">
      <c r="A10" s="3" t="s">
        <v>72</v>
      </c>
      <c r="B10" s="5"/>
      <c r="C10" s="5"/>
      <c r="D10" s="5"/>
    </row>
    <row r="11" spans="1:4" ht="12.75">
      <c r="A11" s="2" t="s">
        <v>55</v>
      </c>
      <c r="B11" s="6">
        <f>'BenMAP 15 65 Incidence'!L119</f>
        <v>155.9338</v>
      </c>
      <c r="C11" s="6">
        <f>'BenMAP 15 65 Incidence'!O119</f>
        <v>28.5095</v>
      </c>
      <c r="D11" s="6">
        <f>'BenMAP 15 65 Incidence'!X119</f>
        <v>283.2946</v>
      </c>
    </row>
    <row r="12" spans="1:4" ht="12.75">
      <c r="A12" s="2" t="s">
        <v>59</v>
      </c>
      <c r="B12" s="6">
        <f>'BenMAP 15 65 Incidence'!L120</f>
        <v>119.4728</v>
      </c>
      <c r="C12" s="6">
        <f>'BenMAP 15 65 Incidence'!O120</f>
        <v>11.352</v>
      </c>
      <c r="D12" s="6">
        <f>'BenMAP 15 65 Incidence'!X120</f>
        <v>251.4605</v>
      </c>
    </row>
    <row r="13" spans="1:4" ht="12.75">
      <c r="A13" s="2" t="s">
        <v>56</v>
      </c>
      <c r="B13" s="6">
        <f>'BenMAP 15 65 Incidence'!L121</f>
        <v>129.0556</v>
      </c>
      <c r="C13" s="6">
        <f>'BenMAP 15 65 Incidence'!O121</f>
        <v>21.2547</v>
      </c>
      <c r="D13" s="6">
        <f>'BenMAP 15 65 Incidence'!X121</f>
        <v>254.187</v>
      </c>
    </row>
    <row r="14" spans="1:4" ht="12.75">
      <c r="A14" s="2" t="s">
        <v>60</v>
      </c>
      <c r="B14" s="6">
        <f>'BenMAP 15 65 Incidence'!L122</f>
        <v>84.6293</v>
      </c>
      <c r="C14" s="6">
        <f>'BenMAP 15 65 Incidence'!O122</f>
        <v>17.2192</v>
      </c>
      <c r="D14" s="6">
        <f>'BenMAP 15 65 Incidence'!X122</f>
        <v>135.1162</v>
      </c>
    </row>
    <row r="15" spans="1:4" ht="12.75">
      <c r="A15" s="2" t="s">
        <v>61</v>
      </c>
      <c r="B15" s="6">
        <f>'BenMAP 15 65 Incidence'!L123</f>
        <v>196.1304</v>
      </c>
      <c r="C15" s="6">
        <f>'BenMAP 15 65 Incidence'!O123</f>
        <v>97.7679</v>
      </c>
      <c r="D15" s="6">
        <f>'BenMAP 15 65 Incidence'!X123</f>
        <v>294.4552</v>
      </c>
    </row>
    <row r="16" spans="1:4" ht="12.75">
      <c r="A16" s="2" t="s">
        <v>62</v>
      </c>
      <c r="B16" s="6">
        <f>'BenMAP 15 65 Incidence'!L124</f>
        <v>109.332</v>
      </c>
      <c r="C16" s="6">
        <f>'BenMAP 15 65 Incidence'!O124</f>
        <v>72.1337</v>
      </c>
      <c r="D16" s="6">
        <f>'BenMAP 15 65 Incidence'!X124</f>
        <v>150.7669</v>
      </c>
    </row>
    <row r="17" spans="1:4" ht="12.75">
      <c r="A17" s="2" t="s">
        <v>63</v>
      </c>
      <c r="B17" s="6">
        <f>'BenMAP 15 65 Incidence'!L125</f>
        <v>68.6676</v>
      </c>
      <c r="C17" s="6">
        <f>'BenMAP 15 65 Incidence'!O125</f>
        <v>0</v>
      </c>
      <c r="D17" s="6">
        <f>'BenMAP 15 65 Incidence'!X125</f>
        <v>127.1309</v>
      </c>
    </row>
    <row r="18" spans="1:4" ht="12.75">
      <c r="A18" s="2" t="s">
        <v>57</v>
      </c>
      <c r="B18" s="6">
        <f>'BenMAP 15 65 Incidence'!L126</f>
        <v>84.5767</v>
      </c>
      <c r="C18" s="6">
        <f>'BenMAP 15 65 Incidence'!O126</f>
        <v>0.3199</v>
      </c>
      <c r="D18" s="6">
        <f>'BenMAP 15 65 Incidence'!X126</f>
        <v>201.41</v>
      </c>
    </row>
    <row r="19" spans="1:4" ht="12.75">
      <c r="A19" s="2" t="s">
        <v>64</v>
      </c>
      <c r="B19" s="6">
        <f>'BenMAP 15 65 Incidence'!L127</f>
        <v>120.7509</v>
      </c>
      <c r="C19" s="6">
        <f>'BenMAP 15 65 Incidence'!O127</f>
        <v>18.5549</v>
      </c>
      <c r="D19" s="6">
        <f>'BenMAP 15 65 Incidence'!X127</f>
        <v>208.0745</v>
      </c>
    </row>
    <row r="20" spans="1:4" ht="12.75">
      <c r="A20" s="2" t="s">
        <v>58</v>
      </c>
      <c r="B20" s="6">
        <f>'BenMAP 15 65 Incidence'!L128</f>
        <v>107.0269</v>
      </c>
      <c r="C20" s="6">
        <f>'BenMAP 15 65 Incidence'!O128</f>
        <v>28.022</v>
      </c>
      <c r="D20" s="6">
        <f>'BenMAP 15 65 Incidence'!X128</f>
        <v>209.1677</v>
      </c>
    </row>
    <row r="21" spans="1:4" ht="12.75">
      <c r="A21" s="2" t="s">
        <v>65</v>
      </c>
      <c r="B21" s="6">
        <f>'BenMAP 15 65 Incidence'!L129</f>
        <v>17.2347</v>
      </c>
      <c r="C21" s="6">
        <f>'BenMAP 15 65 Incidence'!O129</f>
        <v>0</v>
      </c>
      <c r="D21" s="6">
        <f>'BenMAP 15 65 Incidence'!X129</f>
        <v>86.4327</v>
      </c>
    </row>
    <row r="22" spans="1:4" ht="12.75">
      <c r="A22" s="2" t="s">
        <v>66</v>
      </c>
      <c r="B22" s="6">
        <f>'BenMAP 15 65 Incidence'!L130</f>
        <v>74.7874</v>
      </c>
      <c r="C22" s="6">
        <f>'BenMAP 15 65 Incidence'!O130</f>
        <v>3.9574</v>
      </c>
      <c r="D22" s="6">
        <f>'BenMAP 15 65 Incidence'!X130</f>
        <v>158.4607</v>
      </c>
    </row>
    <row r="23" spans="1:4" ht="12.75">
      <c r="A23" s="2"/>
      <c r="B23" s="5"/>
      <c r="C23" s="5"/>
      <c r="D23" s="5"/>
    </row>
    <row r="24" spans="1:4" ht="12.75">
      <c r="A24" s="3" t="s">
        <v>73</v>
      </c>
      <c r="B24" s="5"/>
      <c r="C24" s="5"/>
      <c r="D24" s="5"/>
    </row>
    <row r="25" spans="1:4" ht="12.75">
      <c r="A25" s="2"/>
      <c r="B25" s="5"/>
      <c r="C25" s="5"/>
      <c r="D25" s="5"/>
    </row>
    <row r="26" spans="1:4" ht="12.75">
      <c r="A26" s="2" t="s">
        <v>74</v>
      </c>
      <c r="B26" s="4">
        <f>'BenMAP 15 65 Incidence'!L91</f>
        <v>33.4902</v>
      </c>
      <c r="C26" s="4">
        <f>'BenMAP 15 65 Incidence'!O91</f>
        <v>6.1656</v>
      </c>
      <c r="D26" s="4">
        <f>'BenMAP 15 65 Incidence'!X91</f>
        <v>60.8033</v>
      </c>
    </row>
    <row r="27" spans="1:4" ht="12.75">
      <c r="A27" s="2" t="s">
        <v>75</v>
      </c>
      <c r="B27" s="4">
        <f>'BenMAP 15 65 Incidence'!L92</f>
        <v>25.4954</v>
      </c>
      <c r="C27" s="4">
        <f>'BenMAP 15 65 Incidence'!O92</f>
        <v>13.7761</v>
      </c>
      <c r="D27" s="4">
        <f>'BenMAP 15 65 Incidence'!X92</f>
        <v>37.2061</v>
      </c>
    </row>
    <row r="28" spans="1:4" ht="12.75">
      <c r="A28" t="s">
        <v>76</v>
      </c>
      <c r="B28" s="4">
        <f>'BenMAP 15 65 Incidence'!L100+'BenMAP 15 65 Incidence'!L101</f>
        <v>2.5433</v>
      </c>
      <c r="C28" s="4">
        <f>'BenMAP 15 65 Incidence'!O100+'BenMAP 15 65 Incidence'!O101</f>
        <v>1.2647</v>
      </c>
      <c r="D28" s="4">
        <f>'BenMAP 15 65 Incidence'!X100+'BenMAP 15 65 Incidence'!X101</f>
        <v>3.8218</v>
      </c>
    </row>
    <row r="29" spans="1:4" ht="12.75">
      <c r="A29" t="s">
        <v>77</v>
      </c>
      <c r="B29" s="4">
        <f>'BenMAP 15 65 Incidence'!L102+'BenMAP 15 65 Incidence'!L103</f>
        <v>5.4126</v>
      </c>
      <c r="C29" s="4">
        <f>'BenMAP 15 65 Incidence'!O102+'BenMAP 15 65 Incidence'!O103</f>
        <v>3.3991</v>
      </c>
      <c r="D29" s="4">
        <f>'BenMAP 15 65 Incidence'!X102+'BenMAP 15 65 Incidence'!X103</f>
        <v>7.426</v>
      </c>
    </row>
    <row r="30" spans="1:4" ht="12.75">
      <c r="A30" t="s">
        <v>78</v>
      </c>
      <c r="B30" s="4">
        <f>'BenMAP 15 65 Incidence'!L93</f>
        <v>5.2801</v>
      </c>
      <c r="C30" s="4">
        <f>'BenMAP 15 65 Incidence'!O93</f>
        <v>3.1018</v>
      </c>
      <c r="D30" s="4">
        <f>'BenMAP 15 65 Incidence'!X93</f>
        <v>7.4577</v>
      </c>
    </row>
    <row r="31" spans="1:4" ht="12.75">
      <c r="A31" t="s">
        <v>79</v>
      </c>
      <c r="B31" s="4">
        <f>'BenMAP 15 65 Incidence'!L98</f>
        <v>93.1099</v>
      </c>
      <c r="C31" s="4">
        <f>'BenMAP 15 65 Incidence'!O98</f>
        <v>-3.1755</v>
      </c>
      <c r="D31" s="4">
        <f>'BenMAP 15 65 Incidence'!X98</f>
        <v>189.2879</v>
      </c>
    </row>
    <row r="32" spans="1:4" ht="12.75">
      <c r="A32" t="s">
        <v>80</v>
      </c>
      <c r="B32" s="4">
        <f>'BenMAP 15 65 Incidence'!L95</f>
        <v>278.8168</v>
      </c>
      <c r="C32" s="4">
        <f>'BenMAP 15 65 Incidence'!O95</f>
        <v>134.0466</v>
      </c>
      <c r="D32" s="4">
        <f>'BenMAP 15 65 Incidence'!X95</f>
        <v>423.5203</v>
      </c>
    </row>
    <row r="33" spans="1:4" ht="12.75">
      <c r="A33" t="s">
        <v>81</v>
      </c>
      <c r="B33" s="4">
        <f>'BenMAP 15 65 Incidence'!L96</f>
        <v>203.1952</v>
      </c>
      <c r="C33" s="4">
        <f>'BenMAP 15 65 Incidence'!O96</f>
        <v>63.9363</v>
      </c>
      <c r="D33" s="4">
        <f>'BenMAP 15 65 Incidence'!X96</f>
        <v>342.4494</v>
      </c>
    </row>
    <row r="34" spans="1:4" ht="12.75">
      <c r="A34" t="s">
        <v>82</v>
      </c>
      <c r="B34" s="4">
        <f>'BenMAP 15 65 Incidence'!L99</f>
        <v>252.77</v>
      </c>
      <c r="C34" s="4">
        <f>'BenMAP 15 65 Incidence'!O99</f>
        <v>28.1082</v>
      </c>
      <c r="D34" s="4">
        <f>'BenMAP 15 65 Incidence'!X99</f>
        <v>735.8143</v>
      </c>
    </row>
    <row r="35" spans="1:4" ht="12.75">
      <c r="A35" t="s">
        <v>83</v>
      </c>
      <c r="B35" s="4">
        <f>'BenMAP 15 65 Incidence'!L97</f>
        <v>1717.3304</v>
      </c>
      <c r="C35" s="4">
        <f>'BenMAP 15 65 Incidence'!O97</f>
        <v>1496.2922</v>
      </c>
      <c r="D35" s="4">
        <f>'BenMAP 15 65 Incidence'!X97</f>
        <v>1938.3632</v>
      </c>
    </row>
    <row r="36" spans="1:4" ht="12.75">
      <c r="A36" t="s">
        <v>84</v>
      </c>
      <c r="B36" s="4">
        <f>'BenMAP 15 65 Incidence'!L94</f>
        <v>10084.3516</v>
      </c>
      <c r="C36" s="4">
        <f>'BenMAP 15 65 Incidence'!O94</f>
        <v>8517.7354</v>
      </c>
      <c r="D36" s="4">
        <f>'BenMAP 15 65 Incidence'!X94</f>
        <v>11650.8887</v>
      </c>
    </row>
    <row r="39" ht="12.75">
      <c r="A39" s="1" t="s">
        <v>85</v>
      </c>
    </row>
    <row r="40" spans="1:4" ht="12.75">
      <c r="A40" t="s">
        <v>49</v>
      </c>
      <c r="B40" s="4">
        <f>'BenMAP 15 65 Incidence'!L104</f>
        <v>57.166</v>
      </c>
      <c r="C40" s="4">
        <f>'BenMAP 15 65 Incidence'!O104</f>
        <v>22.3595</v>
      </c>
      <c r="D40" s="4">
        <f>'BenMAP 15 65 Incidence'!X104</f>
        <v>91.9677</v>
      </c>
    </row>
    <row r="41" spans="1:4" ht="12.75">
      <c r="A41" t="s">
        <v>51</v>
      </c>
      <c r="B41" s="4">
        <f>'BenMAP 15 65 Incidence'!L105</f>
        <v>44.326</v>
      </c>
      <c r="C41" s="4">
        <f>'BenMAP 15 65 Incidence'!O105</f>
        <v>17.3374</v>
      </c>
      <c r="D41" s="4">
        <f>'BenMAP 15 65 Incidence'!X105</f>
        <v>71.3109</v>
      </c>
    </row>
    <row r="42" spans="1:4" ht="12.75">
      <c r="A42" t="s">
        <v>89</v>
      </c>
      <c r="B42" s="4">
        <f>'BenMAP 15 65 Incidence'!L106</f>
        <v>13.2613</v>
      </c>
      <c r="C42" s="4">
        <f>'BenMAP 15 65 Incidence'!O106</f>
        <v>5.1821</v>
      </c>
      <c r="D42" s="4">
        <f>'BenMAP 15 65 Incidence'!X106</f>
        <v>21.339</v>
      </c>
    </row>
    <row r="43" spans="1:4" ht="12.75">
      <c r="A43" t="s">
        <v>53</v>
      </c>
      <c r="B43" s="4">
        <f>'BenMAP 15 65 Incidence'!L107</f>
        <v>2.7862</v>
      </c>
      <c r="C43" s="4">
        <f>'BenMAP 15 65 Incidence'!O107</f>
        <v>1.0892</v>
      </c>
      <c r="D43" s="4">
        <f>'BenMAP 15 65 Incidence'!X107</f>
        <v>4.4824</v>
      </c>
    </row>
    <row r="44" spans="1:4" ht="12.75">
      <c r="A44" t="s">
        <v>54</v>
      </c>
      <c r="B44" s="4">
        <f>'BenMAP 15 65 Incidence'!L108</f>
        <v>2.2296</v>
      </c>
      <c r="C44" s="4">
        <f>'BenMAP 15 65 Incidence'!O108</f>
        <v>0.8704</v>
      </c>
      <c r="D44" s="4">
        <f>'BenMAP 15 65 Incidence'!X108</f>
        <v>3.588</v>
      </c>
    </row>
    <row r="49" ht="12.75">
      <c r="A49" t="s">
        <v>86</v>
      </c>
    </row>
    <row r="50" ht="12.75">
      <c r="A50" s="3" t="s">
        <v>68</v>
      </c>
    </row>
    <row r="51" spans="1:11" ht="12.75">
      <c r="A51" t="s">
        <v>69</v>
      </c>
      <c r="B51" s="7" t="str">
        <f>FIXED(J51,0)</f>
        <v>13</v>
      </c>
      <c r="C51" s="8">
        <f>ROUND(B7,0)</f>
        <v>13</v>
      </c>
      <c r="J51">
        <f>IF(C51&gt;99999,ROUND(C51,-4),IF(C51&gt;9999,ROUND(C51,-3),IF(C51&gt;999,ROUND(C51,-2),IF(C51&gt;99,ROUND(C51,-1),IF(C51&gt;9,ROUND(C51,0),IF(C51&gt;0.9,ROUND(C51,1),IF(C51&gt;0.009,ROUND(C51,2),C51)))))))</f>
        <v>13</v>
      </c>
      <c r="K51">
        <f>IF(D51&gt;99999,ROUND(D51,-4),IF(D51&gt;9999,ROUND(D51,-3),IF(D51&gt;999,ROUND(D51,-2),IF(D51&gt;99,ROUND(D51,-1),IF(D51&gt;9,ROUND(D51,0),IF(D51&gt;0.9,ROUND(D51,1),IF(D51&gt;0.009,ROUND(D51,2),D51)))))))</f>
        <v>0</v>
      </c>
    </row>
    <row r="52" spans="2:11" ht="12.75">
      <c r="B52" s="9" t="str">
        <f>CONCATENATE("(",FIXED(J52,0)," - ",FIXED(K52,0),")")</f>
        <v>(5 - 21)</v>
      </c>
      <c r="C52" s="8">
        <f>ROUND(C7,0)</f>
        <v>5</v>
      </c>
      <c r="D52" s="8">
        <f>ROUND(D7,0)</f>
        <v>21</v>
      </c>
      <c r="J52">
        <f aca="true" t="shared" si="0" ref="J52:K115">IF(C52&gt;99999,ROUND(C52,-4),IF(C52&gt;9999,ROUND(C52,-3),IF(C52&gt;999,ROUND(C52,-2),IF(C52&gt;99,ROUND(C52,-1),IF(C52&gt;9,ROUND(C52,0),IF(C52&gt;0.9,ROUND(C52,1),IF(C52&gt;0.009,ROUND(C52,2),C52)))))))</f>
        <v>5</v>
      </c>
      <c r="K52">
        <f t="shared" si="0"/>
        <v>21</v>
      </c>
    </row>
    <row r="53" spans="1:11" ht="12.75">
      <c r="A53" t="s">
        <v>70</v>
      </c>
      <c r="B53" s="7" t="str">
        <f>FIXED(J53,0)</f>
        <v>30</v>
      </c>
      <c r="C53" s="8">
        <f>ROUND(B8,0)</f>
        <v>30</v>
      </c>
      <c r="J53">
        <f t="shared" si="0"/>
        <v>30</v>
      </c>
      <c r="K53">
        <f t="shared" si="0"/>
        <v>0</v>
      </c>
    </row>
    <row r="54" spans="2:11" ht="12.75">
      <c r="B54" s="9" t="str">
        <f>CONCATENATE("(",FIXED(J54,0)," - ",FIXED(K54,0),")")</f>
        <v>(16 - 44)</v>
      </c>
      <c r="C54" s="8">
        <f>ROUND(C8,0)</f>
        <v>16</v>
      </c>
      <c r="D54" s="8">
        <f>ROUND(D8,0)</f>
        <v>44</v>
      </c>
      <c r="J54">
        <f t="shared" si="0"/>
        <v>16</v>
      </c>
      <c r="K54">
        <f t="shared" si="0"/>
        <v>44</v>
      </c>
    </row>
    <row r="55" spans="1:11" ht="12.75">
      <c r="A55" t="s">
        <v>71</v>
      </c>
      <c r="B55" s="7" t="str">
        <f>FIXED(J55,2)</f>
        <v>0.10</v>
      </c>
      <c r="C55" s="11">
        <f>ROUND(B9,1)</f>
        <v>0.1</v>
      </c>
      <c r="J55">
        <f t="shared" si="0"/>
        <v>0.1</v>
      </c>
      <c r="K55">
        <f t="shared" si="0"/>
        <v>0</v>
      </c>
    </row>
    <row r="56" spans="2:11" ht="12.75">
      <c r="B56" s="9" t="str">
        <f>CONCATENATE("(",FIXED(J56,2)," - ",FIXED(K56,2),")")</f>
        <v>(0.06 - 0.20)</v>
      </c>
      <c r="C56" s="11">
        <f>ROUND(C9,2)</f>
        <v>0.06</v>
      </c>
      <c r="D56" s="11">
        <f>ROUND(D9,1)</f>
        <v>0.2</v>
      </c>
      <c r="J56">
        <f t="shared" si="0"/>
        <v>0.06</v>
      </c>
      <c r="K56">
        <f t="shared" si="0"/>
        <v>0.2</v>
      </c>
    </row>
    <row r="57" spans="1:11" ht="12.75">
      <c r="A57" s="3" t="s">
        <v>72</v>
      </c>
      <c r="J57">
        <f t="shared" si="0"/>
        <v>0</v>
      </c>
      <c r="K57">
        <f t="shared" si="0"/>
        <v>0</v>
      </c>
    </row>
    <row r="58" spans="1:11" ht="12.75">
      <c r="A58" s="2" t="s">
        <v>55</v>
      </c>
      <c r="B58" s="7" t="str">
        <f>FIXED(J58,0)</f>
        <v>160</v>
      </c>
      <c r="C58" s="8">
        <f>ROUND(B11,0)</f>
        <v>156</v>
      </c>
      <c r="J58">
        <f t="shared" si="0"/>
        <v>160</v>
      </c>
      <c r="K58">
        <f t="shared" si="0"/>
        <v>0</v>
      </c>
    </row>
    <row r="59" spans="1:11" ht="12.75">
      <c r="A59" s="2"/>
      <c r="B59" s="9" t="str">
        <f>CONCATENATE("(",FIXED(J59,0)," - ",FIXED(K59,0),")")</f>
        <v>(29 - 280)</v>
      </c>
      <c r="C59" s="8">
        <f>ROUND(C11,0)</f>
        <v>29</v>
      </c>
      <c r="D59" s="8">
        <f>ROUND(D11,0)</f>
        <v>283</v>
      </c>
      <c r="J59">
        <f t="shared" si="0"/>
        <v>29</v>
      </c>
      <c r="K59">
        <f t="shared" si="0"/>
        <v>280</v>
      </c>
    </row>
    <row r="60" spans="1:11" ht="12.75">
      <c r="A60" s="2" t="s">
        <v>59</v>
      </c>
      <c r="B60" s="7" t="str">
        <f>FIXED(J60,0)</f>
        <v>120</v>
      </c>
      <c r="C60" s="8">
        <f>ROUND(B12,0)</f>
        <v>119</v>
      </c>
      <c r="J60">
        <f t="shared" si="0"/>
        <v>120</v>
      </c>
      <c r="K60">
        <f t="shared" si="0"/>
        <v>0</v>
      </c>
    </row>
    <row r="61" spans="1:11" ht="12.75">
      <c r="A61" s="2"/>
      <c r="B61" s="9" t="str">
        <f>CONCATENATE("(",FIXED(J61,0)," - ",FIXED(K61,0),")")</f>
        <v>(11 - 250)</v>
      </c>
      <c r="C61" s="8">
        <f>ROUND(C12,0)</f>
        <v>11</v>
      </c>
      <c r="D61" s="8">
        <f>ROUND(D12,0)</f>
        <v>251</v>
      </c>
      <c r="J61">
        <f t="shared" si="0"/>
        <v>11</v>
      </c>
      <c r="K61">
        <f t="shared" si="0"/>
        <v>250</v>
      </c>
    </row>
    <row r="62" spans="1:11" ht="12.75">
      <c r="A62" s="2" t="s">
        <v>56</v>
      </c>
      <c r="B62" s="7" t="str">
        <f>FIXED(J62,0)</f>
        <v>130</v>
      </c>
      <c r="C62" s="8">
        <f>ROUND(B13,0)</f>
        <v>129</v>
      </c>
      <c r="J62">
        <f t="shared" si="0"/>
        <v>130</v>
      </c>
      <c r="K62">
        <f t="shared" si="0"/>
        <v>0</v>
      </c>
    </row>
    <row r="63" spans="1:11" ht="12.75">
      <c r="A63" s="2"/>
      <c r="B63" s="9" t="str">
        <f>CONCATENATE("(",FIXED(J63,0)," - ",FIXED(K63,0),")")</f>
        <v>(21 - 250)</v>
      </c>
      <c r="C63" s="8">
        <f>ROUND(C13,0)</f>
        <v>21</v>
      </c>
      <c r="D63" s="8">
        <f>ROUND(D13,0)</f>
        <v>254</v>
      </c>
      <c r="J63">
        <f t="shared" si="0"/>
        <v>21</v>
      </c>
      <c r="K63">
        <f t="shared" si="0"/>
        <v>250</v>
      </c>
    </row>
    <row r="64" spans="1:11" ht="12.75">
      <c r="A64" s="2" t="s">
        <v>60</v>
      </c>
      <c r="B64" s="7" t="str">
        <f>FIXED(J64,0)</f>
        <v>85</v>
      </c>
      <c r="C64" s="8">
        <f>ROUND(B14,0)</f>
        <v>85</v>
      </c>
      <c r="J64">
        <f t="shared" si="0"/>
        <v>85</v>
      </c>
      <c r="K64">
        <f t="shared" si="0"/>
        <v>0</v>
      </c>
    </row>
    <row r="65" spans="1:11" ht="12.75">
      <c r="A65" s="2"/>
      <c r="B65" s="9" t="str">
        <f>CONCATENATE("(",FIXED(J65,0)," - ",FIXED(K65,0),")")</f>
        <v>(17 - 140)</v>
      </c>
      <c r="C65" s="8">
        <f>ROUND(C14,0)</f>
        <v>17</v>
      </c>
      <c r="D65" s="8">
        <f>ROUND(D14,0)</f>
        <v>135</v>
      </c>
      <c r="J65">
        <f t="shared" si="0"/>
        <v>17</v>
      </c>
      <c r="K65">
        <f t="shared" si="0"/>
        <v>140</v>
      </c>
    </row>
    <row r="66" spans="1:11" ht="12.75">
      <c r="A66" s="2" t="s">
        <v>61</v>
      </c>
      <c r="B66" s="7" t="str">
        <f>FIXED(J66,0)</f>
        <v>200</v>
      </c>
      <c r="C66" s="8">
        <f>ROUND(B15,0)</f>
        <v>196</v>
      </c>
      <c r="J66">
        <f t="shared" si="0"/>
        <v>200</v>
      </c>
      <c r="K66">
        <f t="shared" si="0"/>
        <v>0</v>
      </c>
    </row>
    <row r="67" spans="1:11" ht="12.75">
      <c r="A67" s="2"/>
      <c r="B67" s="9" t="str">
        <f>CONCATENATE("(",FIXED(J67,0)," - ",FIXED(K67,0),")")</f>
        <v>(98 - 290)</v>
      </c>
      <c r="C67" s="8">
        <f>ROUND(C15,0)</f>
        <v>98</v>
      </c>
      <c r="D67" s="8">
        <f>ROUND(D15,0)</f>
        <v>294</v>
      </c>
      <c r="J67">
        <f t="shared" si="0"/>
        <v>98</v>
      </c>
      <c r="K67">
        <f t="shared" si="0"/>
        <v>290</v>
      </c>
    </row>
    <row r="68" spans="1:11" ht="12.75">
      <c r="A68" s="2" t="s">
        <v>62</v>
      </c>
      <c r="B68" s="7" t="str">
        <f>FIXED(J68,0)</f>
        <v>110</v>
      </c>
      <c r="C68" s="8">
        <f>ROUND(B16,0)</f>
        <v>109</v>
      </c>
      <c r="J68">
        <f t="shared" si="0"/>
        <v>110</v>
      </c>
      <c r="K68">
        <f t="shared" si="0"/>
        <v>0</v>
      </c>
    </row>
    <row r="69" spans="1:11" ht="12.75">
      <c r="A69" s="2"/>
      <c r="B69" s="9" t="str">
        <f>CONCATENATE("(",FIXED(J69,0)," - ",FIXED(K69,0),")")</f>
        <v>(72 - 150)</v>
      </c>
      <c r="C69" s="8">
        <f>ROUND(C16,0)</f>
        <v>72</v>
      </c>
      <c r="D69" s="8">
        <f>ROUND(D16,0)</f>
        <v>151</v>
      </c>
      <c r="J69">
        <f t="shared" si="0"/>
        <v>72</v>
      </c>
      <c r="K69">
        <f t="shared" si="0"/>
        <v>150</v>
      </c>
    </row>
    <row r="70" spans="1:11" ht="12.75">
      <c r="A70" s="2" t="s">
        <v>63</v>
      </c>
      <c r="B70" s="7" t="str">
        <f>FIXED(J70,0)</f>
        <v>69</v>
      </c>
      <c r="C70" s="8">
        <f>ROUND(B17,0)</f>
        <v>69</v>
      </c>
      <c r="J70">
        <f t="shared" si="0"/>
        <v>69</v>
      </c>
      <c r="K70">
        <f t="shared" si="0"/>
        <v>0</v>
      </c>
    </row>
    <row r="71" spans="1:11" ht="12.75">
      <c r="A71" s="2"/>
      <c r="B71" s="9" t="str">
        <f>CONCATENATE("(",FIXED(J71,0)," - ",FIXED(K71,0),")")</f>
        <v>(0 - 130)</v>
      </c>
      <c r="C71" s="8">
        <f>ROUND(C17,0)</f>
        <v>0</v>
      </c>
      <c r="D71" s="8">
        <f>ROUND(D17,0)</f>
        <v>127</v>
      </c>
      <c r="J71">
        <f t="shared" si="0"/>
        <v>0</v>
      </c>
      <c r="K71">
        <f t="shared" si="0"/>
        <v>130</v>
      </c>
    </row>
    <row r="72" spans="1:11" ht="12.75">
      <c r="A72" s="2" t="s">
        <v>57</v>
      </c>
      <c r="B72" s="7" t="str">
        <f>FIXED(J72,0)</f>
        <v>85</v>
      </c>
      <c r="C72" s="8">
        <f>ROUND(B18,0)</f>
        <v>85</v>
      </c>
      <c r="J72">
        <f t="shared" si="0"/>
        <v>85</v>
      </c>
      <c r="K72">
        <f t="shared" si="0"/>
        <v>0</v>
      </c>
    </row>
    <row r="73" spans="1:11" ht="12.75">
      <c r="A73" s="2"/>
      <c r="B73" s="9" t="str">
        <f>CONCATENATE("(",FIXED(J73,0)," - ",FIXED(K73,0),")")</f>
        <v>(0 - 200)</v>
      </c>
      <c r="C73" s="8">
        <f>ROUND(C18,0)</f>
        <v>0</v>
      </c>
      <c r="D73" s="8">
        <f>ROUND(D18,0)</f>
        <v>201</v>
      </c>
      <c r="J73">
        <f t="shared" si="0"/>
        <v>0</v>
      </c>
      <c r="K73">
        <f t="shared" si="0"/>
        <v>200</v>
      </c>
    </row>
    <row r="74" spans="1:11" ht="12.75">
      <c r="A74" s="2" t="s">
        <v>64</v>
      </c>
      <c r="B74" s="7" t="str">
        <f>FIXED(J74,0)</f>
        <v>120</v>
      </c>
      <c r="C74" s="8">
        <f>ROUND(B19,0)</f>
        <v>121</v>
      </c>
      <c r="J74">
        <f t="shared" si="0"/>
        <v>120</v>
      </c>
      <c r="K74">
        <f t="shared" si="0"/>
        <v>0</v>
      </c>
    </row>
    <row r="75" spans="1:11" ht="12.75">
      <c r="A75" s="2"/>
      <c r="B75" s="9" t="str">
        <f>CONCATENATE("(",FIXED(J75,0)," - ",FIXED(K75,0),")")</f>
        <v>(19 - 210)</v>
      </c>
      <c r="C75" s="8">
        <f>ROUND(C19,0)</f>
        <v>19</v>
      </c>
      <c r="D75" s="8">
        <f>ROUND(D19,0)</f>
        <v>208</v>
      </c>
      <c r="J75">
        <f t="shared" si="0"/>
        <v>19</v>
      </c>
      <c r="K75">
        <f t="shared" si="0"/>
        <v>210</v>
      </c>
    </row>
    <row r="76" spans="1:11" ht="12.75">
      <c r="A76" s="2" t="s">
        <v>58</v>
      </c>
      <c r="B76" s="7" t="str">
        <f>FIXED(J76,0)</f>
        <v>110</v>
      </c>
      <c r="C76" s="8">
        <f>ROUND(B20,0)</f>
        <v>107</v>
      </c>
      <c r="J76">
        <f t="shared" si="0"/>
        <v>110</v>
      </c>
      <c r="K76">
        <f t="shared" si="0"/>
        <v>0</v>
      </c>
    </row>
    <row r="77" spans="1:11" ht="12.75">
      <c r="A77" s="2"/>
      <c r="B77" s="9" t="str">
        <f>CONCATENATE("(",FIXED(J77,0)," - ",FIXED(K77,0),")")</f>
        <v>(28 - 210)</v>
      </c>
      <c r="C77" s="8">
        <f>ROUND(C20,0)</f>
        <v>28</v>
      </c>
      <c r="D77" s="8">
        <f>ROUND(D20,0)</f>
        <v>209</v>
      </c>
      <c r="J77">
        <f t="shared" si="0"/>
        <v>28</v>
      </c>
      <c r="K77">
        <f t="shared" si="0"/>
        <v>210</v>
      </c>
    </row>
    <row r="78" spans="1:11" ht="12.75">
      <c r="A78" s="2" t="s">
        <v>65</v>
      </c>
      <c r="B78" s="7" t="str">
        <f>FIXED(J78,0)</f>
        <v>17</v>
      </c>
      <c r="C78" s="8">
        <f>ROUND(B21,0)</f>
        <v>17</v>
      </c>
      <c r="J78">
        <f t="shared" si="0"/>
        <v>17</v>
      </c>
      <c r="K78">
        <f t="shared" si="0"/>
        <v>0</v>
      </c>
    </row>
    <row r="79" spans="1:11" ht="12.75">
      <c r="A79" s="2"/>
      <c r="B79" s="9" t="str">
        <f>CONCATENATE("(",FIXED(J79,0)," - ",FIXED(K79,0),")")</f>
        <v>(0 - 86)</v>
      </c>
      <c r="C79" s="8">
        <f>ROUND(C21,0)</f>
        <v>0</v>
      </c>
      <c r="D79" s="8">
        <f>ROUND(D21,0)</f>
        <v>86</v>
      </c>
      <c r="J79">
        <f t="shared" si="0"/>
        <v>0</v>
      </c>
      <c r="K79">
        <f t="shared" si="0"/>
        <v>86</v>
      </c>
    </row>
    <row r="80" spans="1:11" ht="12.75">
      <c r="A80" s="2" t="s">
        <v>66</v>
      </c>
      <c r="B80" s="7" t="str">
        <f>FIXED(J80,0)</f>
        <v>75</v>
      </c>
      <c r="C80" s="8">
        <f>ROUND(B22,0)</f>
        <v>75</v>
      </c>
      <c r="J80">
        <f t="shared" si="0"/>
        <v>75</v>
      </c>
      <c r="K80">
        <f t="shared" si="0"/>
        <v>0</v>
      </c>
    </row>
    <row r="81" spans="1:11" ht="12.75">
      <c r="A81" s="2"/>
      <c r="B81" s="9" t="str">
        <f>CONCATENATE("(",FIXED(J81,0)," - ",FIXED(K81,0),")")</f>
        <v>(4 - 160)</v>
      </c>
      <c r="C81" s="8">
        <f>ROUND(C22,0)</f>
        <v>4</v>
      </c>
      <c r="D81" s="8">
        <f>ROUND(D22,0)</f>
        <v>158</v>
      </c>
      <c r="J81">
        <f t="shared" si="0"/>
        <v>4</v>
      </c>
      <c r="K81">
        <f t="shared" si="0"/>
        <v>160</v>
      </c>
    </row>
    <row r="82" spans="1:11" ht="12.75">
      <c r="A82" s="3" t="s">
        <v>73</v>
      </c>
      <c r="J82">
        <f t="shared" si="0"/>
        <v>0</v>
      </c>
      <c r="K82">
        <f t="shared" si="0"/>
        <v>0</v>
      </c>
    </row>
    <row r="83" spans="1:11" ht="12.75">
      <c r="A83" s="2"/>
      <c r="J83">
        <f t="shared" si="0"/>
        <v>0</v>
      </c>
      <c r="K83">
        <f t="shared" si="0"/>
        <v>0</v>
      </c>
    </row>
    <row r="84" spans="1:11" ht="12.75">
      <c r="A84" s="2" t="s">
        <v>74</v>
      </c>
      <c r="B84" s="7" t="str">
        <f>FIXED(J84,0)</f>
        <v>33</v>
      </c>
      <c r="C84" s="8">
        <f>ROUND(B26,0)</f>
        <v>33</v>
      </c>
      <c r="J84">
        <f t="shared" si="0"/>
        <v>33</v>
      </c>
      <c r="K84">
        <f t="shared" si="0"/>
        <v>0</v>
      </c>
    </row>
    <row r="85" spans="1:11" ht="12.75">
      <c r="A85" s="2"/>
      <c r="B85" s="9" t="str">
        <f>CONCATENATE("(",FIXED(J85,0)," - ",FIXED(K85,0),")")</f>
        <v>(6 - 61)</v>
      </c>
      <c r="C85" s="8">
        <f>ROUND(C26,0)</f>
        <v>6</v>
      </c>
      <c r="D85" s="8">
        <f>ROUND(D26,0)</f>
        <v>61</v>
      </c>
      <c r="J85">
        <f t="shared" si="0"/>
        <v>6</v>
      </c>
      <c r="K85">
        <f t="shared" si="0"/>
        <v>61</v>
      </c>
    </row>
    <row r="86" spans="1:11" ht="12.75">
      <c r="A86" s="2" t="s">
        <v>75</v>
      </c>
      <c r="B86" s="7" t="str">
        <f>FIXED(J86,0)</f>
        <v>25</v>
      </c>
      <c r="C86" s="8">
        <f>ROUND(B27,0)</f>
        <v>25</v>
      </c>
      <c r="J86">
        <f t="shared" si="0"/>
        <v>25</v>
      </c>
      <c r="K86">
        <f t="shared" si="0"/>
        <v>0</v>
      </c>
    </row>
    <row r="87" spans="1:11" ht="12.75">
      <c r="A87" s="2"/>
      <c r="B87" s="9" t="str">
        <f>CONCATENATE("(",FIXED(J87,0)," - ",FIXED(K87,0),")")</f>
        <v>(14 - 37)</v>
      </c>
      <c r="C87" s="8">
        <f>ROUND(C27,0)</f>
        <v>14</v>
      </c>
      <c r="D87" s="8">
        <f>ROUND(D27,0)</f>
        <v>37</v>
      </c>
      <c r="J87">
        <f t="shared" si="0"/>
        <v>14</v>
      </c>
      <c r="K87">
        <f t="shared" si="0"/>
        <v>37</v>
      </c>
    </row>
    <row r="88" spans="1:11" ht="12.75">
      <c r="A88" t="s">
        <v>76</v>
      </c>
      <c r="B88" s="7" t="str">
        <f>FIXED(J88,0)</f>
        <v>3</v>
      </c>
      <c r="C88" s="8">
        <f>ROUND(B28,0)</f>
        <v>3</v>
      </c>
      <c r="J88">
        <f t="shared" si="0"/>
        <v>3</v>
      </c>
      <c r="K88">
        <f t="shared" si="0"/>
        <v>0</v>
      </c>
    </row>
    <row r="89" spans="2:11" ht="12.75">
      <c r="B89" s="9" t="str">
        <f>CONCATENATE("(",FIXED(J89,0)," - ",FIXED(K89,0),")")</f>
        <v>(1 - 4)</v>
      </c>
      <c r="C89" s="8">
        <f>ROUND(C28,0)</f>
        <v>1</v>
      </c>
      <c r="D89" s="8">
        <f>ROUND(D28,0)</f>
        <v>4</v>
      </c>
      <c r="J89">
        <f t="shared" si="0"/>
        <v>1</v>
      </c>
      <c r="K89">
        <f t="shared" si="0"/>
        <v>4</v>
      </c>
    </row>
    <row r="90" spans="1:11" ht="12.75">
      <c r="A90" t="s">
        <v>77</v>
      </c>
      <c r="B90" s="7" t="str">
        <f>FIXED(J90,0)</f>
        <v>5</v>
      </c>
      <c r="C90" s="8">
        <f>ROUND(B29,0)</f>
        <v>5</v>
      </c>
      <c r="J90">
        <f t="shared" si="0"/>
        <v>5</v>
      </c>
      <c r="K90">
        <f t="shared" si="0"/>
        <v>0</v>
      </c>
    </row>
    <row r="91" spans="2:11" ht="12.75">
      <c r="B91" s="9" t="str">
        <f>CONCATENATE("(",FIXED(J91,0)," - ",FIXED(K91,0),")")</f>
        <v>(3 - 7)</v>
      </c>
      <c r="C91" s="8">
        <f>ROUND(C29,0)</f>
        <v>3</v>
      </c>
      <c r="D91" s="8">
        <f>ROUND(D29,0)</f>
        <v>7</v>
      </c>
      <c r="J91">
        <f t="shared" si="0"/>
        <v>3</v>
      </c>
      <c r="K91">
        <f t="shared" si="0"/>
        <v>7</v>
      </c>
    </row>
    <row r="92" spans="1:11" ht="12.75">
      <c r="A92" t="s">
        <v>78</v>
      </c>
      <c r="B92" s="7" t="str">
        <f>FIXED(J92,0)</f>
        <v>5</v>
      </c>
      <c r="C92" s="8">
        <f>ROUND(B30,0)</f>
        <v>5</v>
      </c>
      <c r="J92">
        <f t="shared" si="0"/>
        <v>5</v>
      </c>
      <c r="K92">
        <f t="shared" si="0"/>
        <v>0</v>
      </c>
    </row>
    <row r="93" spans="2:11" ht="12.75">
      <c r="B93" s="9" t="str">
        <f>CONCATENATE("(",FIXED(J93,0)," - ",FIXED(K93,0),")")</f>
        <v>(3 - 7)</v>
      </c>
      <c r="C93" s="8">
        <f>ROUND(C30,0)</f>
        <v>3</v>
      </c>
      <c r="D93" s="8">
        <f>ROUND(D30,0)</f>
        <v>7</v>
      </c>
      <c r="J93">
        <f t="shared" si="0"/>
        <v>3</v>
      </c>
      <c r="K93">
        <f t="shared" si="0"/>
        <v>7</v>
      </c>
    </row>
    <row r="94" spans="1:11" ht="12.75">
      <c r="A94" t="s">
        <v>79</v>
      </c>
      <c r="B94" s="7" t="str">
        <f>FIXED(J94,0)</f>
        <v>93</v>
      </c>
      <c r="C94" s="8">
        <f>ROUND(B31,0)</f>
        <v>93</v>
      </c>
      <c r="J94">
        <f t="shared" si="0"/>
        <v>93</v>
      </c>
      <c r="K94">
        <f t="shared" si="0"/>
        <v>0</v>
      </c>
    </row>
    <row r="95" spans="2:11" ht="12.75">
      <c r="B95" s="9" t="str">
        <f>CONCATENATE("(",FIXED(J95,0)," - ",FIXED(K95,0),")")</f>
        <v>(0 - 190)</v>
      </c>
      <c r="C95" s="8">
        <f>ROUND(C31,0)</f>
        <v>-3</v>
      </c>
      <c r="D95" s="8">
        <f>ROUND(D31,0)</f>
        <v>189</v>
      </c>
      <c r="J95" s="8">
        <f>ROUND(C95,-1)</f>
        <v>0</v>
      </c>
      <c r="K95">
        <f t="shared" si="0"/>
        <v>190</v>
      </c>
    </row>
    <row r="96" spans="1:11" ht="12.75">
      <c r="A96" t="s">
        <v>80</v>
      </c>
      <c r="B96" s="7" t="str">
        <f>FIXED(J96,0)</f>
        <v>280</v>
      </c>
      <c r="C96" s="8">
        <f>ROUND(B32,0)</f>
        <v>279</v>
      </c>
      <c r="J96">
        <f t="shared" si="0"/>
        <v>280</v>
      </c>
      <c r="K96">
        <f t="shared" si="0"/>
        <v>0</v>
      </c>
    </row>
    <row r="97" spans="2:11" ht="12.75">
      <c r="B97" s="9" t="str">
        <f>CONCATENATE("(",FIXED(J97,0)," - ",FIXED(K97,0),")")</f>
        <v>(130 - 420)</v>
      </c>
      <c r="C97" s="8">
        <f>ROUND(C32,0)</f>
        <v>134</v>
      </c>
      <c r="D97" s="8">
        <f>ROUND(D32,0)</f>
        <v>424</v>
      </c>
      <c r="J97">
        <f t="shared" si="0"/>
        <v>130</v>
      </c>
      <c r="K97">
        <f t="shared" si="0"/>
        <v>420</v>
      </c>
    </row>
    <row r="98" spans="1:11" ht="12.75">
      <c r="A98" t="s">
        <v>81</v>
      </c>
      <c r="B98" s="7" t="str">
        <f>FIXED(J98,0)</f>
        <v>200</v>
      </c>
      <c r="C98" s="8">
        <f>ROUND(B33,0)</f>
        <v>203</v>
      </c>
      <c r="J98">
        <f t="shared" si="0"/>
        <v>200</v>
      </c>
      <c r="K98">
        <f t="shared" si="0"/>
        <v>0</v>
      </c>
    </row>
    <row r="99" spans="2:11" ht="12.75">
      <c r="B99" s="9" t="str">
        <f>CONCATENATE("(",FIXED(J99,0)," - ",FIXED(K99,0),")")</f>
        <v>(64 - 340)</v>
      </c>
      <c r="C99" s="8">
        <f>ROUND(C33,0)</f>
        <v>64</v>
      </c>
      <c r="D99" s="8">
        <f>ROUND(D33,0)</f>
        <v>342</v>
      </c>
      <c r="J99">
        <f t="shared" si="0"/>
        <v>64</v>
      </c>
      <c r="K99">
        <f t="shared" si="0"/>
        <v>340</v>
      </c>
    </row>
    <row r="100" spans="1:11" ht="12.75">
      <c r="A100" t="s">
        <v>82</v>
      </c>
      <c r="B100" s="7" t="str">
        <f>FIXED(J100,0)</f>
        <v>250</v>
      </c>
      <c r="C100" s="8">
        <f>ROUND(B34,0)</f>
        <v>253</v>
      </c>
      <c r="J100">
        <f t="shared" si="0"/>
        <v>250</v>
      </c>
      <c r="K100">
        <f t="shared" si="0"/>
        <v>0</v>
      </c>
    </row>
    <row r="101" spans="2:11" ht="12.75">
      <c r="B101" s="9" t="str">
        <f>CONCATENATE("(",FIXED(J101,0)," - ",FIXED(K101,0),")")</f>
        <v>(28 - 740)</v>
      </c>
      <c r="C101" s="8">
        <f>ROUND(C34,0)</f>
        <v>28</v>
      </c>
      <c r="D101" s="8">
        <f>ROUND(D34,0)</f>
        <v>736</v>
      </c>
      <c r="J101">
        <f t="shared" si="0"/>
        <v>28</v>
      </c>
      <c r="K101">
        <f t="shared" si="0"/>
        <v>740</v>
      </c>
    </row>
    <row r="102" spans="1:11" ht="12.75">
      <c r="A102" t="s">
        <v>83</v>
      </c>
      <c r="B102" s="7" t="str">
        <f>FIXED(J102,0)</f>
        <v>1,700</v>
      </c>
      <c r="C102" s="8">
        <f>ROUND(B35,0)</f>
        <v>1717</v>
      </c>
      <c r="J102">
        <f t="shared" si="0"/>
        <v>1700</v>
      </c>
      <c r="K102">
        <f t="shared" si="0"/>
        <v>0</v>
      </c>
    </row>
    <row r="103" spans="2:11" ht="12.75">
      <c r="B103" s="9" t="str">
        <f>CONCATENATE("(",FIXED(J103,0)," - ",FIXED(K103,0),")")</f>
        <v>(1,500 - 1,900)</v>
      </c>
      <c r="C103" s="8">
        <f>ROUND(C35,0)</f>
        <v>1496</v>
      </c>
      <c r="D103" s="8">
        <f>ROUND(D35,0)</f>
        <v>1938</v>
      </c>
      <c r="J103">
        <f t="shared" si="0"/>
        <v>1500</v>
      </c>
      <c r="K103">
        <f t="shared" si="0"/>
        <v>1900</v>
      </c>
    </row>
    <row r="104" spans="1:11" ht="12.75">
      <c r="A104" t="s">
        <v>84</v>
      </c>
      <c r="B104" s="7" t="str">
        <f>FIXED(J104,0)</f>
        <v>10,000</v>
      </c>
      <c r="C104" s="8">
        <f>ROUND(B36,0)</f>
        <v>10084</v>
      </c>
      <c r="J104">
        <f t="shared" si="0"/>
        <v>10000</v>
      </c>
      <c r="K104">
        <f t="shared" si="0"/>
        <v>0</v>
      </c>
    </row>
    <row r="105" spans="2:11" ht="12.75">
      <c r="B105" s="9" t="str">
        <f>CONCATENATE("(",FIXED(J105,0)," - ",FIXED(K105,0),")")</f>
        <v>(8,500 - 12,000)</v>
      </c>
      <c r="C105" s="8">
        <f>ROUND(C36,0)</f>
        <v>8518</v>
      </c>
      <c r="D105" s="8">
        <f>ROUND(D36,0)</f>
        <v>11651</v>
      </c>
      <c r="J105">
        <f t="shared" si="0"/>
        <v>8500</v>
      </c>
      <c r="K105">
        <f t="shared" si="0"/>
        <v>12000</v>
      </c>
    </row>
    <row r="106" spans="2:11" ht="12.75">
      <c r="B106" s="7"/>
      <c r="J106">
        <f t="shared" si="0"/>
        <v>0</v>
      </c>
      <c r="K106">
        <f t="shared" si="0"/>
        <v>0</v>
      </c>
    </row>
    <row r="107" spans="1:11" ht="12.75">
      <c r="A107" s="1" t="s">
        <v>85</v>
      </c>
      <c r="B107" s="9"/>
      <c r="J107">
        <f t="shared" si="0"/>
        <v>0</v>
      </c>
      <c r="K107">
        <f t="shared" si="0"/>
        <v>0</v>
      </c>
    </row>
    <row r="108" spans="1:11" ht="12.75">
      <c r="A108" t="s">
        <v>49</v>
      </c>
      <c r="B108" s="7" t="str">
        <f>FIXED(J108,0)</f>
        <v>57</v>
      </c>
      <c r="C108" s="8">
        <f>ROUND(B40,0)</f>
        <v>57</v>
      </c>
      <c r="J108">
        <f t="shared" si="0"/>
        <v>57</v>
      </c>
      <c r="K108">
        <f t="shared" si="0"/>
        <v>0</v>
      </c>
    </row>
    <row r="109" spans="2:11" ht="12.75">
      <c r="B109" s="9" t="str">
        <f>CONCATENATE("(",FIXED(J109,0)," - ",FIXED(K109,0),")")</f>
        <v>(22 - 92)</v>
      </c>
      <c r="C109" s="8">
        <f>ROUND(C40,0)</f>
        <v>22</v>
      </c>
      <c r="D109" s="8">
        <f>ROUND(D40,0)</f>
        <v>92</v>
      </c>
      <c r="J109">
        <f t="shared" si="0"/>
        <v>22</v>
      </c>
      <c r="K109">
        <f t="shared" si="0"/>
        <v>92</v>
      </c>
    </row>
    <row r="110" spans="1:11" ht="12.75">
      <c r="A110" t="s">
        <v>51</v>
      </c>
      <c r="B110" s="7" t="str">
        <f>FIXED(J110,0)</f>
        <v>44</v>
      </c>
      <c r="C110" s="8">
        <f>ROUND(B41,0)</f>
        <v>44</v>
      </c>
      <c r="J110">
        <f t="shared" si="0"/>
        <v>44</v>
      </c>
      <c r="K110">
        <f t="shared" si="0"/>
        <v>0</v>
      </c>
    </row>
    <row r="111" spans="2:11" ht="12.75">
      <c r="B111" s="9" t="str">
        <f>CONCATENATE("(",FIXED(J111,0)," - ",FIXED(K111,0),")")</f>
        <v>(17 - 71)</v>
      </c>
      <c r="C111" s="8">
        <f>ROUND(C41,0)</f>
        <v>17</v>
      </c>
      <c r="D111" s="8">
        <f>ROUND(D41,0)</f>
        <v>71</v>
      </c>
      <c r="J111">
        <f t="shared" si="0"/>
        <v>17</v>
      </c>
      <c r="K111">
        <f t="shared" si="0"/>
        <v>71</v>
      </c>
    </row>
    <row r="112" spans="1:11" ht="12.75">
      <c r="A112" t="s">
        <v>89</v>
      </c>
      <c r="B112" s="7" t="str">
        <f>FIXED(J112,0)</f>
        <v>13</v>
      </c>
      <c r="C112" s="8">
        <f>ROUND(B42,0)</f>
        <v>13</v>
      </c>
      <c r="J112">
        <f t="shared" si="0"/>
        <v>13</v>
      </c>
      <c r="K112">
        <f t="shared" si="0"/>
        <v>0</v>
      </c>
    </row>
    <row r="113" spans="2:11" ht="12.75">
      <c r="B113" s="9" t="str">
        <f>CONCATENATE("(",FIXED(J113,0)," - ",FIXED(K113,0),")")</f>
        <v>(5 - 21)</v>
      </c>
      <c r="C113" s="8">
        <f>ROUND(C42,0)</f>
        <v>5</v>
      </c>
      <c r="D113" s="8">
        <f>ROUND(D42,0)</f>
        <v>21</v>
      </c>
      <c r="J113">
        <f t="shared" si="0"/>
        <v>5</v>
      </c>
      <c r="K113">
        <f t="shared" si="0"/>
        <v>21</v>
      </c>
    </row>
    <row r="114" spans="1:11" ht="12.75">
      <c r="A114" t="s">
        <v>53</v>
      </c>
      <c r="B114" s="7" t="str">
        <f>FIXED(J114,0)</f>
        <v>3</v>
      </c>
      <c r="C114" s="8">
        <f>ROUND(B43,0)</f>
        <v>3</v>
      </c>
      <c r="J114">
        <f t="shared" si="0"/>
        <v>3</v>
      </c>
      <c r="K114">
        <f t="shared" si="0"/>
        <v>0</v>
      </c>
    </row>
    <row r="115" spans="2:11" ht="12.75">
      <c r="B115" s="9" t="str">
        <f>CONCATENATE("(",FIXED(J115,0)," - ",FIXED(K115,0),")")</f>
        <v>(1 - 4)</v>
      </c>
      <c r="C115" s="8">
        <f>ROUND(C43,0)</f>
        <v>1</v>
      </c>
      <c r="D115" s="8">
        <f>ROUND(D43,0)</f>
        <v>4</v>
      </c>
      <c r="J115">
        <f t="shared" si="0"/>
        <v>1</v>
      </c>
      <c r="K115">
        <f t="shared" si="0"/>
        <v>4</v>
      </c>
    </row>
    <row r="116" spans="1:11" ht="12.75">
      <c r="A116" t="s">
        <v>54</v>
      </c>
      <c r="B116" s="7" t="str">
        <f>FIXED(J116,0)</f>
        <v>2</v>
      </c>
      <c r="C116" s="8">
        <f>ROUND(B44,0)</f>
        <v>2</v>
      </c>
      <c r="J116">
        <f>IF(C116&gt;99999,ROUND(C116,-4),IF(C116&gt;9999,ROUND(C116,-3),IF(C116&gt;999,ROUND(C116,-2),IF(C116&gt;99,ROUND(C116,-1),IF(C116&gt;9,ROUND(C116,0),IF(C116&gt;0.9,ROUND(C116,1),IF(C116&gt;0.009,ROUND(C116,2),C116)))))))</f>
        <v>2</v>
      </c>
      <c r="K116">
        <f>IF(D116&gt;99999,ROUND(D116,-4),IF(D116&gt;9999,ROUND(D116,-3),IF(D116&gt;999,ROUND(D116,-2),IF(D116&gt;99,ROUND(D116,-1),IF(D116&gt;9,ROUND(D116,0),IF(D116&gt;0.9,ROUND(D116,1),IF(D116&gt;0.009,ROUND(D116,2),D116)))))))</f>
        <v>0</v>
      </c>
    </row>
    <row r="117" spans="2:11" ht="12.75">
      <c r="B117" s="9" t="str">
        <f>CONCATENATE("(",FIXED(J117,0)," - ",FIXED(K117,0),")")</f>
        <v>(1 - 4)</v>
      </c>
      <c r="C117" s="8">
        <f>ROUND(C44,0)</f>
        <v>1</v>
      </c>
      <c r="D117" s="8">
        <f>ROUND(D44,0)</f>
        <v>4</v>
      </c>
      <c r="J117">
        <f>IF(C117&gt;99999,ROUND(C117,-4),IF(C117&gt;9999,ROUND(C117,-3),IF(C117&gt;999,ROUND(C117,-2),IF(C117&gt;99,ROUND(C117,-1),IF(C117&gt;9,ROUND(C117,0),IF(C117&gt;0.9,ROUND(C117,1),IF(C117&gt;0.009,ROUND(C117,2),C117)))))))</f>
        <v>1</v>
      </c>
      <c r="K117">
        <f>IF(D117&gt;99999,ROUND(D117,-4),IF(D117&gt;9999,ROUND(D117,-3),IF(D117&gt;999,ROUND(D117,-2),IF(D117&gt;99,ROUND(D117,-1),IF(D117&gt;9,ROUND(D117,0),IF(D117&gt;0.9,ROUND(D117,1),IF(D117&gt;0.009,ROUND(D117,2),D117)))))))</f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80">
      <selection activeCell="B51" sqref="B51:K117"/>
    </sheetView>
  </sheetViews>
  <sheetFormatPr defaultColWidth="9.140625" defaultRowHeight="12.75"/>
  <cols>
    <col min="1" max="1" width="61.28125" style="0" bestFit="1" customWidth="1"/>
    <col min="2" max="2" width="17.421875" style="0" bestFit="1" customWidth="1"/>
    <col min="3" max="3" width="15.28125" style="0" bestFit="1" customWidth="1"/>
    <col min="4" max="4" width="16.28125" style="0" bestFit="1" customWidth="1"/>
  </cols>
  <sheetData>
    <row r="1" ht="25.5">
      <c r="A1" s="10" t="s">
        <v>91</v>
      </c>
    </row>
    <row r="2" ht="12.75">
      <c r="A2" s="1" t="s">
        <v>67</v>
      </c>
    </row>
    <row r="3" ht="12.75">
      <c r="A3" s="2"/>
    </row>
    <row r="4" ht="12.75">
      <c r="A4" s="3" t="s">
        <v>24</v>
      </c>
    </row>
    <row r="5" spans="1:4" ht="12.75">
      <c r="A5" s="2"/>
      <c r="B5" s="3" t="s">
        <v>11</v>
      </c>
      <c r="C5" s="3" t="s">
        <v>87</v>
      </c>
      <c r="D5" s="3" t="s">
        <v>88</v>
      </c>
    </row>
    <row r="6" ht="12.75">
      <c r="A6" s="3" t="s">
        <v>68</v>
      </c>
    </row>
    <row r="7" spans="1:4" ht="12.75">
      <c r="A7" t="s">
        <v>69</v>
      </c>
      <c r="B7" s="4">
        <f>'BenMAP 15 65 Incidence'!L45</f>
        <v>1032.3008</v>
      </c>
      <c r="C7" s="4">
        <f>'BenMAP 15 65 Incidence'!O45</f>
        <v>403.6214</v>
      </c>
      <c r="D7" s="4">
        <f>'BenMAP 15 65 Incidence'!X45</f>
        <v>1660.4543</v>
      </c>
    </row>
    <row r="8" spans="1:4" ht="12.75">
      <c r="A8" t="s">
        <v>70</v>
      </c>
      <c r="B8" s="4">
        <f>'BenMAP 15 65 Incidence'!L46</f>
        <v>2332.5117</v>
      </c>
      <c r="C8" s="4">
        <f>'BenMAP 15 65 Incidence'!O46</f>
        <v>1269.0234</v>
      </c>
      <c r="D8" s="4">
        <f>'BenMAP 15 65 Incidence'!X46</f>
        <v>3394.499</v>
      </c>
    </row>
    <row r="9" spans="1:4" ht="12.75">
      <c r="A9" t="s">
        <v>71</v>
      </c>
      <c r="B9" s="5">
        <f>'BenMAP 15 65 Incidence'!L47</f>
        <v>3.1498</v>
      </c>
      <c r="C9" s="5">
        <f>'BenMAP 15 65 Incidence'!O47</f>
        <v>1.5377</v>
      </c>
      <c r="D9" s="5">
        <f>'BenMAP 15 65 Incidence'!X47</f>
        <v>4.7613</v>
      </c>
    </row>
    <row r="10" spans="1:4" ht="12.75">
      <c r="A10" s="3" t="s">
        <v>72</v>
      </c>
      <c r="B10" s="5"/>
      <c r="C10" s="5"/>
      <c r="D10" s="5"/>
    </row>
    <row r="11" spans="1:4" ht="12.75">
      <c r="A11" s="2" t="s">
        <v>55</v>
      </c>
      <c r="B11" s="6">
        <f>'BenMAP 15 65 Incidence'!L76</f>
        <v>3530.5398</v>
      </c>
      <c r="C11" s="6">
        <f>'BenMAP 15 65 Incidence'!O76</f>
        <v>646.4843</v>
      </c>
      <c r="D11" s="6">
        <f>'BenMAP 15 65 Incidence'!X76</f>
        <v>6408.4565</v>
      </c>
    </row>
    <row r="12" spans="1:4" ht="12.75">
      <c r="A12" s="2" t="s">
        <v>59</v>
      </c>
      <c r="B12" s="6">
        <f>'BenMAP 15 65 Incidence'!L77</f>
        <v>2847.7876</v>
      </c>
      <c r="C12" s="6">
        <f>'BenMAP 15 65 Incidence'!O77</f>
        <v>374.2866</v>
      </c>
      <c r="D12" s="6">
        <f>'BenMAP 15 65 Incidence'!X77</f>
        <v>5755.7607</v>
      </c>
    </row>
    <row r="13" spans="1:4" ht="12.75">
      <c r="A13" s="2" t="s">
        <v>56</v>
      </c>
      <c r="B13" s="6">
        <f>'BenMAP 15 65 Incidence'!L78</f>
        <v>2922.675</v>
      </c>
      <c r="C13" s="6">
        <f>'BenMAP 15 65 Incidence'!O78</f>
        <v>482.0077</v>
      </c>
      <c r="D13" s="6">
        <f>'BenMAP 15 65 Incidence'!X78</f>
        <v>5751.5996</v>
      </c>
    </row>
    <row r="14" spans="1:4" ht="12.75">
      <c r="A14" s="2" t="s">
        <v>60</v>
      </c>
      <c r="B14" s="6">
        <f>'BenMAP 15 65 Incidence'!L79</f>
        <v>1917.8004</v>
      </c>
      <c r="C14" s="6">
        <f>'BenMAP 15 65 Incidence'!O79</f>
        <v>390.4423</v>
      </c>
      <c r="D14" s="6">
        <f>'BenMAP 15 65 Incidence'!X79</f>
        <v>3060.7969</v>
      </c>
    </row>
    <row r="15" spans="1:4" ht="12.75">
      <c r="A15" s="2" t="s">
        <v>61</v>
      </c>
      <c r="B15" s="6">
        <f>'BenMAP 15 65 Incidence'!L80</f>
        <v>4439.6992</v>
      </c>
      <c r="C15" s="6">
        <f>'BenMAP 15 65 Incidence'!O80</f>
        <v>2215.5305</v>
      </c>
      <c r="D15" s="6">
        <f>'BenMAP 15 65 Incidence'!X80</f>
        <v>6660.2109</v>
      </c>
    </row>
    <row r="16" spans="1:4" ht="12.75">
      <c r="A16" s="2" t="s">
        <v>62</v>
      </c>
      <c r="B16" s="6">
        <f>'BenMAP 15 65 Incidence'!L81</f>
        <v>2561.5896</v>
      </c>
      <c r="C16" s="6">
        <f>'BenMAP 15 65 Incidence'!O81</f>
        <v>1703.4138</v>
      </c>
      <c r="D16" s="6">
        <f>'BenMAP 15 65 Incidence'!X81</f>
        <v>3504.3025</v>
      </c>
    </row>
    <row r="17" spans="1:4" ht="12.75">
      <c r="A17" s="2" t="s">
        <v>63</v>
      </c>
      <c r="B17" s="6">
        <f>'BenMAP 15 65 Incidence'!L82</f>
        <v>1556.0354</v>
      </c>
      <c r="C17" s="6">
        <f>'BenMAP 15 65 Incidence'!O82</f>
        <v>0</v>
      </c>
      <c r="D17" s="6">
        <f>'BenMAP 15 65 Incidence'!X82</f>
        <v>2880.1228</v>
      </c>
    </row>
    <row r="18" spans="1:4" ht="12.75">
      <c r="A18" s="2" t="s">
        <v>57</v>
      </c>
      <c r="B18" s="6">
        <f>'BenMAP 15 65 Incidence'!L83</f>
        <v>1916.049</v>
      </c>
      <c r="C18" s="6">
        <f>'BenMAP 15 65 Incidence'!O83</f>
        <v>7.2558</v>
      </c>
      <c r="D18" s="6">
        <f>'BenMAP 15 65 Incidence'!X83</f>
        <v>4559.6738</v>
      </c>
    </row>
    <row r="19" spans="1:4" ht="12.75">
      <c r="A19" s="2" t="s">
        <v>64</v>
      </c>
      <c r="B19" s="6">
        <f>'BenMAP 15 65 Incidence'!L84</f>
        <v>2735.1567</v>
      </c>
      <c r="C19" s="6">
        <f>'BenMAP 15 65 Incidence'!O84</f>
        <v>420.7177</v>
      </c>
      <c r="D19" s="6">
        <f>'BenMAP 15 65 Incidence'!X84</f>
        <v>4710.2476</v>
      </c>
    </row>
    <row r="20" spans="1:4" ht="12.75">
      <c r="A20" s="2" t="s">
        <v>58</v>
      </c>
      <c r="B20" s="6">
        <f>'BenMAP 15 65 Incidence'!L85</f>
        <v>2424.5391</v>
      </c>
      <c r="C20" s="6">
        <f>'BenMAP 15 65 Incidence'!O85</f>
        <v>635.4327</v>
      </c>
      <c r="D20" s="6">
        <f>'BenMAP 15 65 Incidence'!X85</f>
        <v>4734.9551</v>
      </c>
    </row>
    <row r="21" spans="1:4" ht="12.75">
      <c r="A21" s="2" t="s">
        <v>65</v>
      </c>
      <c r="B21" s="6">
        <f>'BenMAP 15 65 Incidence'!L86</f>
        <v>397.9472</v>
      </c>
      <c r="C21" s="6">
        <f>'BenMAP 15 65 Incidence'!O86</f>
        <v>0</v>
      </c>
      <c r="D21" s="6">
        <f>'BenMAP 15 65 Incidence'!X86</f>
        <v>1985.5549</v>
      </c>
    </row>
    <row r="22" spans="1:4" ht="12.75">
      <c r="A22" s="2" t="s">
        <v>66</v>
      </c>
      <c r="B22" s="6">
        <f>'BenMAP 15 65 Incidence'!L87</f>
        <v>1982.8928</v>
      </c>
      <c r="C22" s="6">
        <f>'BenMAP 15 65 Incidence'!O87</f>
        <v>315.6947</v>
      </c>
      <c r="D22" s="6">
        <f>'BenMAP 15 65 Incidence'!X87</f>
        <v>3580.4609</v>
      </c>
    </row>
    <row r="23" spans="1:4" ht="12.75">
      <c r="A23" s="2"/>
      <c r="B23" s="5"/>
      <c r="C23" s="5"/>
      <c r="D23" s="5"/>
    </row>
    <row r="24" spans="1:4" ht="12.75">
      <c r="A24" s="3" t="s">
        <v>73</v>
      </c>
      <c r="B24" s="5"/>
      <c r="C24" s="5"/>
      <c r="D24" s="5"/>
    </row>
    <row r="25" spans="1:4" ht="12.75">
      <c r="A25" s="2"/>
      <c r="B25" s="5"/>
      <c r="C25" s="5"/>
      <c r="D25" s="5"/>
    </row>
    <row r="26" spans="1:4" ht="12.75">
      <c r="A26" s="2" t="s">
        <v>74</v>
      </c>
      <c r="B26" s="4">
        <f>'BenMAP 15 65 Incidence'!L48</f>
        <v>813.2312</v>
      </c>
      <c r="C26" s="4">
        <f>'BenMAP 15 65 Incidence'!O48</f>
        <v>149.9226</v>
      </c>
      <c r="D26" s="4">
        <f>'BenMAP 15 65 Incidence'!X48</f>
        <v>1475.2852</v>
      </c>
    </row>
    <row r="27" spans="1:4" ht="12.75">
      <c r="A27" s="2" t="s">
        <v>75</v>
      </c>
      <c r="B27" s="4">
        <f>'BenMAP 15 65 Incidence'!L49</f>
        <v>2061.9863</v>
      </c>
      <c r="C27" s="4">
        <f>'BenMAP 15 65 Incidence'!O49</f>
        <v>1116.5321</v>
      </c>
      <c r="D27" s="4">
        <f>'BenMAP 15 65 Incidence'!X49</f>
        <v>3004.4165</v>
      </c>
    </row>
    <row r="28" spans="1:4" ht="12.75">
      <c r="A28" t="s">
        <v>76</v>
      </c>
      <c r="B28" s="4">
        <f>'BenMAP 15 65 Incidence'!L57+'BenMAP 15 65 Incidence'!L58</f>
        <v>251.4921</v>
      </c>
      <c r="C28" s="4">
        <f>'BenMAP 15 65 Incidence'!O57+'BenMAP 15 65 Incidence'!O58</f>
        <v>124.7792</v>
      </c>
      <c r="D28" s="4">
        <f>'BenMAP 15 65 Incidence'!X57+'BenMAP 15 65 Incidence'!X58</f>
        <v>378.1649</v>
      </c>
    </row>
    <row r="29" spans="1:4" ht="12.75">
      <c r="A29" t="s">
        <v>77</v>
      </c>
      <c r="B29" s="4">
        <f>'BenMAP 15 65 Incidence'!L59+'BenMAP 15 65 Incidence'!L60</f>
        <v>505.7025</v>
      </c>
      <c r="C29" s="4">
        <f>'BenMAP 15 65 Incidence'!O59+'BenMAP 15 65 Incidence'!O60</f>
        <v>316.66560000000004</v>
      </c>
      <c r="D29" s="4">
        <f>'BenMAP 15 65 Incidence'!X59+'BenMAP 15 65 Incidence'!X60</f>
        <v>694.7159</v>
      </c>
    </row>
    <row r="30" spans="1:4" ht="12.75">
      <c r="A30" t="s">
        <v>78</v>
      </c>
      <c r="B30" s="4">
        <f>'BenMAP 15 65 Incidence'!L50</f>
        <v>1173.5266</v>
      </c>
      <c r="C30" s="4">
        <f>'BenMAP 15 65 Incidence'!O50</f>
        <v>690.1862</v>
      </c>
      <c r="D30" s="4">
        <f>'BenMAP 15 65 Incidence'!X50</f>
        <v>1656.0338</v>
      </c>
    </row>
    <row r="31" spans="1:4" ht="12.75">
      <c r="A31" t="s">
        <v>79</v>
      </c>
      <c r="B31" s="4">
        <f>'BenMAP 15 65 Incidence'!L55</f>
        <v>2175.2786</v>
      </c>
      <c r="C31" s="4">
        <f>'BenMAP 15 65 Incidence'!O55</f>
        <v>-74.4796</v>
      </c>
      <c r="D31" s="4">
        <f>'BenMAP 15 65 Incidence'!X55</f>
        <v>4413.6416</v>
      </c>
    </row>
    <row r="32" spans="1:4" ht="12.75">
      <c r="A32" t="s">
        <v>80</v>
      </c>
      <c r="B32" s="4">
        <f>'BenMAP 15 65 Incidence'!L52</f>
        <v>17603.9492</v>
      </c>
      <c r="C32" s="4">
        <f>'BenMAP 15 65 Incidence'!O52</f>
        <v>8476.1885</v>
      </c>
      <c r="D32" s="4">
        <f>'BenMAP 15 65 Incidence'!X52</f>
        <v>26711.6484</v>
      </c>
    </row>
    <row r="33" spans="1:4" ht="12.75">
      <c r="A33" t="s">
        <v>81</v>
      </c>
      <c r="B33" s="4">
        <f>'BenMAP 15 65 Incidence'!L53</f>
        <v>12866.1328</v>
      </c>
      <c r="C33" s="4">
        <f>'BenMAP 15 65 Incidence'!O53</f>
        <v>4048.874</v>
      </c>
      <c r="D33" s="4">
        <f>'BenMAP 15 65 Incidence'!X53</f>
        <v>21681.8984</v>
      </c>
    </row>
    <row r="34" spans="1:4" ht="12.75">
      <c r="A34" t="s">
        <v>82</v>
      </c>
      <c r="B34" s="4">
        <f>'BenMAP 15 65 Incidence'!L56</f>
        <v>15930.5762</v>
      </c>
      <c r="C34" s="4">
        <f>'BenMAP 15 65 Incidence'!O56</f>
        <v>1772.0695</v>
      </c>
      <c r="D34" s="4">
        <f>'BenMAP 15 65 Incidence'!X56</f>
        <v>46349.4023</v>
      </c>
    </row>
    <row r="35" spans="1:4" ht="12.75">
      <c r="A35" t="s">
        <v>83</v>
      </c>
      <c r="B35" s="4">
        <f>'BenMAP 15 65 Incidence'!L54</f>
        <v>116505.1094</v>
      </c>
      <c r="C35" s="4">
        <f>'BenMAP 15 65 Incidence'!O54</f>
        <v>101517.5313</v>
      </c>
      <c r="D35" s="4">
        <f>'BenMAP 15 65 Incidence'!X54</f>
        <v>131490.7813</v>
      </c>
    </row>
    <row r="36" spans="1:4" ht="12.75">
      <c r="A36" t="s">
        <v>84</v>
      </c>
      <c r="B36" s="4">
        <f>'BenMAP 15 65 Incidence'!L51</f>
        <v>692669.6875</v>
      </c>
      <c r="C36" s="4">
        <f>'BenMAP 15 65 Incidence'!O51</f>
        <v>585151.0625</v>
      </c>
      <c r="D36" s="4">
        <f>'BenMAP 15 65 Incidence'!X51</f>
        <v>800162.4375</v>
      </c>
    </row>
    <row r="39" ht="12.75">
      <c r="A39" s="1" t="s">
        <v>85</v>
      </c>
    </row>
    <row r="40" spans="1:4" ht="12.75">
      <c r="A40" t="s">
        <v>49</v>
      </c>
      <c r="B40" s="4">
        <f>'BenMAP 15 65 Incidence'!L61</f>
        <v>1295.8616</v>
      </c>
      <c r="C40" s="4">
        <f>'BenMAP 15 65 Incidence'!O61</f>
        <v>507.0564</v>
      </c>
      <c r="D40" s="4">
        <f>'BenMAP 15 65 Incidence'!X61</f>
        <v>2084.2083</v>
      </c>
    </row>
    <row r="41" spans="1:4" ht="12.75">
      <c r="A41" t="s">
        <v>51</v>
      </c>
      <c r="B41" s="4">
        <f>'BenMAP 15 65 Incidence'!L62</f>
        <v>1244.6079</v>
      </c>
      <c r="C41" s="4">
        <f>'BenMAP 15 65 Incidence'!O62</f>
        <v>487.0101</v>
      </c>
      <c r="D41" s="4">
        <f>'BenMAP 15 65 Incidence'!X62</f>
        <v>2001.7507</v>
      </c>
    </row>
    <row r="42" spans="1:4" ht="12.75">
      <c r="A42" t="s">
        <v>89</v>
      </c>
      <c r="B42" s="4">
        <f>'BenMAP 15 65 Incidence'!L63</f>
        <v>1032.3008</v>
      </c>
      <c r="C42" s="4">
        <f>'BenMAP 15 65 Incidence'!O63</f>
        <v>403.6214</v>
      </c>
      <c r="D42" s="4">
        <f>'BenMAP 15 65 Incidence'!X63</f>
        <v>1660.4543</v>
      </c>
    </row>
    <row r="43" spans="1:4" ht="12.75">
      <c r="A43" t="s">
        <v>53</v>
      </c>
      <c r="B43" s="4">
        <f>'BenMAP 15 65 Incidence'!L64</f>
        <v>478.4124</v>
      </c>
      <c r="C43" s="4">
        <f>'BenMAP 15 65 Incidence'!O64</f>
        <v>187.1776</v>
      </c>
      <c r="D43" s="4">
        <f>'BenMAP 15 65 Incidence'!X64</f>
        <v>769.2675</v>
      </c>
    </row>
    <row r="44" spans="1:4" ht="12.75">
      <c r="A44" t="s">
        <v>54</v>
      </c>
      <c r="B44" s="4">
        <f>'BenMAP 15 65 Incidence'!L65</f>
        <v>51.9757</v>
      </c>
      <c r="C44" s="4">
        <f>'BenMAP 15 65 Incidence'!O65</f>
        <v>20.2978</v>
      </c>
      <c r="D44" s="4">
        <f>'BenMAP 15 65 Incidence'!X65</f>
        <v>83.6238</v>
      </c>
    </row>
    <row r="49" ht="12.75">
      <c r="A49" t="s">
        <v>86</v>
      </c>
    </row>
    <row r="50" ht="12.75">
      <c r="A50" s="3" t="s">
        <v>68</v>
      </c>
    </row>
    <row r="51" spans="1:11" ht="12.75">
      <c r="A51" t="s">
        <v>69</v>
      </c>
      <c r="B51" s="7" t="str">
        <f>FIXED(J51,0)</f>
        <v>1,000</v>
      </c>
      <c r="C51" s="8">
        <f>ROUND(B7,0)</f>
        <v>1032</v>
      </c>
      <c r="J51">
        <f>IF(C51&gt;99999,ROUND(C51,-4),IF(C51&gt;9999,ROUND(C51,-3),IF(C51&gt;999,ROUND(C51,-2),IF(C51&gt;99,ROUND(C51,-1),IF(C51&gt;9,ROUND(C51,0),IF(C51&gt;0.9,ROUND(C51,1),IF(C51&gt;0.009,ROUND(C51,2),C51)))))))</f>
        <v>1000</v>
      </c>
      <c r="K51">
        <f>IF(D51&gt;99999,ROUND(D51,-4),IF(D51&gt;9999,ROUND(D51,-3),IF(D51&gt;999,ROUND(D51,-2),IF(D51&gt;99,ROUND(D51,-1),IF(D51&gt;9,ROUND(D51,0),IF(D51&gt;0.9,ROUND(D51,1),IF(D51&gt;0.009,ROUND(D51,2),D51)))))))</f>
        <v>0</v>
      </c>
    </row>
    <row r="52" spans="2:11" ht="12.75">
      <c r="B52" s="9" t="str">
        <f>CONCATENATE("(",FIXED(J52,0)," - ",FIXED(K52,0),")")</f>
        <v>(400 - 1,700)</v>
      </c>
      <c r="C52" s="8">
        <f>ROUND(C7,0)</f>
        <v>404</v>
      </c>
      <c r="D52" s="8">
        <f>ROUND(D7,0)</f>
        <v>1660</v>
      </c>
      <c r="J52">
        <f aca="true" t="shared" si="0" ref="J52:K115">IF(C52&gt;99999,ROUND(C52,-4),IF(C52&gt;9999,ROUND(C52,-3),IF(C52&gt;999,ROUND(C52,-2),IF(C52&gt;99,ROUND(C52,-1),IF(C52&gt;9,ROUND(C52,0),IF(C52&gt;0.9,ROUND(C52,1),IF(C52&gt;0.009,ROUND(C52,2),C52)))))))</f>
        <v>400</v>
      </c>
      <c r="K52">
        <f t="shared" si="0"/>
        <v>1700</v>
      </c>
    </row>
    <row r="53" spans="1:11" ht="12.75">
      <c r="A53" t="s">
        <v>70</v>
      </c>
      <c r="B53" s="7" t="str">
        <f>FIXED(J53,0)</f>
        <v>2,300</v>
      </c>
      <c r="C53" s="8">
        <f>ROUND(B8,0)</f>
        <v>2333</v>
      </c>
      <c r="J53">
        <f t="shared" si="0"/>
        <v>2300</v>
      </c>
      <c r="K53">
        <f t="shared" si="0"/>
        <v>0</v>
      </c>
    </row>
    <row r="54" spans="2:11" ht="12.75">
      <c r="B54" s="9" t="str">
        <f>CONCATENATE("(",FIXED(J54,0)," - ",FIXED(K54,0),")")</f>
        <v>(1,300 - 3,400)</v>
      </c>
      <c r="C54" s="8">
        <f>ROUND(C8,0)</f>
        <v>1269</v>
      </c>
      <c r="D54" s="8">
        <f>ROUND(D8,0)</f>
        <v>3394</v>
      </c>
      <c r="J54">
        <f t="shared" si="0"/>
        <v>1300</v>
      </c>
      <c r="K54">
        <f t="shared" si="0"/>
        <v>3400</v>
      </c>
    </row>
    <row r="55" spans="1:11" ht="12.75">
      <c r="A55" t="s">
        <v>71</v>
      </c>
      <c r="B55" s="7" t="str">
        <f>FIXED(J55,0)</f>
        <v>3</v>
      </c>
      <c r="C55" s="11">
        <f>ROUND(B9,1)</f>
        <v>3.1</v>
      </c>
      <c r="J55">
        <f t="shared" si="0"/>
        <v>3.1</v>
      </c>
      <c r="K55">
        <f t="shared" si="0"/>
        <v>0</v>
      </c>
    </row>
    <row r="56" spans="2:11" ht="12.75">
      <c r="B56" s="9" t="str">
        <f>CONCATENATE("(",FIXED(J56,0)," - ",FIXED(K56,0),")")</f>
        <v>(2 - 5)</v>
      </c>
      <c r="C56" s="11">
        <f>ROUND(C9,2)</f>
        <v>1.54</v>
      </c>
      <c r="D56" s="11">
        <f>ROUND(D9,1)</f>
        <v>4.8</v>
      </c>
      <c r="J56">
        <f t="shared" si="0"/>
        <v>1.5</v>
      </c>
      <c r="K56">
        <f t="shared" si="0"/>
        <v>4.8</v>
      </c>
    </row>
    <row r="57" spans="1:11" ht="12.75">
      <c r="A57" s="3" t="s">
        <v>72</v>
      </c>
      <c r="J57">
        <f t="shared" si="0"/>
        <v>0</v>
      </c>
      <c r="K57">
        <f t="shared" si="0"/>
        <v>0</v>
      </c>
    </row>
    <row r="58" spans="1:11" ht="12.75">
      <c r="A58" s="2" t="s">
        <v>55</v>
      </c>
      <c r="B58" s="7" t="str">
        <f>FIXED(J58,0)</f>
        <v>3,500</v>
      </c>
      <c r="C58" s="8">
        <f>ROUND(B11,0)</f>
        <v>3531</v>
      </c>
      <c r="J58">
        <f t="shared" si="0"/>
        <v>3500</v>
      </c>
      <c r="K58">
        <f t="shared" si="0"/>
        <v>0</v>
      </c>
    </row>
    <row r="59" spans="1:11" ht="12.75">
      <c r="A59" s="2"/>
      <c r="B59" s="9" t="str">
        <f>CONCATENATE("(",FIXED(J59,0)," - ",FIXED(K59,0),")")</f>
        <v>(650 - 6,400)</v>
      </c>
      <c r="C59" s="8">
        <f>ROUND(C11,0)</f>
        <v>646</v>
      </c>
      <c r="D59" s="8">
        <f>ROUND(D11,0)</f>
        <v>6408</v>
      </c>
      <c r="J59">
        <f t="shared" si="0"/>
        <v>650</v>
      </c>
      <c r="K59">
        <f t="shared" si="0"/>
        <v>6400</v>
      </c>
    </row>
    <row r="60" spans="1:11" ht="12.75">
      <c r="A60" s="2" t="s">
        <v>59</v>
      </c>
      <c r="B60" s="7" t="str">
        <f>FIXED(J60,0)</f>
        <v>2,800</v>
      </c>
      <c r="C60" s="8">
        <f>ROUND(B12,0)</f>
        <v>2848</v>
      </c>
      <c r="J60">
        <f t="shared" si="0"/>
        <v>2800</v>
      </c>
      <c r="K60">
        <f t="shared" si="0"/>
        <v>0</v>
      </c>
    </row>
    <row r="61" spans="1:11" ht="12.75">
      <c r="A61" s="2"/>
      <c r="B61" s="9" t="str">
        <f>CONCATENATE("(",FIXED(J61,0)," - ",FIXED(K61,0),")")</f>
        <v>(370 - 5,800)</v>
      </c>
      <c r="C61" s="8">
        <f>ROUND(C12,0)</f>
        <v>374</v>
      </c>
      <c r="D61" s="8">
        <f>ROUND(D12,0)</f>
        <v>5756</v>
      </c>
      <c r="J61">
        <f t="shared" si="0"/>
        <v>370</v>
      </c>
      <c r="K61">
        <f t="shared" si="0"/>
        <v>5800</v>
      </c>
    </row>
    <row r="62" spans="1:11" ht="12.75">
      <c r="A62" s="2" t="s">
        <v>56</v>
      </c>
      <c r="B62" s="7" t="str">
        <f>FIXED(J62,0)</f>
        <v>2,900</v>
      </c>
      <c r="C62" s="8">
        <f>ROUND(B13,0)</f>
        <v>2923</v>
      </c>
      <c r="J62">
        <f t="shared" si="0"/>
        <v>2900</v>
      </c>
      <c r="K62">
        <f t="shared" si="0"/>
        <v>0</v>
      </c>
    </row>
    <row r="63" spans="1:11" ht="12.75">
      <c r="A63" s="2"/>
      <c r="B63" s="9" t="str">
        <f>CONCATENATE("(",FIXED(J63,0)," - ",FIXED(K63,0),")")</f>
        <v>(480 - 5,800)</v>
      </c>
      <c r="C63" s="8">
        <f>ROUND(C13,0)</f>
        <v>482</v>
      </c>
      <c r="D63" s="8">
        <f>ROUND(D13,0)</f>
        <v>5752</v>
      </c>
      <c r="J63">
        <f t="shared" si="0"/>
        <v>480</v>
      </c>
      <c r="K63">
        <f t="shared" si="0"/>
        <v>5800</v>
      </c>
    </row>
    <row r="64" spans="1:11" ht="12.75">
      <c r="A64" s="2" t="s">
        <v>60</v>
      </c>
      <c r="B64" s="7" t="str">
        <f>FIXED(J64,0)</f>
        <v>1,900</v>
      </c>
      <c r="C64" s="8">
        <f>ROUND(B14,0)</f>
        <v>1918</v>
      </c>
      <c r="J64">
        <f t="shared" si="0"/>
        <v>1900</v>
      </c>
      <c r="K64">
        <f t="shared" si="0"/>
        <v>0</v>
      </c>
    </row>
    <row r="65" spans="1:11" ht="12.75">
      <c r="A65" s="2"/>
      <c r="B65" s="9" t="str">
        <f>CONCATENATE("(",FIXED(J65,0)," - ",FIXED(K65,0),")")</f>
        <v>(390 - 3,100)</v>
      </c>
      <c r="C65" s="8">
        <f>ROUND(C14,0)</f>
        <v>390</v>
      </c>
      <c r="D65" s="8">
        <f>ROUND(D14,0)</f>
        <v>3061</v>
      </c>
      <c r="J65">
        <f t="shared" si="0"/>
        <v>390</v>
      </c>
      <c r="K65">
        <f t="shared" si="0"/>
        <v>3100</v>
      </c>
    </row>
    <row r="66" spans="1:11" ht="12.75">
      <c r="A66" s="2" t="s">
        <v>61</v>
      </c>
      <c r="B66" s="7" t="str">
        <f>FIXED(J66,0)</f>
        <v>4,400</v>
      </c>
      <c r="C66" s="8">
        <f>ROUND(B15,0)</f>
        <v>4440</v>
      </c>
      <c r="J66">
        <f t="shared" si="0"/>
        <v>4400</v>
      </c>
      <c r="K66">
        <f t="shared" si="0"/>
        <v>0</v>
      </c>
    </row>
    <row r="67" spans="1:11" ht="12.75">
      <c r="A67" s="2"/>
      <c r="B67" s="9" t="str">
        <f>CONCATENATE("(",FIXED(J67,0)," - ",FIXED(K67,0),")")</f>
        <v>(2,200 - 6,700)</v>
      </c>
      <c r="C67" s="8">
        <f>ROUND(C15,0)</f>
        <v>2216</v>
      </c>
      <c r="D67" s="8">
        <f>ROUND(D15,0)</f>
        <v>6660</v>
      </c>
      <c r="J67">
        <f t="shared" si="0"/>
        <v>2200</v>
      </c>
      <c r="K67">
        <f t="shared" si="0"/>
        <v>6700</v>
      </c>
    </row>
    <row r="68" spans="1:11" ht="12.75">
      <c r="A68" s="2" t="s">
        <v>62</v>
      </c>
      <c r="B68" s="7" t="str">
        <f>FIXED(J68,0)</f>
        <v>2,600</v>
      </c>
      <c r="C68" s="8">
        <f>ROUND(B16,0)</f>
        <v>2562</v>
      </c>
      <c r="J68">
        <f t="shared" si="0"/>
        <v>2600</v>
      </c>
      <c r="K68">
        <f t="shared" si="0"/>
        <v>0</v>
      </c>
    </row>
    <row r="69" spans="1:11" ht="12.75">
      <c r="A69" s="2"/>
      <c r="B69" s="9" t="str">
        <f>CONCATENATE("(",FIXED(J69,0)," - ",FIXED(K69,0),")")</f>
        <v>(1,700 - 3,500)</v>
      </c>
      <c r="C69" s="8">
        <f>ROUND(C16,0)</f>
        <v>1703</v>
      </c>
      <c r="D69" s="8">
        <f>ROUND(D16,0)</f>
        <v>3504</v>
      </c>
      <c r="J69">
        <f t="shared" si="0"/>
        <v>1700</v>
      </c>
      <c r="K69">
        <f t="shared" si="0"/>
        <v>3500</v>
      </c>
    </row>
    <row r="70" spans="1:11" ht="12.75">
      <c r="A70" s="2" t="s">
        <v>63</v>
      </c>
      <c r="B70" s="7" t="str">
        <f>FIXED(J70,0)</f>
        <v>1,600</v>
      </c>
      <c r="C70" s="8">
        <f>ROUND(B17,0)</f>
        <v>1556</v>
      </c>
      <c r="J70">
        <f t="shared" si="0"/>
        <v>1600</v>
      </c>
      <c r="K70">
        <f t="shared" si="0"/>
        <v>0</v>
      </c>
    </row>
    <row r="71" spans="1:11" ht="12.75">
      <c r="A71" s="2"/>
      <c r="B71" s="9" t="str">
        <f>CONCATENATE("(",FIXED(J71,0)," - ",FIXED(K71,0),")")</f>
        <v>(0 - 2,900)</v>
      </c>
      <c r="C71" s="8">
        <f>ROUND(C17,0)</f>
        <v>0</v>
      </c>
      <c r="D71" s="8">
        <f>ROUND(D17,0)</f>
        <v>2880</v>
      </c>
      <c r="J71">
        <f t="shared" si="0"/>
        <v>0</v>
      </c>
      <c r="K71">
        <f t="shared" si="0"/>
        <v>2900</v>
      </c>
    </row>
    <row r="72" spans="1:11" ht="12.75">
      <c r="A72" s="2" t="s">
        <v>57</v>
      </c>
      <c r="B72" s="7" t="str">
        <f>FIXED(J72,0)</f>
        <v>1,900</v>
      </c>
      <c r="C72" s="8">
        <f>ROUND(B18,0)</f>
        <v>1916</v>
      </c>
      <c r="J72">
        <f t="shared" si="0"/>
        <v>1900</v>
      </c>
      <c r="K72">
        <f t="shared" si="0"/>
        <v>0</v>
      </c>
    </row>
    <row r="73" spans="1:11" ht="12.75">
      <c r="A73" s="2"/>
      <c r="B73" s="9" t="str">
        <f>CONCATENATE("(",FIXED(J73,0)," - ",FIXED(K73,0),")")</f>
        <v>(7 - 4,600)</v>
      </c>
      <c r="C73" s="8">
        <f>ROUND(C18,0)</f>
        <v>7</v>
      </c>
      <c r="D73" s="8">
        <f>ROUND(D18,0)</f>
        <v>4560</v>
      </c>
      <c r="J73">
        <f t="shared" si="0"/>
        <v>7</v>
      </c>
      <c r="K73">
        <f t="shared" si="0"/>
        <v>4600</v>
      </c>
    </row>
    <row r="74" spans="1:11" ht="12.75">
      <c r="A74" s="2" t="s">
        <v>64</v>
      </c>
      <c r="B74" s="7" t="str">
        <f>FIXED(J74,0)</f>
        <v>2,700</v>
      </c>
      <c r="C74" s="8">
        <f>ROUND(B19,0)</f>
        <v>2735</v>
      </c>
      <c r="J74">
        <f t="shared" si="0"/>
        <v>2700</v>
      </c>
      <c r="K74">
        <f t="shared" si="0"/>
        <v>0</v>
      </c>
    </row>
    <row r="75" spans="1:11" ht="12.75">
      <c r="A75" s="2"/>
      <c r="B75" s="9" t="str">
        <f>CONCATENATE("(",FIXED(J75,0)," - ",FIXED(K75,0),")")</f>
        <v>(420 - 4,700)</v>
      </c>
      <c r="C75" s="8">
        <f>ROUND(C19,0)</f>
        <v>421</v>
      </c>
      <c r="D75" s="8">
        <f>ROUND(D19,0)</f>
        <v>4710</v>
      </c>
      <c r="J75">
        <f t="shared" si="0"/>
        <v>420</v>
      </c>
      <c r="K75">
        <f t="shared" si="0"/>
        <v>4700</v>
      </c>
    </row>
    <row r="76" spans="1:11" ht="12.75">
      <c r="A76" s="2" t="s">
        <v>58</v>
      </c>
      <c r="B76" s="7" t="str">
        <f>FIXED(J76,0)</f>
        <v>2,400</v>
      </c>
      <c r="C76" s="8">
        <f>ROUND(B20,0)</f>
        <v>2425</v>
      </c>
      <c r="J76">
        <f t="shared" si="0"/>
        <v>2400</v>
      </c>
      <c r="K76">
        <f t="shared" si="0"/>
        <v>0</v>
      </c>
    </row>
    <row r="77" spans="1:11" ht="12.75">
      <c r="A77" s="2"/>
      <c r="B77" s="9" t="str">
        <f>CONCATENATE("(",FIXED(J77,0)," - ",FIXED(K77,0),")")</f>
        <v>(640 - 4,700)</v>
      </c>
      <c r="C77" s="8">
        <f>ROUND(C20,0)</f>
        <v>635</v>
      </c>
      <c r="D77" s="8">
        <f>ROUND(D20,0)</f>
        <v>4735</v>
      </c>
      <c r="J77">
        <f t="shared" si="0"/>
        <v>640</v>
      </c>
      <c r="K77">
        <f t="shared" si="0"/>
        <v>4700</v>
      </c>
    </row>
    <row r="78" spans="1:11" ht="12.75">
      <c r="A78" s="2" t="s">
        <v>65</v>
      </c>
      <c r="B78" s="7" t="str">
        <f>FIXED(J78,0)</f>
        <v>400</v>
      </c>
      <c r="C78" s="8">
        <f>ROUND(B21,0)</f>
        <v>398</v>
      </c>
      <c r="J78">
        <f t="shared" si="0"/>
        <v>400</v>
      </c>
      <c r="K78">
        <f t="shared" si="0"/>
        <v>0</v>
      </c>
    </row>
    <row r="79" spans="1:11" ht="12.75">
      <c r="A79" s="2"/>
      <c r="B79" s="9" t="str">
        <f>CONCATENATE("(",FIXED(J79,0)," - ",FIXED(K79,0),")")</f>
        <v>(0 - 2,000)</v>
      </c>
      <c r="C79" s="8">
        <f>ROUND(C21,0)</f>
        <v>0</v>
      </c>
      <c r="D79" s="8">
        <f>ROUND(D21,0)</f>
        <v>1986</v>
      </c>
      <c r="J79">
        <f t="shared" si="0"/>
        <v>0</v>
      </c>
      <c r="K79">
        <f t="shared" si="0"/>
        <v>2000</v>
      </c>
    </row>
    <row r="80" spans="1:11" ht="12.75">
      <c r="A80" s="2" t="s">
        <v>66</v>
      </c>
      <c r="B80" s="7" t="str">
        <f>FIXED(J80,0)</f>
        <v>2,000</v>
      </c>
      <c r="C80" s="8">
        <f>ROUND(B22,0)</f>
        <v>1983</v>
      </c>
      <c r="J80">
        <f t="shared" si="0"/>
        <v>2000</v>
      </c>
      <c r="K80">
        <f t="shared" si="0"/>
        <v>0</v>
      </c>
    </row>
    <row r="81" spans="1:11" ht="12.75">
      <c r="A81" s="2"/>
      <c r="B81" s="9" t="str">
        <f>CONCATENATE("(",FIXED(J81,0)," - ",FIXED(K81,0),")")</f>
        <v>(320 - 3,600)</v>
      </c>
      <c r="C81" s="8">
        <f>ROUND(C22,0)</f>
        <v>316</v>
      </c>
      <c r="D81" s="8">
        <f>ROUND(D22,0)</f>
        <v>3580</v>
      </c>
      <c r="J81">
        <f t="shared" si="0"/>
        <v>320</v>
      </c>
      <c r="K81">
        <f t="shared" si="0"/>
        <v>3600</v>
      </c>
    </row>
    <row r="82" spans="1:11" ht="12.75">
      <c r="A82" s="3" t="s">
        <v>73</v>
      </c>
      <c r="J82">
        <f t="shared" si="0"/>
        <v>0</v>
      </c>
      <c r="K82">
        <f t="shared" si="0"/>
        <v>0</v>
      </c>
    </row>
    <row r="83" spans="1:11" ht="12.75">
      <c r="A83" s="2"/>
      <c r="J83">
        <f t="shared" si="0"/>
        <v>0</v>
      </c>
      <c r="K83">
        <f t="shared" si="0"/>
        <v>0</v>
      </c>
    </row>
    <row r="84" spans="1:11" ht="12.75">
      <c r="A84" s="2" t="s">
        <v>74</v>
      </c>
      <c r="B84" s="7" t="str">
        <f>FIXED(J84,0)</f>
        <v>810</v>
      </c>
      <c r="C84" s="8">
        <f>ROUND(B26,0)</f>
        <v>813</v>
      </c>
      <c r="J84">
        <f t="shared" si="0"/>
        <v>810</v>
      </c>
      <c r="K84">
        <f t="shared" si="0"/>
        <v>0</v>
      </c>
    </row>
    <row r="85" spans="1:11" ht="12.75">
      <c r="A85" s="2"/>
      <c r="B85" s="9" t="str">
        <f>CONCATENATE("(",FIXED(J85,0)," - ",FIXED(K85,0),")")</f>
        <v>(150 - 1,500)</v>
      </c>
      <c r="C85" s="8">
        <f>ROUND(C26,0)</f>
        <v>150</v>
      </c>
      <c r="D85" s="8">
        <f>ROUND(D26,0)</f>
        <v>1475</v>
      </c>
      <c r="J85">
        <f t="shared" si="0"/>
        <v>150</v>
      </c>
      <c r="K85">
        <f t="shared" si="0"/>
        <v>1500</v>
      </c>
    </row>
    <row r="86" spans="1:11" ht="12.75">
      <c r="A86" s="2" t="s">
        <v>75</v>
      </c>
      <c r="B86" s="7" t="str">
        <f>FIXED(J86,0)</f>
        <v>2,100</v>
      </c>
      <c r="C86" s="8">
        <f>ROUND(B27,0)</f>
        <v>2062</v>
      </c>
      <c r="J86">
        <f t="shared" si="0"/>
        <v>2100</v>
      </c>
      <c r="K86">
        <f t="shared" si="0"/>
        <v>0</v>
      </c>
    </row>
    <row r="87" spans="1:11" ht="12.75">
      <c r="A87" s="2"/>
      <c r="B87" s="9" t="str">
        <f>CONCATENATE("(",FIXED(J87,0)," - ",FIXED(K87,0),")")</f>
        <v>(1,100 - 3,000)</v>
      </c>
      <c r="C87" s="8">
        <f>ROUND(C27,0)</f>
        <v>1117</v>
      </c>
      <c r="D87" s="8">
        <f>ROUND(D27,0)</f>
        <v>3004</v>
      </c>
      <c r="J87">
        <f t="shared" si="0"/>
        <v>1100</v>
      </c>
      <c r="K87">
        <f t="shared" si="0"/>
        <v>3000</v>
      </c>
    </row>
    <row r="88" spans="1:11" ht="12.75">
      <c r="A88" t="s">
        <v>76</v>
      </c>
      <c r="B88" s="7" t="str">
        <f>FIXED(J88,0)</f>
        <v>250</v>
      </c>
      <c r="C88" s="8">
        <f>ROUND(B28,0)</f>
        <v>251</v>
      </c>
      <c r="J88">
        <f t="shared" si="0"/>
        <v>250</v>
      </c>
      <c r="K88">
        <f t="shared" si="0"/>
        <v>0</v>
      </c>
    </row>
    <row r="89" spans="2:11" ht="12.75">
      <c r="B89" s="9" t="str">
        <f>CONCATENATE("(",FIXED(J89,0)," - ",FIXED(K89,0),")")</f>
        <v>(130 - 380)</v>
      </c>
      <c r="C89" s="8">
        <f>ROUND(C28,0)</f>
        <v>125</v>
      </c>
      <c r="D89" s="8">
        <f>ROUND(D28,0)</f>
        <v>378</v>
      </c>
      <c r="J89">
        <f t="shared" si="0"/>
        <v>130</v>
      </c>
      <c r="K89">
        <f t="shared" si="0"/>
        <v>380</v>
      </c>
    </row>
    <row r="90" spans="1:11" ht="12.75">
      <c r="A90" t="s">
        <v>77</v>
      </c>
      <c r="B90" s="7" t="str">
        <f>FIXED(J90,0)</f>
        <v>510</v>
      </c>
      <c r="C90" s="8">
        <f>ROUND(B29,0)</f>
        <v>506</v>
      </c>
      <c r="J90">
        <f t="shared" si="0"/>
        <v>510</v>
      </c>
      <c r="K90">
        <f t="shared" si="0"/>
        <v>0</v>
      </c>
    </row>
    <row r="91" spans="2:11" ht="12.75">
      <c r="B91" s="9" t="str">
        <f>CONCATENATE("(",FIXED(J91,0)," - ",FIXED(K91,0),")")</f>
        <v>(320 - 700)</v>
      </c>
      <c r="C91" s="8">
        <f>ROUND(C29,0)</f>
        <v>317</v>
      </c>
      <c r="D91" s="8">
        <f>ROUND(D29,0)</f>
        <v>695</v>
      </c>
      <c r="J91">
        <f t="shared" si="0"/>
        <v>320</v>
      </c>
      <c r="K91">
        <f t="shared" si="0"/>
        <v>700</v>
      </c>
    </row>
    <row r="92" spans="1:11" ht="12.75">
      <c r="A92" t="s">
        <v>78</v>
      </c>
      <c r="B92" s="7" t="str">
        <f>FIXED(J92,0)</f>
        <v>1,200</v>
      </c>
      <c r="C92" s="8">
        <f>ROUND(B30,0)</f>
        <v>1174</v>
      </c>
      <c r="J92">
        <f t="shared" si="0"/>
        <v>1200</v>
      </c>
      <c r="K92">
        <f t="shared" si="0"/>
        <v>0</v>
      </c>
    </row>
    <row r="93" spans="2:11" ht="12.75">
      <c r="B93" s="9" t="str">
        <f>CONCATENATE("(",FIXED(J93,0)," - ",FIXED(K93,0),")")</f>
        <v>(690 - 1,700)</v>
      </c>
      <c r="C93" s="8">
        <f>ROUND(C30,0)</f>
        <v>690</v>
      </c>
      <c r="D93" s="8">
        <f>ROUND(D30,0)</f>
        <v>1656</v>
      </c>
      <c r="J93">
        <f t="shared" si="0"/>
        <v>690</v>
      </c>
      <c r="K93">
        <f t="shared" si="0"/>
        <v>1700</v>
      </c>
    </row>
    <row r="94" spans="1:11" ht="12.75">
      <c r="A94" t="s">
        <v>79</v>
      </c>
      <c r="B94" s="7" t="str">
        <f>FIXED(J94,0)</f>
        <v>2,200</v>
      </c>
      <c r="C94" s="8">
        <f>ROUND(B31,0)</f>
        <v>2175</v>
      </c>
      <c r="J94">
        <f t="shared" si="0"/>
        <v>2200</v>
      </c>
      <c r="K94">
        <f t="shared" si="0"/>
        <v>0</v>
      </c>
    </row>
    <row r="95" spans="2:11" ht="12.75">
      <c r="B95" s="9" t="str">
        <f>CONCATENATE("(",FIXED(J95,0)," - ",FIXED(K95,0),")")</f>
        <v>(-70 - 4,400)</v>
      </c>
      <c r="C95" s="8">
        <f>ROUND(C31,0)</f>
        <v>-74</v>
      </c>
      <c r="D95" s="8">
        <f>ROUND(D31,0)</f>
        <v>4414</v>
      </c>
      <c r="J95" s="8">
        <f>ROUND(C95,-1)</f>
        <v>-70</v>
      </c>
      <c r="K95">
        <f t="shared" si="0"/>
        <v>4400</v>
      </c>
    </row>
    <row r="96" spans="1:11" ht="12.75">
      <c r="A96" t="s">
        <v>80</v>
      </c>
      <c r="B96" s="7" t="str">
        <f>FIXED(J96,0)</f>
        <v>18,000</v>
      </c>
      <c r="C96" s="8">
        <f>ROUND(B32,0)</f>
        <v>17604</v>
      </c>
      <c r="J96">
        <f t="shared" si="0"/>
        <v>18000</v>
      </c>
      <c r="K96">
        <f t="shared" si="0"/>
        <v>0</v>
      </c>
    </row>
    <row r="97" spans="2:11" ht="12.75">
      <c r="B97" s="9" t="str">
        <f>CONCATENATE("(",FIXED(J97,0)," - ",FIXED(K97,0),")")</f>
        <v>(8,500 - 27,000)</v>
      </c>
      <c r="C97" s="8">
        <f>ROUND(C32,0)</f>
        <v>8476</v>
      </c>
      <c r="D97" s="8">
        <f>ROUND(D32,0)</f>
        <v>26712</v>
      </c>
      <c r="J97">
        <f t="shared" si="0"/>
        <v>8500</v>
      </c>
      <c r="K97">
        <f t="shared" si="0"/>
        <v>27000</v>
      </c>
    </row>
    <row r="98" spans="1:11" ht="12.75">
      <c r="A98" t="s">
        <v>81</v>
      </c>
      <c r="B98" s="7" t="str">
        <f>FIXED(J98,0)</f>
        <v>13,000</v>
      </c>
      <c r="C98" s="8">
        <f>ROUND(B33,0)</f>
        <v>12866</v>
      </c>
      <c r="J98">
        <f t="shared" si="0"/>
        <v>13000</v>
      </c>
      <c r="K98">
        <f t="shared" si="0"/>
        <v>0</v>
      </c>
    </row>
    <row r="99" spans="2:11" ht="12.75">
      <c r="B99" s="9" t="str">
        <f>CONCATENATE("(",FIXED(J99,0)," - ",FIXED(K99,0),")")</f>
        <v>(4,000 - 22,000)</v>
      </c>
      <c r="C99" s="8">
        <f>ROUND(C33,0)</f>
        <v>4049</v>
      </c>
      <c r="D99" s="8">
        <f>ROUND(D33,0)</f>
        <v>21682</v>
      </c>
      <c r="J99">
        <f t="shared" si="0"/>
        <v>4000</v>
      </c>
      <c r="K99">
        <f t="shared" si="0"/>
        <v>22000</v>
      </c>
    </row>
    <row r="100" spans="1:11" ht="12.75">
      <c r="A100" t="s">
        <v>82</v>
      </c>
      <c r="B100" s="7" t="str">
        <f>FIXED(J100,0)</f>
        <v>16,000</v>
      </c>
      <c r="C100" s="8">
        <f>ROUND(B34,0)</f>
        <v>15931</v>
      </c>
      <c r="J100">
        <f t="shared" si="0"/>
        <v>16000</v>
      </c>
      <c r="K100">
        <f t="shared" si="0"/>
        <v>0</v>
      </c>
    </row>
    <row r="101" spans="2:11" ht="12.75">
      <c r="B101" s="9" t="str">
        <f>CONCATENATE("(",FIXED(J101,0)," - ",FIXED(K101,0),")")</f>
        <v>(1,800 - 46,000)</v>
      </c>
      <c r="C101" s="8">
        <f>ROUND(C34,0)</f>
        <v>1772</v>
      </c>
      <c r="D101" s="8">
        <f>ROUND(D34,0)</f>
        <v>46349</v>
      </c>
      <c r="J101">
        <f t="shared" si="0"/>
        <v>1800</v>
      </c>
      <c r="K101">
        <f t="shared" si="0"/>
        <v>46000</v>
      </c>
    </row>
    <row r="102" spans="1:11" ht="12.75">
      <c r="A102" t="s">
        <v>83</v>
      </c>
      <c r="B102" s="7" t="str">
        <f>FIXED(J102,0)</f>
        <v>120,000</v>
      </c>
      <c r="C102" s="8">
        <f>ROUND(B35,0)</f>
        <v>116505</v>
      </c>
      <c r="J102">
        <f t="shared" si="0"/>
        <v>120000</v>
      </c>
      <c r="K102">
        <f t="shared" si="0"/>
        <v>0</v>
      </c>
    </row>
    <row r="103" spans="2:11" ht="12.75">
      <c r="B103" s="9" t="str">
        <f>CONCATENATE("(",FIXED(J103,0)," - ",FIXED(K103,0),")")</f>
        <v>(100,000 - 130,000)</v>
      </c>
      <c r="C103" s="8">
        <f>ROUND(C35,0)</f>
        <v>101518</v>
      </c>
      <c r="D103" s="8">
        <f>ROUND(D35,0)</f>
        <v>131491</v>
      </c>
      <c r="J103">
        <f t="shared" si="0"/>
        <v>100000</v>
      </c>
      <c r="K103">
        <f t="shared" si="0"/>
        <v>130000</v>
      </c>
    </row>
    <row r="104" spans="1:11" ht="12.75">
      <c r="A104" t="s">
        <v>84</v>
      </c>
      <c r="B104" s="7" t="str">
        <f>FIXED(J104,0)</f>
        <v>690,000</v>
      </c>
      <c r="C104" s="8">
        <f>ROUND(B36,0)</f>
        <v>692670</v>
      </c>
      <c r="J104">
        <f t="shared" si="0"/>
        <v>690000</v>
      </c>
      <c r="K104">
        <f t="shared" si="0"/>
        <v>0</v>
      </c>
    </row>
    <row r="105" spans="2:11" ht="12.75">
      <c r="B105" s="9" t="str">
        <f>CONCATENATE("(",FIXED(J105,0)," - ",FIXED(K105,0),")")</f>
        <v>(590,000 - 800,000)</v>
      </c>
      <c r="C105" s="8">
        <f>ROUND(C36,0)</f>
        <v>585151</v>
      </c>
      <c r="D105" s="8">
        <f>ROUND(D36,0)</f>
        <v>800162</v>
      </c>
      <c r="J105">
        <f t="shared" si="0"/>
        <v>590000</v>
      </c>
      <c r="K105">
        <f t="shared" si="0"/>
        <v>800000</v>
      </c>
    </row>
    <row r="106" spans="2:11" ht="12.75">
      <c r="B106" s="7"/>
      <c r="J106">
        <f t="shared" si="0"/>
        <v>0</v>
      </c>
      <c r="K106">
        <f t="shared" si="0"/>
        <v>0</v>
      </c>
    </row>
    <row r="107" spans="1:11" ht="12.75">
      <c r="A107" s="1" t="s">
        <v>85</v>
      </c>
      <c r="B107" s="9"/>
      <c r="J107">
        <f t="shared" si="0"/>
        <v>0</v>
      </c>
      <c r="K107">
        <f t="shared" si="0"/>
        <v>0</v>
      </c>
    </row>
    <row r="108" spans="1:11" ht="12.75">
      <c r="A108" t="s">
        <v>49</v>
      </c>
      <c r="B108" s="7" t="str">
        <f>FIXED(J108,0)</f>
        <v>1,300</v>
      </c>
      <c r="C108" s="8">
        <f>ROUND(B40,0)</f>
        <v>1296</v>
      </c>
      <c r="J108">
        <f t="shared" si="0"/>
        <v>1300</v>
      </c>
      <c r="K108">
        <f t="shared" si="0"/>
        <v>0</v>
      </c>
    </row>
    <row r="109" spans="2:11" ht="12.75">
      <c r="B109" s="9" t="str">
        <f>CONCATENATE("(",FIXED(J109,0)," - ",FIXED(K109,0),")")</f>
        <v>(510 - 2,100)</v>
      </c>
      <c r="C109" s="8">
        <f>ROUND(C40,0)</f>
        <v>507</v>
      </c>
      <c r="D109" s="8">
        <f>ROUND(D40,0)</f>
        <v>2084</v>
      </c>
      <c r="J109">
        <f t="shared" si="0"/>
        <v>510</v>
      </c>
      <c r="K109">
        <f t="shared" si="0"/>
        <v>2100</v>
      </c>
    </row>
    <row r="110" spans="1:11" ht="12.75">
      <c r="A110" t="s">
        <v>51</v>
      </c>
      <c r="B110" s="7" t="str">
        <f>FIXED(J110,0)</f>
        <v>1,200</v>
      </c>
      <c r="C110" s="8">
        <f>ROUND(B41,0)</f>
        <v>1245</v>
      </c>
      <c r="J110">
        <f t="shared" si="0"/>
        <v>1200</v>
      </c>
      <c r="K110">
        <f t="shared" si="0"/>
        <v>0</v>
      </c>
    </row>
    <row r="111" spans="2:11" ht="12.75">
      <c r="B111" s="9" t="str">
        <f>CONCATENATE("(",FIXED(J111,0)," - ",FIXED(K111,0),")")</f>
        <v>(490 - 2,000)</v>
      </c>
      <c r="C111" s="8">
        <f>ROUND(C41,0)</f>
        <v>487</v>
      </c>
      <c r="D111" s="8">
        <f>ROUND(D41,0)</f>
        <v>2002</v>
      </c>
      <c r="J111">
        <f t="shared" si="0"/>
        <v>490</v>
      </c>
      <c r="K111">
        <f t="shared" si="0"/>
        <v>2000</v>
      </c>
    </row>
    <row r="112" spans="1:11" ht="12.75">
      <c r="A112" t="s">
        <v>89</v>
      </c>
      <c r="B112" s="7" t="str">
        <f>FIXED(J112,0)</f>
        <v>1,000</v>
      </c>
      <c r="C112" s="8">
        <f>ROUND(B42,0)</f>
        <v>1032</v>
      </c>
      <c r="J112">
        <f t="shared" si="0"/>
        <v>1000</v>
      </c>
      <c r="K112">
        <f t="shared" si="0"/>
        <v>0</v>
      </c>
    </row>
    <row r="113" spans="2:11" ht="12.75">
      <c r="B113" s="9" t="str">
        <f>CONCATENATE("(",FIXED(J113,0)," - ",FIXED(K113,0),")")</f>
        <v>(400 - 1,700)</v>
      </c>
      <c r="C113" s="8">
        <f>ROUND(C42,0)</f>
        <v>404</v>
      </c>
      <c r="D113" s="8">
        <f>ROUND(D42,0)</f>
        <v>1660</v>
      </c>
      <c r="J113">
        <f t="shared" si="0"/>
        <v>400</v>
      </c>
      <c r="K113">
        <f t="shared" si="0"/>
        <v>1700</v>
      </c>
    </row>
    <row r="114" spans="1:11" ht="12.75">
      <c r="A114" t="s">
        <v>53</v>
      </c>
      <c r="B114" s="7" t="str">
        <f>FIXED(J114,0)</f>
        <v>480</v>
      </c>
      <c r="C114" s="8">
        <f>ROUND(B43,0)</f>
        <v>478</v>
      </c>
      <c r="J114">
        <f t="shared" si="0"/>
        <v>480</v>
      </c>
      <c r="K114">
        <f t="shared" si="0"/>
        <v>0</v>
      </c>
    </row>
    <row r="115" spans="2:11" ht="12.75">
      <c r="B115" s="9" t="str">
        <f>CONCATENATE("(",FIXED(J115,0)," - ",FIXED(K115,0),")")</f>
        <v>(190 - 770)</v>
      </c>
      <c r="C115" s="8">
        <f>ROUND(C43,0)</f>
        <v>187</v>
      </c>
      <c r="D115" s="8">
        <f>ROUND(D43,0)</f>
        <v>769</v>
      </c>
      <c r="J115">
        <f t="shared" si="0"/>
        <v>190</v>
      </c>
      <c r="K115">
        <f t="shared" si="0"/>
        <v>770</v>
      </c>
    </row>
    <row r="116" spans="1:11" ht="12.75">
      <c r="A116" t="s">
        <v>54</v>
      </c>
      <c r="B116" s="7" t="str">
        <f>FIXED(J116,0)</f>
        <v>52</v>
      </c>
      <c r="C116" s="8">
        <f>ROUND(B44,0)</f>
        <v>52</v>
      </c>
      <c r="J116">
        <f>IF(C116&gt;99999,ROUND(C116,-4),IF(C116&gt;9999,ROUND(C116,-3),IF(C116&gt;999,ROUND(C116,-2),IF(C116&gt;99,ROUND(C116,-1),IF(C116&gt;9,ROUND(C116,0),IF(C116&gt;0.9,ROUND(C116,1),IF(C116&gt;0.009,ROUND(C116,2),C116)))))))</f>
        <v>52</v>
      </c>
      <c r="K116">
        <f>IF(D116&gt;99999,ROUND(D116,-4),IF(D116&gt;9999,ROUND(D116,-3),IF(D116&gt;999,ROUND(D116,-2),IF(D116&gt;99,ROUND(D116,-1),IF(D116&gt;9,ROUND(D116,0),IF(D116&gt;0.9,ROUND(D116,1),IF(D116&gt;0.009,ROUND(D116,2),D116)))))))</f>
        <v>0</v>
      </c>
    </row>
    <row r="117" spans="2:11" ht="12.75">
      <c r="B117" s="9" t="str">
        <f>CONCATENATE("(",FIXED(J117,0)," - ",FIXED(K117,0),")")</f>
        <v>(20 - 84)</v>
      </c>
      <c r="C117" s="8">
        <f>ROUND(C44,0)</f>
        <v>20</v>
      </c>
      <c r="D117" s="8">
        <f>ROUND(D44,0)</f>
        <v>84</v>
      </c>
      <c r="J117">
        <f>IF(C117&gt;99999,ROUND(C117,-4),IF(C117&gt;9999,ROUND(C117,-3),IF(C117&gt;999,ROUND(C117,-2),IF(C117&gt;99,ROUND(C117,-1),IF(C117&gt;9,ROUND(C117,0),IF(C117&gt;0.9,ROUND(C117,1),IF(C117&gt;0.009,ROUND(C117,2),C117)))))))</f>
        <v>20</v>
      </c>
      <c r="K117">
        <f>IF(D117&gt;99999,ROUND(D117,-4),IF(D117&gt;9999,ROUND(D117,-3),IF(D117&gt;999,ROUND(D117,-2),IF(D117&gt;99,ROUND(D117,-1),IF(D117&gt;9,ROUND(D117,0),IF(D117&gt;0.9,ROUND(D117,1),IF(D117&gt;0.009,ROUND(D117,2),D117)))))))</f>
        <v>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80">
      <selection activeCell="B51" sqref="B51:K117"/>
    </sheetView>
  </sheetViews>
  <sheetFormatPr defaultColWidth="9.140625" defaultRowHeight="12.75"/>
  <cols>
    <col min="1" max="1" width="61.28125" style="0" bestFit="1" customWidth="1"/>
    <col min="2" max="2" width="20.421875" style="0" bestFit="1" customWidth="1"/>
    <col min="3" max="3" width="15.28125" style="0" bestFit="1" customWidth="1"/>
    <col min="4" max="4" width="16.28125" style="0" bestFit="1" customWidth="1"/>
    <col min="10" max="11" width="10.28125" style="0" bestFit="1" customWidth="1"/>
  </cols>
  <sheetData>
    <row r="1" ht="25.5">
      <c r="A1" s="10" t="s">
        <v>90</v>
      </c>
    </row>
    <row r="2" ht="12.75">
      <c r="A2" s="1" t="s">
        <v>67</v>
      </c>
    </row>
    <row r="3" ht="12.75">
      <c r="A3" s="2"/>
    </row>
    <row r="4" ht="12.75">
      <c r="A4" s="3" t="s">
        <v>24</v>
      </c>
    </row>
    <row r="5" spans="1:4" ht="12.75">
      <c r="A5" s="2"/>
      <c r="B5" s="3" t="s">
        <v>11</v>
      </c>
      <c r="C5" s="3" t="s">
        <v>87</v>
      </c>
      <c r="D5" s="3" t="s">
        <v>88</v>
      </c>
    </row>
    <row r="6" ht="12.75">
      <c r="A6" s="3" t="s">
        <v>68</v>
      </c>
    </row>
    <row r="7" spans="1:4" ht="12.75">
      <c r="A7" t="s">
        <v>69</v>
      </c>
      <c r="B7" s="4">
        <f>'BenMAP 15 65 Incidence'!L2</f>
        <v>2815.9021</v>
      </c>
      <c r="C7" s="4">
        <f>'BenMAP 15 65 Incidence'!O2</f>
        <v>1105.9321</v>
      </c>
      <c r="D7" s="4">
        <f>'BenMAP 15 65 Incidence'!X2</f>
        <v>4515.8413</v>
      </c>
    </row>
    <row r="8" spans="1:4" ht="12.75">
      <c r="A8" t="s">
        <v>70</v>
      </c>
      <c r="B8" s="4">
        <f>'BenMAP 15 65 Incidence'!L3</f>
        <v>6312.5356</v>
      </c>
      <c r="C8" s="4">
        <f>'BenMAP 15 65 Incidence'!O3</f>
        <v>3459.313</v>
      </c>
      <c r="D8" s="4">
        <f>'BenMAP 15 65 Incidence'!X3</f>
        <v>9137.5293</v>
      </c>
    </row>
    <row r="9" spans="1:4" ht="12.75">
      <c r="A9" t="s">
        <v>71</v>
      </c>
      <c r="B9" s="5">
        <f>'BenMAP 15 65 Incidence'!L4</f>
        <v>6.9656</v>
      </c>
      <c r="C9" s="5">
        <f>'BenMAP 15 65 Incidence'!O4</f>
        <v>3.4086</v>
      </c>
      <c r="D9" s="5">
        <f>'BenMAP 15 65 Incidence'!X4</f>
        <v>10.5114</v>
      </c>
    </row>
    <row r="10" spans="1:4" ht="12.75">
      <c r="A10" s="3" t="s">
        <v>72</v>
      </c>
      <c r="B10" s="5"/>
      <c r="C10" s="5"/>
      <c r="D10" s="5"/>
    </row>
    <row r="11" spans="1:4" ht="12.75">
      <c r="A11" s="2" t="s">
        <v>55</v>
      </c>
      <c r="B11" s="6">
        <f>'BenMAP 15 65 Incidence'!L33</f>
        <v>7029.9907</v>
      </c>
      <c r="C11" s="6">
        <f>'BenMAP 15 65 Incidence'!O33</f>
        <v>1307.1797</v>
      </c>
      <c r="D11" s="6">
        <f>'BenMAP 15 65 Incidence'!X33</f>
        <v>12647.6543</v>
      </c>
    </row>
    <row r="12" spans="1:4" ht="12.75">
      <c r="A12" s="2" t="s">
        <v>59</v>
      </c>
      <c r="B12" s="6">
        <f>'BenMAP 15 65 Incidence'!L34</f>
        <v>5776.9551</v>
      </c>
      <c r="C12" s="6">
        <f>'BenMAP 15 65 Incidence'!O34</f>
        <v>866.799</v>
      </c>
      <c r="D12" s="6">
        <f>'BenMAP 15 65 Incidence'!X34</f>
        <v>11379.7227</v>
      </c>
    </row>
    <row r="13" spans="1:4" ht="12.75">
      <c r="A13" s="2" t="s">
        <v>56</v>
      </c>
      <c r="B13" s="6">
        <f>'BenMAP 15 65 Incidence'!L35</f>
        <v>5833.3438</v>
      </c>
      <c r="C13" s="6">
        <f>'BenMAP 15 65 Incidence'!O35</f>
        <v>975.2896</v>
      </c>
      <c r="D13" s="6">
        <f>'BenMAP 15 65 Incidence'!X35</f>
        <v>11382.5195</v>
      </c>
    </row>
    <row r="14" spans="1:4" ht="12.75">
      <c r="A14" s="2" t="s">
        <v>60</v>
      </c>
      <c r="B14" s="6">
        <f>'BenMAP 15 65 Incidence'!L36</f>
        <v>3852.2661</v>
      </c>
      <c r="C14" s="6">
        <f>'BenMAP 15 65 Incidence'!O36</f>
        <v>789.0177</v>
      </c>
      <c r="D14" s="6">
        <f>'BenMAP 15 65 Incidence'!X36</f>
        <v>6126.166</v>
      </c>
    </row>
    <row r="15" spans="1:4" ht="12.75">
      <c r="A15" s="2" t="s">
        <v>61</v>
      </c>
      <c r="B15" s="6">
        <f>'BenMAP 15 65 Incidence'!L37</f>
        <v>8821.4629</v>
      </c>
      <c r="C15" s="6">
        <f>'BenMAP 15 65 Incidence'!O37</f>
        <v>4450.1875</v>
      </c>
      <c r="D15" s="6">
        <f>'BenMAP 15 65 Incidence'!X37</f>
        <v>13130.71</v>
      </c>
    </row>
    <row r="16" spans="1:4" ht="12.75">
      <c r="A16" s="2" t="s">
        <v>62</v>
      </c>
      <c r="B16" s="6">
        <f>'BenMAP 15 65 Incidence'!L38</f>
        <v>5159.4878</v>
      </c>
      <c r="C16" s="6">
        <f>'BenMAP 15 65 Incidence'!O38</f>
        <v>3450.9348</v>
      </c>
      <c r="D16" s="6">
        <f>'BenMAP 15 65 Incidence'!X38</f>
        <v>7021.5947</v>
      </c>
    </row>
    <row r="17" spans="1:4" ht="12.75">
      <c r="A17" s="2" t="s">
        <v>63</v>
      </c>
      <c r="B17" s="6">
        <f>'BenMAP 15 65 Incidence'!L39</f>
        <v>3124.5168</v>
      </c>
      <c r="C17" s="6">
        <f>'BenMAP 15 65 Incidence'!O39</f>
        <v>0</v>
      </c>
      <c r="D17" s="6">
        <f>'BenMAP 15 65 Incidence'!X39</f>
        <v>5768.9341</v>
      </c>
    </row>
    <row r="18" spans="1:4" ht="12.75">
      <c r="A18" s="2" t="s">
        <v>57</v>
      </c>
      <c r="B18" s="6">
        <f>'BenMAP 15 65 Incidence'!L40</f>
        <v>3837.6091</v>
      </c>
      <c r="C18" s="6">
        <f>'BenMAP 15 65 Incidence'!O40</f>
        <v>14.7108</v>
      </c>
      <c r="D18" s="6">
        <f>'BenMAP 15 65 Incidence'!X40</f>
        <v>9068.8711</v>
      </c>
    </row>
    <row r="19" spans="1:4" ht="12.75">
      <c r="A19" s="2" t="s">
        <v>64</v>
      </c>
      <c r="B19" s="6">
        <f>'BenMAP 15 65 Incidence'!L41</f>
        <v>5470.0674</v>
      </c>
      <c r="C19" s="6">
        <f>'BenMAP 15 65 Incidence'!O41</f>
        <v>849.9821</v>
      </c>
      <c r="D19" s="6">
        <f>'BenMAP 15 65 Incidence'!X41</f>
        <v>9362.4385</v>
      </c>
    </row>
    <row r="20" spans="1:4" ht="12.75">
      <c r="A20" s="2" t="s">
        <v>58</v>
      </c>
      <c r="B20" s="6">
        <f>'BenMAP 15 65 Incidence'!L42</f>
        <v>4853.8057</v>
      </c>
      <c r="C20" s="6">
        <f>'BenMAP 15 65 Incidence'!O42</f>
        <v>1284.8934</v>
      </c>
      <c r="D20" s="6">
        <f>'BenMAP 15 65 Incidence'!X42</f>
        <v>9410.5615</v>
      </c>
    </row>
    <row r="21" spans="1:4" ht="12.75">
      <c r="A21" s="2" t="s">
        <v>65</v>
      </c>
      <c r="B21" s="6">
        <f>'BenMAP 15 65 Incidence'!L43</f>
        <v>955.4665</v>
      </c>
      <c r="C21" s="6">
        <f>'BenMAP 15 65 Incidence'!O43</f>
        <v>0</v>
      </c>
      <c r="D21" s="6">
        <f>'BenMAP 15 65 Incidence'!X43</f>
        <v>4506.9517</v>
      </c>
    </row>
    <row r="22" spans="1:4" ht="12.75">
      <c r="A22" s="2" t="s">
        <v>66</v>
      </c>
      <c r="B22" s="6">
        <f>'BenMAP 15 65 Incidence'!L44</f>
        <v>4230.2993</v>
      </c>
      <c r="C22" s="6">
        <f>'BenMAP 15 65 Incidence'!O44</f>
        <v>855.6624</v>
      </c>
      <c r="D22" s="6">
        <f>'BenMAP 15 65 Incidence'!X44</f>
        <v>7096.8364</v>
      </c>
    </row>
    <row r="23" spans="1:4" ht="12.75">
      <c r="A23" s="2"/>
      <c r="B23" s="5"/>
      <c r="C23" s="5"/>
      <c r="D23" s="5"/>
    </row>
    <row r="24" spans="1:4" ht="12.75">
      <c r="A24" s="3" t="s">
        <v>73</v>
      </c>
      <c r="B24" s="5"/>
      <c r="C24" s="5"/>
      <c r="D24" s="5"/>
    </row>
    <row r="25" spans="1:4" ht="12.75">
      <c r="A25" s="2"/>
      <c r="B25" s="5"/>
      <c r="C25" s="5"/>
      <c r="D25" s="5"/>
    </row>
    <row r="26" spans="1:4" ht="12.75">
      <c r="A26" s="2" t="s">
        <v>74</v>
      </c>
      <c r="B26" s="4">
        <f>'BenMAP 15 65 Incidence'!L5</f>
        <v>2093.4163</v>
      </c>
      <c r="C26" s="4">
        <f>'BenMAP 15 65 Incidence'!O5</f>
        <v>391.1029</v>
      </c>
      <c r="D26" s="4">
        <f>'BenMAP 15 65 Incidence'!X5</f>
        <v>3768.4846</v>
      </c>
    </row>
    <row r="27" spans="1:4" ht="12.75">
      <c r="A27" s="2" t="s">
        <v>75</v>
      </c>
      <c r="B27" s="4">
        <f>'BenMAP 15 65 Incidence'!L6</f>
        <v>5241.8315</v>
      </c>
      <c r="C27" s="4">
        <f>'BenMAP 15 65 Incidence'!O6</f>
        <v>2884.2441</v>
      </c>
      <c r="D27" s="4">
        <f>'BenMAP 15 65 Incidence'!X6</f>
        <v>7547.6797</v>
      </c>
    </row>
    <row r="28" spans="1:4" ht="12.75">
      <c r="A28" t="s">
        <v>76</v>
      </c>
      <c r="B28" s="4">
        <f>'BenMAP 15 65 Incidence'!L14+'BenMAP 15 65 Incidence'!L15</f>
        <v>565.7016</v>
      </c>
      <c r="C28" s="4">
        <f>'BenMAP 15 65 Incidence'!O14+'BenMAP 15 65 Incidence'!O15</f>
        <v>280.1673</v>
      </c>
      <c r="D28" s="4">
        <f>'BenMAP 15 65 Incidence'!X14+'BenMAP 15 65 Incidence'!X15</f>
        <v>850.5571</v>
      </c>
    </row>
    <row r="29" spans="1:4" ht="12.75">
      <c r="A29" t="s">
        <v>77</v>
      </c>
      <c r="B29" s="4">
        <f>'BenMAP 15 65 Incidence'!L16+'BenMAP 15 65 Incidence'!L17</f>
        <v>1136.1268</v>
      </c>
      <c r="C29" s="4">
        <f>'BenMAP 15 65 Incidence'!O16+'BenMAP 15 65 Incidence'!O17</f>
        <v>710.9004</v>
      </c>
      <c r="D29" s="4">
        <f>'BenMAP 15 65 Incidence'!X16+'BenMAP 15 65 Incidence'!X17</f>
        <v>1560.9746</v>
      </c>
    </row>
    <row r="30" spans="1:4" ht="12.75">
      <c r="A30" t="s">
        <v>78</v>
      </c>
      <c r="B30" s="4">
        <f>'BenMAP 15 65 Incidence'!L7</f>
        <v>1194.4858</v>
      </c>
      <c r="C30" s="4">
        <f>'BenMAP 15 65 Incidence'!O7</f>
        <v>708.479</v>
      </c>
      <c r="D30" s="4">
        <f>'BenMAP 15 65 Incidence'!X7</f>
        <v>1674.7719</v>
      </c>
    </row>
    <row r="31" spans="1:4" ht="12.75">
      <c r="A31" t="s">
        <v>79</v>
      </c>
      <c r="B31" s="4">
        <f>'BenMAP 15 65 Incidence'!L12</f>
        <v>5949.4614</v>
      </c>
      <c r="C31" s="4">
        <f>'BenMAP 15 65 Incidence'!O12</f>
        <v>-211.7113</v>
      </c>
      <c r="D31" s="4">
        <f>'BenMAP 15 65 Incidence'!X12</f>
        <v>11843.4033</v>
      </c>
    </row>
    <row r="32" spans="1:4" ht="12.75">
      <c r="A32" t="s">
        <v>80</v>
      </c>
      <c r="B32" s="4">
        <f>'BenMAP 15 65 Incidence'!L9</f>
        <v>64085.2969</v>
      </c>
      <c r="C32" s="4">
        <f>'BenMAP 15 65 Incidence'!O9</f>
        <v>31222.7285</v>
      </c>
      <c r="D32" s="4">
        <f>'BenMAP 15 65 Incidence'!X9</f>
        <v>96429.9609</v>
      </c>
    </row>
    <row r="33" spans="1:4" ht="12.75">
      <c r="A33" t="s">
        <v>81</v>
      </c>
      <c r="B33" s="4">
        <f>'BenMAP 15 65 Incidence'!L10</f>
        <v>47791.9648</v>
      </c>
      <c r="C33" s="4">
        <f>'BenMAP 15 65 Incidence'!O10</f>
        <v>15054.2764</v>
      </c>
      <c r="D33" s="4">
        <f>'BenMAP 15 65 Incidence'!X10</f>
        <v>80489.0469</v>
      </c>
    </row>
    <row r="34" spans="1:4" ht="12.75">
      <c r="A34" t="s">
        <v>82</v>
      </c>
      <c r="B34" s="4">
        <f>'BenMAP 15 65 Incidence'!L13</f>
        <v>58381.1836</v>
      </c>
      <c r="C34" s="4">
        <f>'BenMAP 15 65 Incidence'!O13</f>
        <v>6510.916</v>
      </c>
      <c r="D34" s="4">
        <f>'BenMAP 15 65 Incidence'!X13</f>
        <v>169147.9375</v>
      </c>
    </row>
    <row r="35" spans="1:4" ht="12.75">
      <c r="A35" t="s">
        <v>83</v>
      </c>
      <c r="B35" s="4">
        <f>'BenMAP 15 65 Incidence'!L11</f>
        <v>421195.9688</v>
      </c>
      <c r="C35" s="4">
        <f>'BenMAP 15 65 Incidence'!O11</f>
        <v>367228.5625</v>
      </c>
      <c r="D35" s="4">
        <f>'BenMAP 15 65 Incidence'!X11</f>
        <v>475115.0938</v>
      </c>
    </row>
    <row r="36" spans="1:4" ht="12.75">
      <c r="A36" t="s">
        <v>84</v>
      </c>
      <c r="B36" s="4">
        <f>'BenMAP 15 65 Incidence'!L8</f>
        <v>2475297</v>
      </c>
      <c r="C36" s="4">
        <f>'BenMAP 15 65 Incidence'!O8</f>
        <v>2093490.125</v>
      </c>
      <c r="D36" s="4">
        <f>'BenMAP 15 65 Incidence'!X8</f>
        <v>2856444.25</v>
      </c>
    </row>
    <row r="39" ht="12.75">
      <c r="A39" s="1" t="s">
        <v>85</v>
      </c>
    </row>
    <row r="40" spans="1:4" ht="12.75">
      <c r="A40" t="s">
        <v>49</v>
      </c>
      <c r="B40" s="4">
        <f>'BenMAP 15 65 Incidence'!L18</f>
        <v>2611.3135</v>
      </c>
      <c r="C40" s="4">
        <f>'BenMAP 15 65 Incidence'!O18</f>
        <v>1025.8635</v>
      </c>
      <c r="D40" s="4">
        <f>'BenMAP 15 65 Incidence'!X18</f>
        <v>4188.7227</v>
      </c>
    </row>
    <row r="41" spans="1:4" ht="12.75">
      <c r="A41" t="s">
        <v>51</v>
      </c>
      <c r="B41" s="4">
        <f>'BenMAP 15 65 Incidence'!L19</f>
        <v>2607.4507</v>
      </c>
      <c r="C41" s="4">
        <f>'BenMAP 15 65 Incidence'!O19</f>
        <v>1024.3519</v>
      </c>
      <c r="D41" s="4">
        <f>'BenMAP 15 65 Incidence'!X19</f>
        <v>4182.5098</v>
      </c>
    </row>
    <row r="42" spans="1:4" ht="12.75">
      <c r="A42" t="s">
        <v>89</v>
      </c>
      <c r="B42" s="4">
        <f>'BenMAP 15 65 Incidence'!L20</f>
        <v>2815.9021</v>
      </c>
      <c r="C42" s="4">
        <f>'BenMAP 15 65 Incidence'!O20</f>
        <v>1105.9321</v>
      </c>
      <c r="D42" s="4">
        <f>'BenMAP 15 65 Incidence'!X20</f>
        <v>4515.8413</v>
      </c>
    </row>
    <row r="43" spans="1:4" ht="12.75">
      <c r="A43" t="s">
        <v>53</v>
      </c>
      <c r="B43" s="4">
        <f>'BenMAP 15 65 Incidence'!L21</f>
        <v>2553.4941</v>
      </c>
      <c r="C43" s="4">
        <f>'BenMAP 15 65 Incidence'!O21</f>
        <v>1004.1127</v>
      </c>
      <c r="D43" s="4">
        <f>'BenMAP 15 65 Incidence'!X21</f>
        <v>4092.0491</v>
      </c>
    </row>
    <row r="44" spans="1:4" ht="12.75">
      <c r="A44" t="s">
        <v>54</v>
      </c>
      <c r="B44" s="4">
        <f>'BenMAP 15 65 Incidence'!L22</f>
        <v>2515.5156</v>
      </c>
      <c r="C44" s="4">
        <f>'BenMAP 15 65 Incidence'!O22</f>
        <v>988.7559</v>
      </c>
      <c r="D44" s="4">
        <f>'BenMAP 15 65 Incidence'!X22</f>
        <v>4029.7332</v>
      </c>
    </row>
    <row r="49" ht="12.75">
      <c r="A49" t="s">
        <v>86</v>
      </c>
    </row>
    <row r="50" ht="12.75">
      <c r="A50" s="3" t="s">
        <v>68</v>
      </c>
    </row>
    <row r="51" spans="1:11" ht="12.75">
      <c r="A51" t="s">
        <v>69</v>
      </c>
      <c r="B51" s="7" t="str">
        <f>FIXED(J51,0)</f>
        <v>2,800</v>
      </c>
      <c r="C51" s="8">
        <f>ROUND(B7,0)</f>
        <v>2816</v>
      </c>
      <c r="J51">
        <f>IF(C51&gt;99999,ROUND(C51,-4),IF(C51&gt;9999,ROUND(C51,-3),IF(C51&gt;999,ROUND(C51,-2),IF(C51&gt;99,ROUND(C51,-1),IF(C51&gt;9,ROUND(C51,0),IF(C51&gt;0.9,ROUND(C51,1),IF(C51&gt;0.009,ROUND(C51,2),C51)))))))</f>
        <v>2800</v>
      </c>
      <c r="K51">
        <f>IF(D51&gt;99999,ROUND(D51,-4),IF(D51&gt;9999,ROUND(D51,-3),IF(D51&gt;999,ROUND(D51,-2),IF(D51&gt;99,ROUND(D51,-1),IF(D51&gt;9,ROUND(D51,0),IF(D51&gt;0.9,ROUND(D51,1),IF(D51&gt;0.009,ROUND(D51,2),D51)))))))</f>
        <v>0</v>
      </c>
    </row>
    <row r="52" spans="2:11" ht="12.75">
      <c r="B52" s="9" t="str">
        <f>CONCATENATE("(",FIXED(J52,0)," - ",FIXED(K52,0),")")</f>
        <v>(1,100 - 4,500)</v>
      </c>
      <c r="C52" s="8">
        <f>ROUND(C7,0)</f>
        <v>1106</v>
      </c>
      <c r="D52" s="8">
        <f>ROUND(D7,0)</f>
        <v>4516</v>
      </c>
      <c r="J52">
        <f aca="true" t="shared" si="0" ref="J52:K115">IF(C52&gt;99999,ROUND(C52,-4),IF(C52&gt;9999,ROUND(C52,-3),IF(C52&gt;999,ROUND(C52,-2),IF(C52&gt;99,ROUND(C52,-1),IF(C52&gt;9,ROUND(C52,0),IF(C52&gt;0.9,ROUND(C52,1),IF(C52&gt;0.009,ROUND(C52,2),C52)))))))</f>
        <v>1100</v>
      </c>
      <c r="K52">
        <f t="shared" si="0"/>
        <v>4500</v>
      </c>
    </row>
    <row r="53" spans="1:11" ht="12.75">
      <c r="A53" t="s">
        <v>70</v>
      </c>
      <c r="B53" s="7" t="str">
        <f>FIXED(J53,0)</f>
        <v>6,300</v>
      </c>
      <c r="C53" s="8">
        <f>ROUND(B8,0)</f>
        <v>6313</v>
      </c>
      <c r="J53">
        <f t="shared" si="0"/>
        <v>6300</v>
      </c>
      <c r="K53">
        <f t="shared" si="0"/>
        <v>0</v>
      </c>
    </row>
    <row r="54" spans="2:11" ht="12.75">
      <c r="B54" s="9" t="str">
        <f>CONCATENATE("(",FIXED(J54,0)," - ",FIXED(K54,0),")")</f>
        <v>(3,500 - 9,100)</v>
      </c>
      <c r="C54" s="8">
        <f>ROUND(C8,0)</f>
        <v>3459</v>
      </c>
      <c r="D54" s="8">
        <f>ROUND(D8,0)</f>
        <v>9138</v>
      </c>
      <c r="J54">
        <f t="shared" si="0"/>
        <v>3500</v>
      </c>
      <c r="K54">
        <f t="shared" si="0"/>
        <v>9100</v>
      </c>
    </row>
    <row r="55" spans="1:11" ht="12.75">
      <c r="A55" t="s">
        <v>71</v>
      </c>
      <c r="B55" s="7" t="str">
        <f>FIXED(J55,0)</f>
        <v>7</v>
      </c>
      <c r="C55" s="11">
        <f>ROUND(B9,1)</f>
        <v>7</v>
      </c>
      <c r="J55">
        <f t="shared" si="0"/>
        <v>7</v>
      </c>
      <c r="K55">
        <f t="shared" si="0"/>
        <v>0</v>
      </c>
    </row>
    <row r="56" spans="2:11" ht="12.75">
      <c r="B56" s="9" t="str">
        <f>CONCATENATE("(",FIXED(J56,0)," - ",FIXED(K56,0),")")</f>
        <v>(3 - 11)</v>
      </c>
      <c r="C56" s="11">
        <f>ROUND(C9,2)</f>
        <v>3.41</v>
      </c>
      <c r="D56" s="11">
        <f>ROUND(D9,1)</f>
        <v>10.5</v>
      </c>
      <c r="J56">
        <f t="shared" si="0"/>
        <v>3.4</v>
      </c>
      <c r="K56">
        <f t="shared" si="0"/>
        <v>11</v>
      </c>
    </row>
    <row r="57" spans="1:11" ht="12.75">
      <c r="A57" s="3" t="s">
        <v>72</v>
      </c>
      <c r="J57">
        <f t="shared" si="0"/>
        <v>0</v>
      </c>
      <c r="K57">
        <f t="shared" si="0"/>
        <v>0</v>
      </c>
    </row>
    <row r="58" spans="1:11" ht="12.75">
      <c r="A58" s="2" t="s">
        <v>55</v>
      </c>
      <c r="B58" s="7" t="str">
        <f>FIXED(J58,0)</f>
        <v>7,000</v>
      </c>
      <c r="C58" s="8">
        <f>ROUND(B11,0)</f>
        <v>7030</v>
      </c>
      <c r="J58">
        <f t="shared" si="0"/>
        <v>7000</v>
      </c>
      <c r="K58">
        <f t="shared" si="0"/>
        <v>0</v>
      </c>
    </row>
    <row r="59" spans="1:11" ht="12.75">
      <c r="A59" s="2"/>
      <c r="B59" s="9" t="str">
        <f>CONCATENATE("(",FIXED(J59,0)," - ",FIXED(K59,0),")")</f>
        <v>(1,300 - 13,000)</v>
      </c>
      <c r="C59" s="8">
        <f>ROUND(C11,0)</f>
        <v>1307</v>
      </c>
      <c r="D59" s="8">
        <f>ROUND(D11,0)</f>
        <v>12648</v>
      </c>
      <c r="J59">
        <f t="shared" si="0"/>
        <v>1300</v>
      </c>
      <c r="K59">
        <f t="shared" si="0"/>
        <v>13000</v>
      </c>
    </row>
    <row r="60" spans="1:11" ht="12.75">
      <c r="A60" s="2" t="s">
        <v>59</v>
      </c>
      <c r="B60" s="7" t="str">
        <f>FIXED(J60,0)</f>
        <v>5,800</v>
      </c>
      <c r="C60" s="8">
        <f>ROUND(B12,0)</f>
        <v>5777</v>
      </c>
      <c r="J60">
        <f t="shared" si="0"/>
        <v>5800</v>
      </c>
      <c r="K60">
        <f t="shared" si="0"/>
        <v>0</v>
      </c>
    </row>
    <row r="61" spans="1:11" ht="12.75">
      <c r="A61" s="2"/>
      <c r="B61" s="9" t="str">
        <f>CONCATENATE("(",FIXED(J61,0)," - ",FIXED(K61,0),")")</f>
        <v>(870 - 11,000)</v>
      </c>
      <c r="C61" s="8">
        <f>ROUND(C12,0)</f>
        <v>867</v>
      </c>
      <c r="D61" s="8">
        <f>ROUND(D12,0)</f>
        <v>11380</v>
      </c>
      <c r="J61">
        <f t="shared" si="0"/>
        <v>870</v>
      </c>
      <c r="K61">
        <f t="shared" si="0"/>
        <v>11000</v>
      </c>
    </row>
    <row r="62" spans="1:11" ht="12.75">
      <c r="A62" s="2" t="s">
        <v>56</v>
      </c>
      <c r="B62" s="7" t="str">
        <f>FIXED(J62,0)</f>
        <v>5,800</v>
      </c>
      <c r="C62" s="8">
        <f>ROUND(B13,0)</f>
        <v>5833</v>
      </c>
      <c r="J62">
        <f t="shared" si="0"/>
        <v>5800</v>
      </c>
      <c r="K62">
        <f t="shared" si="0"/>
        <v>0</v>
      </c>
    </row>
    <row r="63" spans="1:11" ht="12.75">
      <c r="A63" s="2"/>
      <c r="B63" s="9" t="str">
        <f>CONCATENATE("(",FIXED(J63,0)," - ",FIXED(K63,0),")")</f>
        <v>(980 - 11,000)</v>
      </c>
      <c r="C63" s="8">
        <f>ROUND(C13,0)</f>
        <v>975</v>
      </c>
      <c r="D63" s="8">
        <f>ROUND(D13,0)</f>
        <v>11383</v>
      </c>
      <c r="J63">
        <f t="shared" si="0"/>
        <v>980</v>
      </c>
      <c r="K63">
        <f t="shared" si="0"/>
        <v>11000</v>
      </c>
    </row>
    <row r="64" spans="1:11" ht="12.75">
      <c r="A64" s="2" t="s">
        <v>60</v>
      </c>
      <c r="B64" s="7" t="str">
        <f>FIXED(J64,0)</f>
        <v>3,900</v>
      </c>
      <c r="C64" s="8">
        <f>ROUND(B14,0)</f>
        <v>3852</v>
      </c>
      <c r="J64">
        <f t="shared" si="0"/>
        <v>3900</v>
      </c>
      <c r="K64">
        <f t="shared" si="0"/>
        <v>0</v>
      </c>
    </row>
    <row r="65" spans="1:11" ht="12.75">
      <c r="A65" s="2"/>
      <c r="B65" s="9" t="str">
        <f>CONCATENATE("(",FIXED(J65,0)," - ",FIXED(K65,0),")")</f>
        <v>(790 - 6,100)</v>
      </c>
      <c r="C65" s="8">
        <f>ROUND(C14,0)</f>
        <v>789</v>
      </c>
      <c r="D65" s="8">
        <f>ROUND(D14,0)</f>
        <v>6126</v>
      </c>
      <c r="J65">
        <f t="shared" si="0"/>
        <v>790</v>
      </c>
      <c r="K65">
        <f t="shared" si="0"/>
        <v>6100</v>
      </c>
    </row>
    <row r="66" spans="1:11" ht="12.75">
      <c r="A66" s="2" t="s">
        <v>61</v>
      </c>
      <c r="B66" s="7" t="str">
        <f>FIXED(J66,0)</f>
        <v>8,800</v>
      </c>
      <c r="C66" s="8">
        <f>ROUND(B15,0)</f>
        <v>8821</v>
      </c>
      <c r="J66">
        <f t="shared" si="0"/>
        <v>8800</v>
      </c>
      <c r="K66">
        <f t="shared" si="0"/>
        <v>0</v>
      </c>
    </row>
    <row r="67" spans="1:11" ht="12.75">
      <c r="A67" s="2"/>
      <c r="B67" s="9" t="str">
        <f>CONCATENATE("(",FIXED(J67,0)," - ",FIXED(K67,0),")")</f>
        <v>(4,500 - 13,000)</v>
      </c>
      <c r="C67" s="8">
        <f>ROUND(C15,0)</f>
        <v>4450</v>
      </c>
      <c r="D67" s="8">
        <f>ROUND(D15,0)</f>
        <v>13131</v>
      </c>
      <c r="J67">
        <f t="shared" si="0"/>
        <v>4500</v>
      </c>
      <c r="K67">
        <f t="shared" si="0"/>
        <v>13000</v>
      </c>
    </row>
    <row r="68" spans="1:11" ht="12.75">
      <c r="A68" s="2" t="s">
        <v>62</v>
      </c>
      <c r="B68" s="7" t="str">
        <f>FIXED(J68,0)</f>
        <v>5,200</v>
      </c>
      <c r="C68" s="8">
        <f>ROUND(B16,0)</f>
        <v>5159</v>
      </c>
      <c r="J68">
        <f t="shared" si="0"/>
        <v>5200</v>
      </c>
      <c r="K68">
        <f t="shared" si="0"/>
        <v>0</v>
      </c>
    </row>
    <row r="69" spans="1:11" ht="12.75">
      <c r="A69" s="2"/>
      <c r="B69" s="9" t="str">
        <f>CONCATENATE("(",FIXED(J69,0)," - ",FIXED(K69,0),")")</f>
        <v>(3,500 - 7,000)</v>
      </c>
      <c r="C69" s="8">
        <f>ROUND(C16,0)</f>
        <v>3451</v>
      </c>
      <c r="D69" s="8">
        <f>ROUND(D16,0)</f>
        <v>7022</v>
      </c>
      <c r="J69">
        <f t="shared" si="0"/>
        <v>3500</v>
      </c>
      <c r="K69">
        <f t="shared" si="0"/>
        <v>7000</v>
      </c>
    </row>
    <row r="70" spans="1:11" ht="12.75">
      <c r="A70" s="2" t="s">
        <v>63</v>
      </c>
      <c r="B70" s="7" t="str">
        <f>FIXED(J70,0)</f>
        <v>3,100</v>
      </c>
      <c r="C70" s="8">
        <f>ROUND(B17,0)</f>
        <v>3125</v>
      </c>
      <c r="J70">
        <f t="shared" si="0"/>
        <v>3100</v>
      </c>
      <c r="K70">
        <f t="shared" si="0"/>
        <v>0</v>
      </c>
    </row>
    <row r="71" spans="1:11" ht="12.75">
      <c r="A71" s="2"/>
      <c r="B71" s="9" t="str">
        <f>CONCATENATE("(",FIXED(J71,0)," - ",FIXED(K71,0),")")</f>
        <v>(0 - 5,800)</v>
      </c>
      <c r="C71" s="8">
        <f>ROUND(C17,0)</f>
        <v>0</v>
      </c>
      <c r="D71" s="8">
        <f>ROUND(D17,0)</f>
        <v>5769</v>
      </c>
      <c r="J71">
        <f t="shared" si="0"/>
        <v>0</v>
      </c>
      <c r="K71">
        <f t="shared" si="0"/>
        <v>5800</v>
      </c>
    </row>
    <row r="72" spans="1:11" ht="12.75">
      <c r="A72" s="2" t="s">
        <v>57</v>
      </c>
      <c r="B72" s="7" t="str">
        <f>FIXED(J72,0)</f>
        <v>3,800</v>
      </c>
      <c r="C72" s="8">
        <f>ROUND(B18,0)</f>
        <v>3838</v>
      </c>
      <c r="J72">
        <f t="shared" si="0"/>
        <v>3800</v>
      </c>
      <c r="K72">
        <f t="shared" si="0"/>
        <v>0</v>
      </c>
    </row>
    <row r="73" spans="1:11" ht="12.75">
      <c r="A73" s="2"/>
      <c r="B73" s="9" t="str">
        <f>CONCATENATE("(",FIXED(J73,0)," - ",FIXED(K73,0),")")</f>
        <v>(15 - 9,100)</v>
      </c>
      <c r="C73" s="8">
        <f>ROUND(C18,0)</f>
        <v>15</v>
      </c>
      <c r="D73" s="8">
        <f>ROUND(D18,0)</f>
        <v>9069</v>
      </c>
      <c r="J73">
        <f t="shared" si="0"/>
        <v>15</v>
      </c>
      <c r="K73">
        <f t="shared" si="0"/>
        <v>9100</v>
      </c>
    </row>
    <row r="74" spans="1:11" ht="12.75">
      <c r="A74" s="2" t="s">
        <v>64</v>
      </c>
      <c r="B74" s="7" t="str">
        <f>FIXED(J74,0)</f>
        <v>5,500</v>
      </c>
      <c r="C74" s="8">
        <f>ROUND(B19,0)</f>
        <v>5470</v>
      </c>
      <c r="J74">
        <f t="shared" si="0"/>
        <v>5500</v>
      </c>
      <c r="K74">
        <f t="shared" si="0"/>
        <v>0</v>
      </c>
    </row>
    <row r="75" spans="1:11" ht="12.75">
      <c r="A75" s="2"/>
      <c r="B75" s="9" t="str">
        <f>CONCATENATE("(",FIXED(J75,0)," - ",FIXED(K75,0),")")</f>
        <v>(850 - 9,400)</v>
      </c>
      <c r="C75" s="8">
        <f>ROUND(C19,0)</f>
        <v>850</v>
      </c>
      <c r="D75" s="8">
        <f>ROUND(D19,0)</f>
        <v>9362</v>
      </c>
      <c r="J75">
        <f t="shared" si="0"/>
        <v>850</v>
      </c>
      <c r="K75">
        <f t="shared" si="0"/>
        <v>9400</v>
      </c>
    </row>
    <row r="76" spans="1:11" ht="12.75">
      <c r="A76" s="2" t="s">
        <v>58</v>
      </c>
      <c r="B76" s="7" t="str">
        <f>FIXED(J76,0)</f>
        <v>4,900</v>
      </c>
      <c r="C76" s="8">
        <f>ROUND(B20,0)</f>
        <v>4854</v>
      </c>
      <c r="J76">
        <f t="shared" si="0"/>
        <v>4900</v>
      </c>
      <c r="K76">
        <f t="shared" si="0"/>
        <v>0</v>
      </c>
    </row>
    <row r="77" spans="1:11" ht="12.75">
      <c r="A77" s="2"/>
      <c r="B77" s="9" t="str">
        <f>CONCATENATE("(",FIXED(J77,0)," - ",FIXED(K77,0),")")</f>
        <v>(1,300 - 9,400)</v>
      </c>
      <c r="C77" s="8">
        <f>ROUND(C20,0)</f>
        <v>1285</v>
      </c>
      <c r="D77" s="8">
        <f>ROUND(D20,0)</f>
        <v>9411</v>
      </c>
      <c r="J77">
        <f t="shared" si="0"/>
        <v>1300</v>
      </c>
      <c r="K77">
        <f t="shared" si="0"/>
        <v>9400</v>
      </c>
    </row>
    <row r="78" spans="1:11" ht="12.75">
      <c r="A78" s="2" t="s">
        <v>65</v>
      </c>
      <c r="B78" s="7" t="str">
        <f>FIXED(J78,0)</f>
        <v>960</v>
      </c>
      <c r="C78" s="8">
        <f>ROUND(B21,0)</f>
        <v>955</v>
      </c>
      <c r="J78">
        <f t="shared" si="0"/>
        <v>960</v>
      </c>
      <c r="K78">
        <f t="shared" si="0"/>
        <v>0</v>
      </c>
    </row>
    <row r="79" spans="1:11" ht="12.75">
      <c r="A79" s="2"/>
      <c r="B79" s="9" t="str">
        <f>CONCATENATE("(",FIXED(J79,0)," - ",FIXED(K79,0),")")</f>
        <v>(0 - 4,500)</v>
      </c>
      <c r="C79" s="8">
        <f>ROUND(C21,0)</f>
        <v>0</v>
      </c>
      <c r="D79" s="8">
        <f>ROUND(D21,0)</f>
        <v>4507</v>
      </c>
      <c r="J79">
        <f t="shared" si="0"/>
        <v>0</v>
      </c>
      <c r="K79">
        <f t="shared" si="0"/>
        <v>4500</v>
      </c>
    </row>
    <row r="80" spans="1:11" ht="12.75">
      <c r="A80" s="2" t="s">
        <v>66</v>
      </c>
      <c r="B80" s="7" t="str">
        <f>FIXED(J80,0)</f>
        <v>4,200</v>
      </c>
      <c r="C80" s="8">
        <f>ROUND(B22,0)</f>
        <v>4230</v>
      </c>
      <c r="J80">
        <f t="shared" si="0"/>
        <v>4200</v>
      </c>
      <c r="K80">
        <f t="shared" si="0"/>
        <v>0</v>
      </c>
    </row>
    <row r="81" spans="1:11" ht="12.75">
      <c r="A81" s="2"/>
      <c r="B81" s="9" t="str">
        <f>CONCATENATE("(",FIXED(J81,0)," - ",FIXED(K81,0),")")</f>
        <v>(860 - 7,100)</v>
      </c>
      <c r="C81" s="8">
        <f>ROUND(C22,0)</f>
        <v>856</v>
      </c>
      <c r="D81" s="8">
        <f>ROUND(D22,0)</f>
        <v>7097</v>
      </c>
      <c r="J81">
        <f t="shared" si="0"/>
        <v>860</v>
      </c>
      <c r="K81">
        <f t="shared" si="0"/>
        <v>7100</v>
      </c>
    </row>
    <row r="82" spans="1:11" ht="12.75">
      <c r="A82" s="3" t="s">
        <v>73</v>
      </c>
      <c r="J82">
        <f t="shared" si="0"/>
        <v>0</v>
      </c>
      <c r="K82">
        <f t="shared" si="0"/>
        <v>0</v>
      </c>
    </row>
    <row r="83" spans="1:11" ht="12.75">
      <c r="A83" s="2"/>
      <c r="J83">
        <f t="shared" si="0"/>
        <v>0</v>
      </c>
      <c r="K83">
        <f t="shared" si="0"/>
        <v>0</v>
      </c>
    </row>
    <row r="84" spans="1:11" ht="12.75">
      <c r="A84" s="2" t="s">
        <v>74</v>
      </c>
      <c r="B84" s="7" t="str">
        <f>FIXED(J84,0)</f>
        <v>2,100</v>
      </c>
      <c r="C84" s="8">
        <f>ROUND(B26,0)</f>
        <v>2093</v>
      </c>
      <c r="J84">
        <f t="shared" si="0"/>
        <v>2100</v>
      </c>
      <c r="K84">
        <f t="shared" si="0"/>
        <v>0</v>
      </c>
    </row>
    <row r="85" spans="1:11" ht="12.75">
      <c r="A85" s="2"/>
      <c r="B85" s="9" t="str">
        <f>CONCATENATE("(",FIXED(J85,0)," - ",FIXED(K85,0),")")</f>
        <v>(390 - 3,800)</v>
      </c>
      <c r="C85" s="8">
        <f>ROUND(C26,0)</f>
        <v>391</v>
      </c>
      <c r="D85" s="8">
        <f>ROUND(D26,0)</f>
        <v>3768</v>
      </c>
      <c r="J85">
        <f t="shared" si="0"/>
        <v>390</v>
      </c>
      <c r="K85">
        <f t="shared" si="0"/>
        <v>3800</v>
      </c>
    </row>
    <row r="86" spans="1:11" ht="12.75">
      <c r="A86" s="2" t="s">
        <v>75</v>
      </c>
      <c r="B86" s="7" t="str">
        <f>FIXED(J86,0)</f>
        <v>5,200</v>
      </c>
      <c r="C86" s="8">
        <f>ROUND(B27,0)</f>
        <v>5242</v>
      </c>
      <c r="J86">
        <f t="shared" si="0"/>
        <v>5200</v>
      </c>
      <c r="K86">
        <f t="shared" si="0"/>
        <v>0</v>
      </c>
    </row>
    <row r="87" spans="1:11" ht="12.75">
      <c r="A87" s="2"/>
      <c r="B87" s="9" t="str">
        <f>CONCATENATE("(",FIXED(J87,0)," - ",FIXED(K87,0),")")</f>
        <v>(2,900 - 7,500)</v>
      </c>
      <c r="C87" s="8">
        <f>ROUND(C27,0)</f>
        <v>2884</v>
      </c>
      <c r="D87" s="8">
        <f>ROUND(D27,0)</f>
        <v>7548</v>
      </c>
      <c r="J87">
        <f t="shared" si="0"/>
        <v>2900</v>
      </c>
      <c r="K87">
        <f t="shared" si="0"/>
        <v>7500</v>
      </c>
    </row>
    <row r="88" spans="1:11" ht="12.75">
      <c r="A88" t="s">
        <v>76</v>
      </c>
      <c r="B88" s="7" t="str">
        <f>FIXED(J88,0)</f>
        <v>570</v>
      </c>
      <c r="C88" s="8">
        <f>ROUND(B28,0)</f>
        <v>566</v>
      </c>
      <c r="J88">
        <f t="shared" si="0"/>
        <v>570</v>
      </c>
      <c r="K88">
        <f t="shared" si="0"/>
        <v>0</v>
      </c>
    </row>
    <row r="89" spans="2:11" ht="12.75">
      <c r="B89" s="9" t="str">
        <f>CONCATENATE("(",FIXED(J89,0)," - ",FIXED(K89,0),")")</f>
        <v>(280 - 850)</v>
      </c>
      <c r="C89" s="8">
        <f>ROUND(C28,0)</f>
        <v>280</v>
      </c>
      <c r="D89" s="8">
        <f>ROUND(D28,0)</f>
        <v>851</v>
      </c>
      <c r="J89">
        <f t="shared" si="0"/>
        <v>280</v>
      </c>
      <c r="K89">
        <f t="shared" si="0"/>
        <v>850</v>
      </c>
    </row>
    <row r="90" spans="1:11" ht="12.75">
      <c r="A90" t="s">
        <v>77</v>
      </c>
      <c r="B90" s="7" t="str">
        <f>FIXED(J90,0)</f>
        <v>1,100</v>
      </c>
      <c r="C90" s="8">
        <f>ROUND(B29,0)</f>
        <v>1136</v>
      </c>
      <c r="J90">
        <f t="shared" si="0"/>
        <v>1100</v>
      </c>
      <c r="K90">
        <f t="shared" si="0"/>
        <v>0</v>
      </c>
    </row>
    <row r="91" spans="2:11" ht="12.75">
      <c r="B91" s="9" t="str">
        <f>CONCATENATE("(",FIXED(J91,0)," - ",FIXED(K91,0),")")</f>
        <v>(710 - 1,600)</v>
      </c>
      <c r="C91" s="8">
        <f>ROUND(C29,0)</f>
        <v>711</v>
      </c>
      <c r="D91" s="8">
        <f>ROUND(D29,0)</f>
        <v>1561</v>
      </c>
      <c r="J91">
        <f t="shared" si="0"/>
        <v>710</v>
      </c>
      <c r="K91">
        <f t="shared" si="0"/>
        <v>1600</v>
      </c>
    </row>
    <row r="92" spans="1:11" ht="12.75">
      <c r="A92" t="s">
        <v>78</v>
      </c>
      <c r="B92" s="7" t="str">
        <f>FIXED(J92,0)</f>
        <v>1,200</v>
      </c>
      <c r="C92" s="8">
        <f>ROUND(B30,0)</f>
        <v>1194</v>
      </c>
      <c r="J92">
        <f t="shared" si="0"/>
        <v>1200</v>
      </c>
      <c r="K92">
        <f t="shared" si="0"/>
        <v>0</v>
      </c>
    </row>
    <row r="93" spans="2:11" ht="12.75">
      <c r="B93" s="9" t="str">
        <f>CONCATENATE("(",FIXED(J93,0)," - ",FIXED(K93,0),")")</f>
        <v>(710 - 1,700)</v>
      </c>
      <c r="C93" s="8">
        <f>ROUND(C30,0)</f>
        <v>708</v>
      </c>
      <c r="D93" s="8">
        <f>ROUND(D30,0)</f>
        <v>1675</v>
      </c>
      <c r="J93">
        <f t="shared" si="0"/>
        <v>710</v>
      </c>
      <c r="K93">
        <f t="shared" si="0"/>
        <v>1700</v>
      </c>
    </row>
    <row r="94" spans="1:11" ht="12.75">
      <c r="A94" t="s">
        <v>79</v>
      </c>
      <c r="B94" s="7" t="str">
        <f>FIXED(J94,0)</f>
        <v>5,900</v>
      </c>
      <c r="C94" s="8">
        <f>ROUND(B31,0)</f>
        <v>5949</v>
      </c>
      <c r="J94">
        <f t="shared" si="0"/>
        <v>5900</v>
      </c>
      <c r="K94">
        <f t="shared" si="0"/>
        <v>0</v>
      </c>
    </row>
    <row r="95" spans="2:11" ht="12.75">
      <c r="B95" s="9" t="str">
        <f>CONCATENATE("(",FIXED(J95,0)," - ",FIXED(K95,0),")")</f>
        <v>(-210 - 12,000)</v>
      </c>
      <c r="C95" s="8">
        <f>ROUND(C31,0)</f>
        <v>-212</v>
      </c>
      <c r="D95" s="8">
        <f>ROUND(D31,0)</f>
        <v>11843</v>
      </c>
      <c r="J95" s="8">
        <f>ROUND(C95,-1)</f>
        <v>-210</v>
      </c>
      <c r="K95">
        <f t="shared" si="0"/>
        <v>12000</v>
      </c>
    </row>
    <row r="96" spans="1:11" ht="12.75">
      <c r="A96" t="s">
        <v>80</v>
      </c>
      <c r="B96" s="7" t="str">
        <f>FIXED(J96,0)</f>
        <v>64,000</v>
      </c>
      <c r="C96" s="8">
        <f>ROUND(B32,0)</f>
        <v>64085</v>
      </c>
      <c r="J96">
        <f t="shared" si="0"/>
        <v>64000</v>
      </c>
      <c r="K96">
        <f t="shared" si="0"/>
        <v>0</v>
      </c>
    </row>
    <row r="97" spans="2:11" ht="12.75">
      <c r="B97" s="9" t="str">
        <f>CONCATENATE("(",FIXED(J97,0)," - ",FIXED(K97,0),")")</f>
        <v>(31,000 - 96,000)</v>
      </c>
      <c r="C97" s="8">
        <f>ROUND(C32,0)</f>
        <v>31223</v>
      </c>
      <c r="D97" s="8">
        <f>ROUND(D32,0)</f>
        <v>96430</v>
      </c>
      <c r="J97">
        <f t="shared" si="0"/>
        <v>31000</v>
      </c>
      <c r="K97">
        <f t="shared" si="0"/>
        <v>96000</v>
      </c>
    </row>
    <row r="98" spans="1:11" ht="12.75">
      <c r="A98" t="s">
        <v>81</v>
      </c>
      <c r="B98" s="7" t="str">
        <f>FIXED(J98,0)</f>
        <v>48,000</v>
      </c>
      <c r="C98" s="8">
        <f>ROUND(B33,0)</f>
        <v>47792</v>
      </c>
      <c r="J98">
        <f t="shared" si="0"/>
        <v>48000</v>
      </c>
      <c r="K98">
        <f t="shared" si="0"/>
        <v>0</v>
      </c>
    </row>
    <row r="99" spans="2:11" ht="12.75">
      <c r="B99" s="9" t="str">
        <f>CONCATENATE("(",FIXED(J99,0)," - ",FIXED(K99,0),")")</f>
        <v>(15,000 - 80,000)</v>
      </c>
      <c r="C99" s="8">
        <f>ROUND(C33,0)</f>
        <v>15054</v>
      </c>
      <c r="D99" s="8">
        <f>ROUND(D33,0)</f>
        <v>80489</v>
      </c>
      <c r="J99">
        <f t="shared" si="0"/>
        <v>15000</v>
      </c>
      <c r="K99">
        <f t="shared" si="0"/>
        <v>80000</v>
      </c>
    </row>
    <row r="100" spans="1:11" ht="12.75">
      <c r="A100" t="s">
        <v>82</v>
      </c>
      <c r="B100" s="7" t="str">
        <f>FIXED(J100,0)</f>
        <v>58,000</v>
      </c>
      <c r="C100" s="8">
        <f>ROUND(B34,0)</f>
        <v>58381</v>
      </c>
      <c r="J100">
        <f t="shared" si="0"/>
        <v>58000</v>
      </c>
      <c r="K100">
        <f t="shared" si="0"/>
        <v>0</v>
      </c>
    </row>
    <row r="101" spans="2:11" ht="12.75">
      <c r="B101" s="9" t="str">
        <f>CONCATENATE("(",FIXED(J101,0)," - ",FIXED(K101,0),")")</f>
        <v>(6,500 - 170,000)</v>
      </c>
      <c r="C101" s="8">
        <f>ROUND(C34,0)</f>
        <v>6511</v>
      </c>
      <c r="D101" s="8">
        <f>ROUND(D34,0)</f>
        <v>169148</v>
      </c>
      <c r="J101">
        <f t="shared" si="0"/>
        <v>6500</v>
      </c>
      <c r="K101">
        <f t="shared" si="0"/>
        <v>170000</v>
      </c>
    </row>
    <row r="102" spans="1:11" ht="12.75">
      <c r="A102" t="s">
        <v>83</v>
      </c>
      <c r="B102" s="7" t="str">
        <f>FIXED(J102,0)</f>
        <v>420,000</v>
      </c>
      <c r="C102" s="8">
        <f>ROUND(B35,0)</f>
        <v>421196</v>
      </c>
      <c r="J102">
        <f t="shared" si="0"/>
        <v>420000</v>
      </c>
      <c r="K102">
        <f t="shared" si="0"/>
        <v>0</v>
      </c>
    </row>
    <row r="103" spans="2:11" ht="12.75">
      <c r="B103" s="9" t="str">
        <f>CONCATENATE("(",FIXED(J103,0)," - ",FIXED(K103,0),")")</f>
        <v>(370,000 - 480,000)</v>
      </c>
      <c r="C103" s="8">
        <f>ROUND(C35,0)</f>
        <v>367229</v>
      </c>
      <c r="D103" s="8">
        <f>ROUND(D35,0)</f>
        <v>475115</v>
      </c>
      <c r="J103">
        <f t="shared" si="0"/>
        <v>370000</v>
      </c>
      <c r="K103">
        <f t="shared" si="0"/>
        <v>480000</v>
      </c>
    </row>
    <row r="104" spans="1:11" ht="12.75">
      <c r="A104" t="s">
        <v>84</v>
      </c>
      <c r="B104" s="7" t="str">
        <f>FIXED(J104,0)</f>
        <v>2,500,000</v>
      </c>
      <c r="C104" s="8">
        <f>ROUND(B36,0)</f>
        <v>2475297</v>
      </c>
      <c r="J104" s="8">
        <f>ROUND(C104,-5)</f>
        <v>2500000</v>
      </c>
      <c r="K104">
        <f t="shared" si="0"/>
        <v>0</v>
      </c>
    </row>
    <row r="105" spans="2:11" ht="12.75">
      <c r="B105" s="9" t="str">
        <f>CONCATENATE("(",FIXED(J105,0)," - ",FIXED(K105,0),")")</f>
        <v>(2,100,000 - 2,900,000)</v>
      </c>
      <c r="C105" s="8">
        <f>ROUND(C36,0)</f>
        <v>2093490</v>
      </c>
      <c r="D105" s="8">
        <f>ROUND(D36,0)</f>
        <v>2856444</v>
      </c>
      <c r="J105" s="8">
        <f>ROUND(C105,-5)</f>
        <v>2100000</v>
      </c>
      <c r="K105" s="8">
        <f>ROUND(D105,-5)</f>
        <v>2900000</v>
      </c>
    </row>
    <row r="106" spans="2:11" ht="12.75">
      <c r="B106" s="7"/>
      <c r="J106">
        <f t="shared" si="0"/>
        <v>0</v>
      </c>
      <c r="K106">
        <f t="shared" si="0"/>
        <v>0</v>
      </c>
    </row>
    <row r="107" spans="1:11" ht="12.75">
      <c r="A107" s="1" t="s">
        <v>85</v>
      </c>
      <c r="B107" s="9"/>
      <c r="J107">
        <f t="shared" si="0"/>
        <v>0</v>
      </c>
      <c r="K107">
        <f t="shared" si="0"/>
        <v>0</v>
      </c>
    </row>
    <row r="108" spans="1:11" ht="12.75">
      <c r="A108" t="s">
        <v>49</v>
      </c>
      <c r="B108" s="7" t="str">
        <f>FIXED(J108,0)</f>
        <v>2,600</v>
      </c>
      <c r="C108" s="8">
        <f>ROUND(B40,0)</f>
        <v>2611</v>
      </c>
      <c r="J108">
        <f t="shared" si="0"/>
        <v>2600</v>
      </c>
      <c r="K108">
        <f t="shared" si="0"/>
        <v>0</v>
      </c>
    </row>
    <row r="109" spans="2:11" ht="12.75">
      <c r="B109" s="9" t="str">
        <f>CONCATENATE("(",FIXED(J109,0)," - ",FIXED(K109,0),")")</f>
        <v>(1,000 - 4,200)</v>
      </c>
      <c r="C109" s="8">
        <f>ROUND(C40,0)</f>
        <v>1026</v>
      </c>
      <c r="D109" s="8">
        <f>ROUND(D40,0)</f>
        <v>4189</v>
      </c>
      <c r="J109">
        <f t="shared" si="0"/>
        <v>1000</v>
      </c>
      <c r="K109">
        <f t="shared" si="0"/>
        <v>4200</v>
      </c>
    </row>
    <row r="110" spans="1:11" ht="12.75">
      <c r="A110" t="s">
        <v>51</v>
      </c>
      <c r="B110" s="7" t="str">
        <f>FIXED(J110,0)</f>
        <v>2,600</v>
      </c>
      <c r="C110" s="8">
        <f>ROUND(B41,0)</f>
        <v>2607</v>
      </c>
      <c r="J110">
        <f t="shared" si="0"/>
        <v>2600</v>
      </c>
      <c r="K110">
        <f t="shared" si="0"/>
        <v>0</v>
      </c>
    </row>
    <row r="111" spans="2:11" ht="12.75">
      <c r="B111" s="9" t="str">
        <f>CONCATENATE("(",FIXED(J111,0)," - ",FIXED(K111,0),")")</f>
        <v>(1,000 - 4,200)</v>
      </c>
      <c r="C111" s="8">
        <f>ROUND(C41,0)</f>
        <v>1024</v>
      </c>
      <c r="D111" s="8">
        <f>ROUND(D41,0)</f>
        <v>4183</v>
      </c>
      <c r="J111">
        <f t="shared" si="0"/>
        <v>1000</v>
      </c>
      <c r="K111">
        <f t="shared" si="0"/>
        <v>4200</v>
      </c>
    </row>
    <row r="112" spans="1:11" ht="12.75">
      <c r="A112" t="s">
        <v>89</v>
      </c>
      <c r="B112" s="7" t="str">
        <f>FIXED(J112,0)</f>
        <v>2,800</v>
      </c>
      <c r="C112" s="8">
        <f>ROUND(B42,0)</f>
        <v>2816</v>
      </c>
      <c r="J112">
        <f t="shared" si="0"/>
        <v>2800</v>
      </c>
      <c r="K112">
        <f t="shared" si="0"/>
        <v>0</v>
      </c>
    </row>
    <row r="113" spans="2:11" ht="12.75">
      <c r="B113" s="9" t="str">
        <f>CONCATENATE("(",FIXED(J113,0)," - ",FIXED(K113,0),")")</f>
        <v>(1,100 - 4,500)</v>
      </c>
      <c r="C113" s="8">
        <f>ROUND(C42,0)</f>
        <v>1106</v>
      </c>
      <c r="D113" s="8">
        <f>ROUND(D42,0)</f>
        <v>4516</v>
      </c>
      <c r="J113">
        <f t="shared" si="0"/>
        <v>1100</v>
      </c>
      <c r="K113">
        <f t="shared" si="0"/>
        <v>4500</v>
      </c>
    </row>
    <row r="114" spans="1:11" ht="12.75">
      <c r="A114" t="s">
        <v>53</v>
      </c>
      <c r="B114" s="7" t="str">
        <f>FIXED(J114,0)</f>
        <v>2,600</v>
      </c>
      <c r="C114" s="8">
        <f>ROUND(B43,0)</f>
        <v>2553</v>
      </c>
      <c r="J114">
        <f t="shared" si="0"/>
        <v>2600</v>
      </c>
      <c r="K114">
        <f t="shared" si="0"/>
        <v>0</v>
      </c>
    </row>
    <row r="115" spans="2:11" ht="12.75">
      <c r="B115" s="9" t="str">
        <f>CONCATENATE("(",FIXED(J115,0)," - ",FIXED(K115,0),")")</f>
        <v>(1,000 - 4,100)</v>
      </c>
      <c r="C115" s="8">
        <f>ROUND(C43,0)</f>
        <v>1004</v>
      </c>
      <c r="D115" s="8">
        <f>ROUND(D43,0)</f>
        <v>4092</v>
      </c>
      <c r="J115">
        <f t="shared" si="0"/>
        <v>1000</v>
      </c>
      <c r="K115">
        <f t="shared" si="0"/>
        <v>4100</v>
      </c>
    </row>
    <row r="116" spans="1:11" ht="12.75">
      <c r="A116" t="s">
        <v>54</v>
      </c>
      <c r="B116" s="7" t="str">
        <f>FIXED(J116,0)</f>
        <v>2,500</v>
      </c>
      <c r="C116" s="8">
        <f>ROUND(B44,0)</f>
        <v>2516</v>
      </c>
      <c r="J116">
        <f>IF(C116&gt;99999,ROUND(C116,-4),IF(C116&gt;9999,ROUND(C116,-3),IF(C116&gt;999,ROUND(C116,-2),IF(C116&gt;99,ROUND(C116,-1),IF(C116&gt;9,ROUND(C116,0),IF(C116&gt;0.9,ROUND(C116,1),IF(C116&gt;0.009,ROUND(C116,2),C116)))))))</f>
        <v>2500</v>
      </c>
      <c r="K116">
        <f>IF(D116&gt;99999,ROUND(D116,-4),IF(D116&gt;9999,ROUND(D116,-3),IF(D116&gt;999,ROUND(D116,-2),IF(D116&gt;99,ROUND(D116,-1),IF(D116&gt;9,ROUND(D116,0),IF(D116&gt;0.9,ROUND(D116,1),IF(D116&gt;0.009,ROUND(D116,2),D116)))))))</f>
        <v>0</v>
      </c>
    </row>
    <row r="117" spans="2:11" ht="12.75">
      <c r="B117" s="9" t="str">
        <f>CONCATENATE("(",FIXED(J117,0)," - ",FIXED(K117,0),")")</f>
        <v>(990 - 4,000)</v>
      </c>
      <c r="C117" s="8">
        <f>ROUND(C44,0)</f>
        <v>989</v>
      </c>
      <c r="D117" s="8">
        <f>ROUND(D44,0)</f>
        <v>4030</v>
      </c>
      <c r="J117">
        <f>IF(C117&gt;99999,ROUND(C117,-4),IF(C117&gt;9999,ROUND(C117,-3),IF(C117&gt;999,ROUND(C117,-2),IF(C117&gt;99,ROUND(C117,-1),IF(C117&gt;9,ROUND(C117,0),IF(C117&gt;0.9,ROUND(C117,1),IF(C117&gt;0.009,ROUND(C117,2),C117)))))))</f>
        <v>990</v>
      </c>
      <c r="K117">
        <f>IF(D117&gt;99999,ROUND(D117,-4),IF(D117&gt;9999,ROUND(D117,-3),IF(D117&gt;999,ROUND(D117,-2),IF(D117&gt;99,ROUND(D117,-1),IF(D117&gt;9,ROUND(D117,0),IF(D117&gt;0.9,ROUND(D117,1),IF(D117&gt;0.009,ROUND(D117,2),D117)))))))</f>
        <v>4000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0"/>
  <sheetViews>
    <sheetView workbookViewId="0" topLeftCell="A1">
      <selection activeCell="F16" sqref="F16"/>
    </sheetView>
  </sheetViews>
  <sheetFormatPr defaultColWidth="9.140625" defaultRowHeight="12.75"/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ht="12.75">
      <c r="A2">
        <v>6</v>
      </c>
      <c r="B2">
        <v>24</v>
      </c>
      <c r="C2" t="s">
        <v>24</v>
      </c>
      <c r="D2" t="s">
        <v>25</v>
      </c>
      <c r="E2" t="s">
        <v>26</v>
      </c>
      <c r="J2" t="s">
        <v>27</v>
      </c>
      <c r="K2">
        <v>2818.3186</v>
      </c>
      <c r="L2">
        <v>2815.9021</v>
      </c>
      <c r="M2">
        <v>972.2414</v>
      </c>
      <c r="N2">
        <v>945253.375</v>
      </c>
      <c r="O2">
        <v>1105.9321</v>
      </c>
      <c r="P2">
        <v>1741.0756</v>
      </c>
      <c r="Q2">
        <v>2117.9431</v>
      </c>
      <c r="R2">
        <v>2418.5176</v>
      </c>
      <c r="S2">
        <v>2688.0247</v>
      </c>
      <c r="T2">
        <v>2948.5261</v>
      </c>
      <c r="U2">
        <v>3217.3054</v>
      </c>
      <c r="V2">
        <v>3516.1946</v>
      </c>
      <c r="W2">
        <v>3889.6594</v>
      </c>
      <c r="X2">
        <v>4515.8413</v>
      </c>
    </row>
    <row r="3" spans="1:24" ht="12.75">
      <c r="A3">
        <v>6</v>
      </c>
      <c r="B3">
        <v>24</v>
      </c>
      <c r="C3" t="s">
        <v>24</v>
      </c>
      <c r="D3" t="s">
        <v>25</v>
      </c>
      <c r="E3" t="s">
        <v>28</v>
      </c>
      <c r="J3" t="s">
        <v>27</v>
      </c>
      <c r="K3">
        <v>6319.3379</v>
      </c>
      <c r="L3">
        <v>6312.5356</v>
      </c>
      <c r="M3">
        <v>1618.9857</v>
      </c>
      <c r="N3">
        <v>2621114.75</v>
      </c>
      <c r="O3">
        <v>3459.313</v>
      </c>
      <c r="P3">
        <v>4522.1431</v>
      </c>
      <c r="Q3">
        <v>5151.6558</v>
      </c>
      <c r="R3">
        <v>5653.1318</v>
      </c>
      <c r="S3">
        <v>6102.3267</v>
      </c>
      <c r="T3">
        <v>6536.1045</v>
      </c>
      <c r="U3">
        <v>6983.2466</v>
      </c>
      <c r="V3">
        <v>7479.9819</v>
      </c>
      <c r="W3">
        <v>8099.9258</v>
      </c>
      <c r="X3">
        <v>9137.5293</v>
      </c>
    </row>
    <row r="4" spans="1:24" ht="12.75">
      <c r="A4">
        <v>6</v>
      </c>
      <c r="B4">
        <v>24</v>
      </c>
      <c r="C4" t="s">
        <v>24</v>
      </c>
      <c r="D4" t="s">
        <v>25</v>
      </c>
      <c r="E4" t="s">
        <v>29</v>
      </c>
      <c r="J4" t="s">
        <v>27</v>
      </c>
      <c r="K4">
        <v>6.9683</v>
      </c>
      <c r="L4">
        <v>6.9656</v>
      </c>
      <c r="M4">
        <v>2.0252</v>
      </c>
      <c r="N4">
        <v>4.1013</v>
      </c>
      <c r="O4">
        <v>3.4086</v>
      </c>
      <c r="P4">
        <v>4.7272</v>
      </c>
      <c r="Q4">
        <v>5.5106</v>
      </c>
      <c r="R4">
        <v>6.1359</v>
      </c>
      <c r="S4">
        <v>6.6969</v>
      </c>
      <c r="T4">
        <v>7.2395</v>
      </c>
      <c r="U4">
        <v>7.7998</v>
      </c>
      <c r="V4">
        <v>8.4232</v>
      </c>
      <c r="W4">
        <v>9.2027</v>
      </c>
      <c r="X4">
        <v>10.5114</v>
      </c>
    </row>
    <row r="5" spans="1:24" ht="12.75">
      <c r="A5">
        <v>6</v>
      </c>
      <c r="B5">
        <v>24</v>
      </c>
      <c r="C5" t="s">
        <v>30</v>
      </c>
      <c r="J5" t="s">
        <v>27</v>
      </c>
      <c r="K5">
        <v>2099.9805</v>
      </c>
      <c r="L5">
        <v>2093.4163</v>
      </c>
      <c r="M5">
        <v>962.9662</v>
      </c>
      <c r="N5">
        <v>927304</v>
      </c>
      <c r="O5">
        <v>391.1029</v>
      </c>
      <c r="P5">
        <v>1027.9836</v>
      </c>
      <c r="Q5">
        <v>1404.1859</v>
      </c>
      <c r="R5">
        <v>1703.3253</v>
      </c>
      <c r="S5">
        <v>1970.8668</v>
      </c>
      <c r="T5">
        <v>2228.8589</v>
      </c>
      <c r="U5">
        <v>2494.4199</v>
      </c>
      <c r="V5">
        <v>2788.9866</v>
      </c>
      <c r="W5">
        <v>3155.948</v>
      </c>
      <c r="X5">
        <v>3768.4846</v>
      </c>
    </row>
    <row r="6" spans="1:24" ht="12.75">
      <c r="A6">
        <v>6</v>
      </c>
      <c r="B6">
        <v>24</v>
      </c>
      <c r="C6" t="s">
        <v>31</v>
      </c>
      <c r="J6" t="s">
        <v>27</v>
      </c>
      <c r="K6">
        <v>5254.2969</v>
      </c>
      <c r="L6">
        <v>5241.8315</v>
      </c>
      <c r="M6">
        <v>1329.6482</v>
      </c>
      <c r="N6">
        <v>1767964.375</v>
      </c>
      <c r="O6">
        <v>2884.2441</v>
      </c>
      <c r="P6">
        <v>3770.0347</v>
      </c>
      <c r="Q6">
        <v>4291.873</v>
      </c>
      <c r="R6">
        <v>4706.0786</v>
      </c>
      <c r="S6">
        <v>5075.9746</v>
      </c>
      <c r="T6">
        <v>5432.1699</v>
      </c>
      <c r="U6">
        <v>5798.3076</v>
      </c>
      <c r="V6">
        <v>6203.8281</v>
      </c>
      <c r="W6">
        <v>6708.123</v>
      </c>
      <c r="X6">
        <v>7547.6797</v>
      </c>
    </row>
    <row r="7" spans="1:24" ht="12.75">
      <c r="A7">
        <v>6</v>
      </c>
      <c r="B7">
        <v>24</v>
      </c>
      <c r="C7" t="s">
        <v>32</v>
      </c>
      <c r="J7" t="s">
        <v>27</v>
      </c>
      <c r="K7">
        <v>1195.8641</v>
      </c>
      <c r="L7">
        <v>1194.4858</v>
      </c>
      <c r="M7">
        <v>275.5117</v>
      </c>
      <c r="N7">
        <v>75906.6953</v>
      </c>
      <c r="O7">
        <v>708.479</v>
      </c>
      <c r="P7">
        <v>889.7586</v>
      </c>
      <c r="Q7">
        <v>997.0423</v>
      </c>
      <c r="R7">
        <v>1082.4573</v>
      </c>
      <c r="S7">
        <v>1158.9308</v>
      </c>
      <c r="T7">
        <v>1232.7482</v>
      </c>
      <c r="U7">
        <v>1308.8062</v>
      </c>
      <c r="V7">
        <v>1393.2603</v>
      </c>
      <c r="W7">
        <v>1498.6044</v>
      </c>
      <c r="X7">
        <v>1674.7719</v>
      </c>
    </row>
    <row r="8" spans="1:24" ht="12.75">
      <c r="A8">
        <v>6</v>
      </c>
      <c r="B8">
        <v>24</v>
      </c>
      <c r="C8" t="s">
        <v>33</v>
      </c>
      <c r="J8" t="s">
        <v>27</v>
      </c>
      <c r="K8">
        <v>2475456.25</v>
      </c>
      <c r="L8">
        <v>2475297</v>
      </c>
      <c r="M8">
        <v>217535.4063</v>
      </c>
      <c r="N8">
        <v>47321653248</v>
      </c>
      <c r="O8">
        <v>2093490.125</v>
      </c>
      <c r="P8">
        <v>2234891</v>
      </c>
      <c r="Q8">
        <v>2318944.5</v>
      </c>
      <c r="R8">
        <v>2386065</v>
      </c>
      <c r="S8">
        <v>2446309.5</v>
      </c>
      <c r="T8">
        <v>2504596.5</v>
      </c>
      <c r="U8">
        <v>2564793.75</v>
      </c>
      <c r="V8">
        <v>2631802.25</v>
      </c>
      <c r="W8">
        <v>2715632.25</v>
      </c>
      <c r="X8">
        <v>2856444.25</v>
      </c>
    </row>
    <row r="9" spans="1:24" ht="12.75">
      <c r="A9">
        <v>6</v>
      </c>
      <c r="B9">
        <v>24</v>
      </c>
      <c r="C9" t="s">
        <v>34</v>
      </c>
      <c r="J9" t="s">
        <v>27</v>
      </c>
      <c r="K9">
        <v>64210.0859</v>
      </c>
      <c r="L9">
        <v>64085.2969</v>
      </c>
      <c r="M9">
        <v>18592.0313</v>
      </c>
      <c r="N9">
        <v>345663648</v>
      </c>
      <c r="O9">
        <v>31222.7285</v>
      </c>
      <c r="P9">
        <v>43515.3359</v>
      </c>
      <c r="Q9">
        <v>50777.3125</v>
      </c>
      <c r="R9">
        <v>56552.1328</v>
      </c>
      <c r="S9">
        <v>61717.293</v>
      </c>
      <c r="T9">
        <v>66698.3672</v>
      </c>
      <c r="U9">
        <v>71825.9063</v>
      </c>
      <c r="V9">
        <v>77513.8047</v>
      </c>
      <c r="W9">
        <v>84600.1406</v>
      </c>
      <c r="X9">
        <v>96429.9609</v>
      </c>
    </row>
    <row r="10" spans="1:24" ht="12.75">
      <c r="A10">
        <v>6</v>
      </c>
      <c r="B10">
        <v>24</v>
      </c>
      <c r="C10" t="s">
        <v>35</v>
      </c>
      <c r="J10" t="s">
        <v>27</v>
      </c>
      <c r="K10">
        <v>47801.7422</v>
      </c>
      <c r="L10">
        <v>47791.9648</v>
      </c>
      <c r="M10">
        <v>18656.9434</v>
      </c>
      <c r="N10">
        <v>348081568</v>
      </c>
      <c r="O10">
        <v>15054.2764</v>
      </c>
      <c r="P10">
        <v>27174.3281</v>
      </c>
      <c r="Q10">
        <v>34380.5547</v>
      </c>
      <c r="R10">
        <v>40135.7656</v>
      </c>
      <c r="S10">
        <v>45302.0547</v>
      </c>
      <c r="T10">
        <v>50301.082</v>
      </c>
      <c r="U10">
        <v>55464.4297</v>
      </c>
      <c r="V10">
        <v>61212.8203</v>
      </c>
      <c r="W10">
        <v>68405.2734</v>
      </c>
      <c r="X10">
        <v>80489.0469</v>
      </c>
    </row>
    <row r="11" spans="1:24" ht="12.75">
      <c r="A11">
        <v>6</v>
      </c>
      <c r="B11">
        <v>24</v>
      </c>
      <c r="C11" t="s">
        <v>36</v>
      </c>
      <c r="J11" t="s">
        <v>27</v>
      </c>
      <c r="K11">
        <v>421207.5625</v>
      </c>
      <c r="L11">
        <v>421195.9688</v>
      </c>
      <c r="M11">
        <v>30760.8418</v>
      </c>
      <c r="N11">
        <v>946229376</v>
      </c>
      <c r="O11">
        <v>367228.5625</v>
      </c>
      <c r="P11">
        <v>387203.5313</v>
      </c>
      <c r="Q11">
        <v>399081.5938</v>
      </c>
      <c r="R11">
        <v>408569.0625</v>
      </c>
      <c r="S11">
        <v>417086.375</v>
      </c>
      <c r="T11">
        <v>425328.4375</v>
      </c>
      <c r="U11">
        <v>433842.3125</v>
      </c>
      <c r="V11">
        <v>443321.4375</v>
      </c>
      <c r="W11">
        <v>455183.2813</v>
      </c>
      <c r="X11">
        <v>475115.0938</v>
      </c>
    </row>
    <row r="12" spans="1:24" ht="12.75">
      <c r="A12">
        <v>6</v>
      </c>
      <c r="B12">
        <v>24</v>
      </c>
      <c r="C12" t="s">
        <v>37</v>
      </c>
      <c r="J12" t="s">
        <v>27</v>
      </c>
      <c r="K12">
        <v>6013.8379</v>
      </c>
      <c r="L12">
        <v>5949.4614</v>
      </c>
      <c r="M12">
        <v>3437.2068</v>
      </c>
      <c r="N12">
        <v>11814390</v>
      </c>
      <c r="O12">
        <v>-211.7113</v>
      </c>
      <c r="P12">
        <v>2139.0562</v>
      </c>
      <c r="Q12">
        <v>3510.5208</v>
      </c>
      <c r="R12">
        <v>4592.0288</v>
      </c>
      <c r="S12">
        <v>5552.5591</v>
      </c>
      <c r="T12">
        <v>6472.8037</v>
      </c>
      <c r="U12">
        <v>7413.9243</v>
      </c>
      <c r="V12">
        <v>8450.5957</v>
      </c>
      <c r="W12">
        <v>9731.4336</v>
      </c>
      <c r="X12">
        <v>11843.4033</v>
      </c>
    </row>
    <row r="13" spans="1:24" ht="12.75">
      <c r="A13">
        <v>6</v>
      </c>
      <c r="B13">
        <v>24</v>
      </c>
      <c r="C13" t="s">
        <v>42</v>
      </c>
      <c r="J13" t="s">
        <v>43</v>
      </c>
      <c r="K13">
        <v>59673.7891</v>
      </c>
      <c r="L13">
        <v>58381.1836</v>
      </c>
      <c r="M13">
        <v>45219.5</v>
      </c>
      <c r="N13">
        <v>2044803328</v>
      </c>
      <c r="O13">
        <v>6510.916</v>
      </c>
      <c r="P13">
        <v>15515.4375</v>
      </c>
      <c r="Q13">
        <v>23146.4512</v>
      </c>
      <c r="R13">
        <v>34798.6953</v>
      </c>
      <c r="S13">
        <v>41300.9063</v>
      </c>
      <c r="T13">
        <v>56724.0781</v>
      </c>
      <c r="U13">
        <v>68451.2578</v>
      </c>
      <c r="V13">
        <v>75937.7813</v>
      </c>
      <c r="W13">
        <v>92278.3672</v>
      </c>
      <c r="X13">
        <v>169147.9375</v>
      </c>
    </row>
    <row r="14" spans="1:24" ht="12.75">
      <c r="A14">
        <v>6</v>
      </c>
      <c r="B14">
        <v>24</v>
      </c>
      <c r="C14" t="s">
        <v>40</v>
      </c>
      <c r="I14">
        <v>1</v>
      </c>
      <c r="J14" t="s">
        <v>41</v>
      </c>
      <c r="K14">
        <v>180.957</v>
      </c>
      <c r="L14">
        <v>173.6096</v>
      </c>
      <c r="M14">
        <v>46.1047</v>
      </c>
      <c r="N14">
        <v>2125.6458</v>
      </c>
      <c r="O14">
        <v>92.7048</v>
      </c>
      <c r="P14">
        <v>122.6593</v>
      </c>
      <c r="Q14">
        <v>140.4685</v>
      </c>
      <c r="R14">
        <v>154.6913</v>
      </c>
      <c r="S14">
        <v>167.4584</v>
      </c>
      <c r="T14">
        <v>179.8119</v>
      </c>
      <c r="U14">
        <v>192.5712</v>
      </c>
      <c r="V14">
        <v>206.7759</v>
      </c>
      <c r="W14">
        <v>224.5484</v>
      </c>
      <c r="X14">
        <v>254.4062</v>
      </c>
    </row>
    <row r="15" spans="1:24" ht="12.75">
      <c r="A15">
        <v>6</v>
      </c>
      <c r="B15">
        <v>24</v>
      </c>
      <c r="C15" t="s">
        <v>40</v>
      </c>
      <c r="I15">
        <v>2</v>
      </c>
      <c r="J15" t="s">
        <v>41</v>
      </c>
      <c r="K15">
        <v>392.2295</v>
      </c>
      <c r="L15">
        <v>392.092</v>
      </c>
      <c r="M15">
        <v>116.5263</v>
      </c>
      <c r="N15">
        <v>13578.3721</v>
      </c>
      <c r="O15">
        <v>187.4625</v>
      </c>
      <c r="P15">
        <v>263.3033</v>
      </c>
      <c r="Q15">
        <v>308.3652</v>
      </c>
      <c r="R15">
        <v>344.3371</v>
      </c>
      <c r="S15">
        <v>376.6159</v>
      </c>
      <c r="T15">
        <v>407.8382</v>
      </c>
      <c r="U15">
        <v>440.0753</v>
      </c>
      <c r="V15">
        <v>475.9517</v>
      </c>
      <c r="W15">
        <v>520.8201</v>
      </c>
      <c r="X15">
        <v>596.1509</v>
      </c>
    </row>
    <row r="16" spans="1:24" ht="12.75">
      <c r="A16">
        <v>6</v>
      </c>
      <c r="B16">
        <v>24</v>
      </c>
      <c r="C16" t="s">
        <v>38</v>
      </c>
      <c r="I16">
        <v>1</v>
      </c>
      <c r="J16" t="s">
        <v>39</v>
      </c>
      <c r="K16">
        <v>734.8849</v>
      </c>
      <c r="L16">
        <v>732.9416</v>
      </c>
      <c r="M16">
        <v>149.4906</v>
      </c>
      <c r="N16">
        <v>22347.4355</v>
      </c>
      <c r="O16">
        <v>470.6747</v>
      </c>
      <c r="P16">
        <v>567.746</v>
      </c>
      <c r="Q16">
        <v>625.4705</v>
      </c>
      <c r="R16">
        <v>671.5768</v>
      </c>
      <c r="S16">
        <v>712.9688</v>
      </c>
      <c r="T16">
        <v>753.0237</v>
      </c>
      <c r="U16">
        <v>794.3987</v>
      </c>
      <c r="V16">
        <v>840.4662</v>
      </c>
      <c r="W16">
        <v>898.1126</v>
      </c>
      <c r="X16">
        <v>994.9778</v>
      </c>
    </row>
    <row r="17" spans="1:24" ht="12.75">
      <c r="A17">
        <v>6</v>
      </c>
      <c r="B17">
        <v>24</v>
      </c>
      <c r="C17" t="s">
        <v>38</v>
      </c>
      <c r="I17">
        <v>2</v>
      </c>
      <c r="J17" t="s">
        <v>39</v>
      </c>
      <c r="K17">
        <v>403.2208</v>
      </c>
      <c r="L17">
        <v>403.1852</v>
      </c>
      <c r="M17">
        <v>92.8847</v>
      </c>
      <c r="N17">
        <v>8627.5625</v>
      </c>
      <c r="O17">
        <v>240.2257</v>
      </c>
      <c r="P17">
        <v>300.5421</v>
      </c>
      <c r="Q17">
        <v>336.4095</v>
      </c>
      <c r="R17">
        <v>365.0576</v>
      </c>
      <c r="S17">
        <v>390.7763</v>
      </c>
      <c r="T17">
        <v>415.6641</v>
      </c>
      <c r="U17">
        <v>441.3721</v>
      </c>
      <c r="V17">
        <v>469.9953</v>
      </c>
      <c r="W17">
        <v>505.8126</v>
      </c>
      <c r="X17">
        <v>565.9968</v>
      </c>
    </row>
    <row r="18" spans="1:24" ht="12.75">
      <c r="A18">
        <v>6</v>
      </c>
      <c r="B18">
        <v>24</v>
      </c>
      <c r="C18" t="s">
        <v>24</v>
      </c>
      <c r="D18" t="s">
        <v>25</v>
      </c>
      <c r="E18" t="s">
        <v>26</v>
      </c>
      <c r="F18" t="s">
        <v>49</v>
      </c>
      <c r="J18" t="s">
        <v>50</v>
      </c>
      <c r="K18">
        <v>2613.251</v>
      </c>
      <c r="L18">
        <v>2611.3135</v>
      </c>
      <c r="M18">
        <v>901.8025</v>
      </c>
      <c r="N18">
        <v>813247.6875</v>
      </c>
      <c r="O18">
        <v>1025.8635</v>
      </c>
      <c r="P18">
        <v>1614.4226</v>
      </c>
      <c r="Q18">
        <v>1963.7723</v>
      </c>
      <c r="R18">
        <v>2242.4648</v>
      </c>
      <c r="S18">
        <v>2492.4016</v>
      </c>
      <c r="T18">
        <v>2734.0313</v>
      </c>
      <c r="U18">
        <v>2983.3813</v>
      </c>
      <c r="V18">
        <v>3260.7258</v>
      </c>
      <c r="W18">
        <v>3607.3481</v>
      </c>
      <c r="X18">
        <v>4188.7227</v>
      </c>
    </row>
    <row r="19" spans="1:24" ht="12.75">
      <c r="A19">
        <v>6</v>
      </c>
      <c r="B19">
        <v>24</v>
      </c>
      <c r="C19" t="s">
        <v>24</v>
      </c>
      <c r="D19" t="s">
        <v>25</v>
      </c>
      <c r="E19" t="s">
        <v>26</v>
      </c>
      <c r="F19" t="s">
        <v>51</v>
      </c>
      <c r="J19" t="s">
        <v>50</v>
      </c>
      <c r="K19">
        <v>2609.3879</v>
      </c>
      <c r="L19">
        <v>2607.4507</v>
      </c>
      <c r="M19">
        <v>900.4619</v>
      </c>
      <c r="N19">
        <v>810831.5</v>
      </c>
      <c r="O19">
        <v>1024.3519</v>
      </c>
      <c r="P19">
        <v>1612.0415</v>
      </c>
      <c r="Q19">
        <v>1960.8738</v>
      </c>
      <c r="R19">
        <v>2239.1533</v>
      </c>
      <c r="S19">
        <v>2488.7183</v>
      </c>
      <c r="T19">
        <v>2729.9888</v>
      </c>
      <c r="U19">
        <v>2978.9683</v>
      </c>
      <c r="V19">
        <v>3255.8977</v>
      </c>
      <c r="W19">
        <v>3602.0039</v>
      </c>
      <c r="X19">
        <v>4182.5098</v>
      </c>
    </row>
    <row r="20" spans="1:24" ht="12.75">
      <c r="A20">
        <v>6</v>
      </c>
      <c r="B20">
        <v>24</v>
      </c>
      <c r="C20" t="s">
        <v>24</v>
      </c>
      <c r="D20" t="s">
        <v>25</v>
      </c>
      <c r="E20" t="s">
        <v>26</v>
      </c>
      <c r="F20" t="s">
        <v>52</v>
      </c>
      <c r="J20" t="s">
        <v>50</v>
      </c>
      <c r="K20">
        <v>2818.3186</v>
      </c>
      <c r="L20">
        <v>2815.9021</v>
      </c>
      <c r="M20">
        <v>972.2414</v>
      </c>
      <c r="N20">
        <v>945253.375</v>
      </c>
      <c r="O20">
        <v>1105.9321</v>
      </c>
      <c r="P20">
        <v>1741.0756</v>
      </c>
      <c r="Q20">
        <v>2117.9431</v>
      </c>
      <c r="R20">
        <v>2418.5176</v>
      </c>
      <c r="S20">
        <v>2688.0247</v>
      </c>
      <c r="T20">
        <v>2948.5261</v>
      </c>
      <c r="U20">
        <v>3217.3054</v>
      </c>
      <c r="V20">
        <v>3516.1946</v>
      </c>
      <c r="W20">
        <v>3889.6594</v>
      </c>
      <c r="X20">
        <v>4515.8413</v>
      </c>
    </row>
    <row r="21" spans="1:24" ht="12.75">
      <c r="A21">
        <v>6</v>
      </c>
      <c r="B21">
        <v>24</v>
      </c>
      <c r="C21" t="s">
        <v>24</v>
      </c>
      <c r="D21" t="s">
        <v>25</v>
      </c>
      <c r="E21" t="s">
        <v>26</v>
      </c>
      <c r="F21" t="s">
        <v>53</v>
      </c>
      <c r="J21" t="s">
        <v>50</v>
      </c>
      <c r="K21">
        <v>2556.1023</v>
      </c>
      <c r="L21">
        <v>2553.4941</v>
      </c>
      <c r="M21">
        <v>880.4402</v>
      </c>
      <c r="N21">
        <v>775175.0625</v>
      </c>
      <c r="O21">
        <v>1004.1127</v>
      </c>
      <c r="P21">
        <v>1580.0653</v>
      </c>
      <c r="Q21">
        <v>1921.644</v>
      </c>
      <c r="R21">
        <v>2193.9822</v>
      </c>
      <c r="S21">
        <v>2438.104</v>
      </c>
      <c r="T21">
        <v>2674.0076</v>
      </c>
      <c r="U21">
        <v>2917.343</v>
      </c>
      <c r="V21">
        <v>3187.8625</v>
      </c>
      <c r="W21">
        <v>3525.7703</v>
      </c>
      <c r="X21">
        <v>4092.0491</v>
      </c>
    </row>
    <row r="22" spans="1:24" ht="12.75">
      <c r="A22">
        <v>6</v>
      </c>
      <c r="B22">
        <v>24</v>
      </c>
      <c r="C22" t="s">
        <v>24</v>
      </c>
      <c r="D22" t="s">
        <v>25</v>
      </c>
      <c r="E22" t="s">
        <v>26</v>
      </c>
      <c r="F22" t="s">
        <v>54</v>
      </c>
      <c r="J22" t="s">
        <v>50</v>
      </c>
      <c r="K22">
        <v>2518.5376</v>
      </c>
      <c r="L22">
        <v>2515.5156</v>
      </c>
      <c r="M22">
        <v>867.051</v>
      </c>
      <c r="N22">
        <v>751777.5</v>
      </c>
      <c r="O22">
        <v>988.7559</v>
      </c>
      <c r="P22">
        <v>1556.7949</v>
      </c>
      <c r="Q22">
        <v>1893.4974</v>
      </c>
      <c r="R22">
        <v>2161.8501</v>
      </c>
      <c r="S22">
        <v>2402.3264</v>
      </c>
      <c r="T22">
        <v>2634.6409</v>
      </c>
      <c r="U22">
        <v>2874.2048</v>
      </c>
      <c r="V22">
        <v>3140.4526</v>
      </c>
      <c r="W22">
        <v>3472.9009</v>
      </c>
      <c r="X22">
        <v>4029.7332</v>
      </c>
    </row>
    <row r="23" spans="1:24" ht="12.75">
      <c r="A23">
        <v>6</v>
      </c>
      <c r="B23">
        <v>24</v>
      </c>
      <c r="C23" t="s">
        <v>31</v>
      </c>
      <c r="D23" t="s">
        <v>44</v>
      </c>
      <c r="E23" t="s">
        <v>45</v>
      </c>
      <c r="G23" t="s">
        <v>46</v>
      </c>
      <c r="H23">
        <v>18</v>
      </c>
      <c r="J23" t="s">
        <v>48</v>
      </c>
      <c r="K23">
        <v>1.4401</v>
      </c>
      <c r="L23">
        <v>1.4366</v>
      </c>
      <c r="M23">
        <v>0.3639</v>
      </c>
      <c r="N23">
        <v>0.1325</v>
      </c>
      <c r="O23">
        <v>0.791</v>
      </c>
      <c r="P23">
        <v>1.0337</v>
      </c>
      <c r="Q23">
        <v>1.1766</v>
      </c>
      <c r="R23">
        <v>1.2901</v>
      </c>
      <c r="S23">
        <v>1.3913</v>
      </c>
      <c r="T23">
        <v>1.4888</v>
      </c>
      <c r="U23">
        <v>1.589</v>
      </c>
      <c r="V23">
        <v>1.7</v>
      </c>
      <c r="W23">
        <v>1.8379</v>
      </c>
      <c r="X23">
        <v>2.0675</v>
      </c>
    </row>
    <row r="24" spans="1:24" ht="12.75">
      <c r="A24">
        <v>6</v>
      </c>
      <c r="B24">
        <v>24</v>
      </c>
      <c r="C24" t="s">
        <v>31</v>
      </c>
      <c r="D24" t="s">
        <v>44</v>
      </c>
      <c r="E24" t="s">
        <v>45</v>
      </c>
      <c r="G24" t="s">
        <v>46</v>
      </c>
      <c r="H24">
        <v>25</v>
      </c>
      <c r="J24" t="s">
        <v>48</v>
      </c>
      <c r="K24">
        <v>194.753</v>
      </c>
      <c r="L24">
        <v>194.2773</v>
      </c>
      <c r="M24">
        <v>49.2291</v>
      </c>
      <c r="N24">
        <v>2423.5005</v>
      </c>
      <c r="O24">
        <v>106.9601</v>
      </c>
      <c r="P24">
        <v>139.7825</v>
      </c>
      <c r="Q24">
        <v>159.1132</v>
      </c>
      <c r="R24">
        <v>174.4536</v>
      </c>
      <c r="S24">
        <v>188.1506</v>
      </c>
      <c r="T24">
        <v>201.3383</v>
      </c>
      <c r="U24">
        <v>214.8918</v>
      </c>
      <c r="V24">
        <v>229.9008</v>
      </c>
      <c r="W24">
        <v>248.5617</v>
      </c>
      <c r="X24">
        <v>279.6198</v>
      </c>
    </row>
    <row r="25" spans="1:24" ht="12.75">
      <c r="A25">
        <v>6</v>
      </c>
      <c r="B25">
        <v>24</v>
      </c>
      <c r="C25" t="s">
        <v>31</v>
      </c>
      <c r="D25" t="s">
        <v>44</v>
      </c>
      <c r="E25" t="s">
        <v>45</v>
      </c>
      <c r="G25" t="s">
        <v>46</v>
      </c>
      <c r="H25">
        <v>45</v>
      </c>
      <c r="J25" t="s">
        <v>48</v>
      </c>
      <c r="K25">
        <v>645.7218</v>
      </c>
      <c r="L25">
        <v>644.1532</v>
      </c>
      <c r="M25">
        <v>163.2585</v>
      </c>
      <c r="N25">
        <v>26653.3535</v>
      </c>
      <c r="O25">
        <v>354.6016</v>
      </c>
      <c r="P25">
        <v>463.434</v>
      </c>
      <c r="Q25">
        <v>527.5339</v>
      </c>
      <c r="R25">
        <v>578.4042</v>
      </c>
      <c r="S25">
        <v>623.8263</v>
      </c>
      <c r="T25">
        <v>667.5608</v>
      </c>
      <c r="U25">
        <v>712.5101</v>
      </c>
      <c r="V25">
        <v>762.2877</v>
      </c>
      <c r="W25">
        <v>824.1794</v>
      </c>
      <c r="X25">
        <v>927.1938</v>
      </c>
    </row>
    <row r="26" spans="1:24" ht="12.75">
      <c r="A26">
        <v>6</v>
      </c>
      <c r="B26">
        <v>24</v>
      </c>
      <c r="C26" t="s">
        <v>31</v>
      </c>
      <c r="D26" t="s">
        <v>44</v>
      </c>
      <c r="E26" t="s">
        <v>45</v>
      </c>
      <c r="G26" t="s">
        <v>46</v>
      </c>
      <c r="H26">
        <v>55</v>
      </c>
      <c r="J26" t="s">
        <v>48</v>
      </c>
      <c r="K26">
        <v>1389.2018</v>
      </c>
      <c r="L26">
        <v>1385.8722</v>
      </c>
      <c r="M26">
        <v>351.4145</v>
      </c>
      <c r="N26">
        <v>123492.1719</v>
      </c>
      <c r="O26">
        <v>762.709</v>
      </c>
      <c r="P26">
        <v>996.8823</v>
      </c>
      <c r="Q26">
        <v>1134.8247</v>
      </c>
      <c r="R26">
        <v>1244.3074</v>
      </c>
      <c r="S26">
        <v>1342.0726</v>
      </c>
      <c r="T26">
        <v>1436.2113</v>
      </c>
      <c r="U26">
        <v>1532.9727</v>
      </c>
      <c r="V26">
        <v>1640.1357</v>
      </c>
      <c r="W26">
        <v>1773.3914</v>
      </c>
      <c r="X26">
        <v>1995.2151</v>
      </c>
    </row>
    <row r="27" spans="1:24" ht="12.75">
      <c r="A27">
        <v>6</v>
      </c>
      <c r="B27">
        <v>24</v>
      </c>
      <c r="C27" t="s">
        <v>31</v>
      </c>
      <c r="D27" t="s">
        <v>44</v>
      </c>
      <c r="E27" t="s">
        <v>45</v>
      </c>
      <c r="G27" t="s">
        <v>46</v>
      </c>
      <c r="H27">
        <v>65</v>
      </c>
      <c r="J27" t="s">
        <v>48</v>
      </c>
      <c r="K27">
        <v>3023.1799</v>
      </c>
      <c r="L27">
        <v>3016.092</v>
      </c>
      <c r="M27">
        <v>765.3822</v>
      </c>
      <c r="N27">
        <v>585809.875</v>
      </c>
      <c r="O27">
        <v>1659.1824</v>
      </c>
      <c r="P27">
        <v>2168.9021</v>
      </c>
      <c r="Q27">
        <v>2469.2249</v>
      </c>
      <c r="R27">
        <v>2707.6233</v>
      </c>
      <c r="S27">
        <v>2920.5334</v>
      </c>
      <c r="T27">
        <v>3125.571</v>
      </c>
      <c r="U27">
        <v>3336.3438</v>
      </c>
      <c r="V27">
        <v>3569.8037</v>
      </c>
      <c r="W27">
        <v>3860.1526</v>
      </c>
      <c r="X27">
        <v>4343.5835</v>
      </c>
    </row>
    <row r="28" spans="1:24" ht="12.75">
      <c r="A28">
        <v>6</v>
      </c>
      <c r="B28">
        <v>24</v>
      </c>
      <c r="C28" t="s">
        <v>31</v>
      </c>
      <c r="D28" t="s">
        <v>44</v>
      </c>
      <c r="E28" t="s">
        <v>45</v>
      </c>
      <c r="G28" t="s">
        <v>46</v>
      </c>
      <c r="H28">
        <v>18</v>
      </c>
      <c r="J28" t="s">
        <v>47</v>
      </c>
      <c r="K28">
        <v>1.4401</v>
      </c>
      <c r="L28">
        <v>1.4366</v>
      </c>
      <c r="M28">
        <v>0.3639</v>
      </c>
      <c r="N28">
        <v>0.1325</v>
      </c>
      <c r="O28">
        <v>0.791</v>
      </c>
      <c r="P28">
        <v>1.0337</v>
      </c>
      <c r="Q28">
        <v>1.1766</v>
      </c>
      <c r="R28">
        <v>1.2901</v>
      </c>
      <c r="S28">
        <v>1.3913</v>
      </c>
      <c r="T28">
        <v>1.4888</v>
      </c>
      <c r="U28">
        <v>1.589</v>
      </c>
      <c r="V28">
        <v>1.7</v>
      </c>
      <c r="W28">
        <v>1.8379</v>
      </c>
      <c r="X28">
        <v>2.0675</v>
      </c>
    </row>
    <row r="29" spans="1:24" ht="12.75">
      <c r="A29">
        <v>6</v>
      </c>
      <c r="B29">
        <v>24</v>
      </c>
      <c r="C29" t="s">
        <v>31</v>
      </c>
      <c r="D29" t="s">
        <v>44</v>
      </c>
      <c r="E29" t="s">
        <v>45</v>
      </c>
      <c r="G29" t="s">
        <v>46</v>
      </c>
      <c r="H29">
        <v>25</v>
      </c>
      <c r="J29" t="s">
        <v>47</v>
      </c>
      <c r="K29">
        <v>194.753</v>
      </c>
      <c r="L29">
        <v>194.2773</v>
      </c>
      <c r="M29">
        <v>49.2291</v>
      </c>
      <c r="N29">
        <v>2423.5005</v>
      </c>
      <c r="O29">
        <v>106.9601</v>
      </c>
      <c r="P29">
        <v>139.7825</v>
      </c>
      <c r="Q29">
        <v>159.1132</v>
      </c>
      <c r="R29">
        <v>174.4536</v>
      </c>
      <c r="S29">
        <v>188.1506</v>
      </c>
      <c r="T29">
        <v>201.3383</v>
      </c>
      <c r="U29">
        <v>214.8918</v>
      </c>
      <c r="V29">
        <v>229.9008</v>
      </c>
      <c r="W29">
        <v>248.5617</v>
      </c>
      <c r="X29">
        <v>279.6198</v>
      </c>
    </row>
    <row r="30" spans="1:24" ht="12.75">
      <c r="A30">
        <v>6</v>
      </c>
      <c r="B30">
        <v>24</v>
      </c>
      <c r="C30" t="s">
        <v>31</v>
      </c>
      <c r="D30" t="s">
        <v>44</v>
      </c>
      <c r="E30" t="s">
        <v>45</v>
      </c>
      <c r="G30" t="s">
        <v>46</v>
      </c>
      <c r="H30">
        <v>45</v>
      </c>
      <c r="J30" t="s">
        <v>47</v>
      </c>
      <c r="K30">
        <v>645.7218</v>
      </c>
      <c r="L30">
        <v>644.1532</v>
      </c>
      <c r="M30">
        <v>163.2585</v>
      </c>
      <c r="N30">
        <v>26653.3535</v>
      </c>
      <c r="O30">
        <v>354.6016</v>
      </c>
      <c r="P30">
        <v>463.434</v>
      </c>
      <c r="Q30">
        <v>527.5339</v>
      </c>
      <c r="R30">
        <v>578.4042</v>
      </c>
      <c r="S30">
        <v>623.8263</v>
      </c>
      <c r="T30">
        <v>667.5608</v>
      </c>
      <c r="U30">
        <v>712.5101</v>
      </c>
      <c r="V30">
        <v>762.2877</v>
      </c>
      <c r="W30">
        <v>824.1794</v>
      </c>
      <c r="X30">
        <v>927.1938</v>
      </c>
    </row>
    <row r="31" spans="1:24" ht="12.75">
      <c r="A31">
        <v>6</v>
      </c>
      <c r="B31">
        <v>24</v>
      </c>
      <c r="C31" t="s">
        <v>31</v>
      </c>
      <c r="D31" t="s">
        <v>44</v>
      </c>
      <c r="E31" t="s">
        <v>45</v>
      </c>
      <c r="G31" t="s">
        <v>46</v>
      </c>
      <c r="H31">
        <v>55</v>
      </c>
      <c r="J31" t="s">
        <v>47</v>
      </c>
      <c r="K31">
        <v>1389.2018</v>
      </c>
      <c r="L31">
        <v>1385.8722</v>
      </c>
      <c r="M31">
        <v>351.4145</v>
      </c>
      <c r="N31">
        <v>123492.1719</v>
      </c>
      <c r="O31">
        <v>762.709</v>
      </c>
      <c r="P31">
        <v>996.8823</v>
      </c>
      <c r="Q31">
        <v>1134.8247</v>
      </c>
      <c r="R31">
        <v>1244.3074</v>
      </c>
      <c r="S31">
        <v>1342.0726</v>
      </c>
      <c r="T31">
        <v>1436.2113</v>
      </c>
      <c r="U31">
        <v>1532.9727</v>
      </c>
      <c r="V31">
        <v>1640.1357</v>
      </c>
      <c r="W31">
        <v>1773.3914</v>
      </c>
      <c r="X31">
        <v>1995.2151</v>
      </c>
    </row>
    <row r="32" spans="1:24" ht="12.75">
      <c r="A32">
        <v>6</v>
      </c>
      <c r="B32">
        <v>24</v>
      </c>
      <c r="C32" t="s">
        <v>31</v>
      </c>
      <c r="D32" t="s">
        <v>44</v>
      </c>
      <c r="E32" t="s">
        <v>45</v>
      </c>
      <c r="G32" t="s">
        <v>46</v>
      </c>
      <c r="H32">
        <v>65</v>
      </c>
      <c r="J32" t="s">
        <v>47</v>
      </c>
      <c r="K32">
        <v>3023.1799</v>
      </c>
      <c r="L32">
        <v>3016.092</v>
      </c>
      <c r="M32">
        <v>765.3822</v>
      </c>
      <c r="N32">
        <v>585809.875</v>
      </c>
      <c r="O32">
        <v>1659.1824</v>
      </c>
      <c r="P32">
        <v>2168.9021</v>
      </c>
      <c r="Q32">
        <v>2469.2249</v>
      </c>
      <c r="R32">
        <v>2707.6233</v>
      </c>
      <c r="S32">
        <v>2920.5334</v>
      </c>
      <c r="T32">
        <v>3125.571</v>
      </c>
      <c r="U32">
        <v>3336.3438</v>
      </c>
      <c r="V32">
        <v>3569.8037</v>
      </c>
      <c r="W32">
        <v>3860.1526</v>
      </c>
      <c r="X32">
        <v>4343.5835</v>
      </c>
    </row>
    <row r="33" spans="1:24" ht="12.75">
      <c r="A33">
        <v>6</v>
      </c>
      <c r="B33">
        <v>24</v>
      </c>
      <c r="C33" t="s">
        <v>24</v>
      </c>
      <c r="J33" t="s">
        <v>55</v>
      </c>
      <c r="K33">
        <v>7055.3223</v>
      </c>
      <c r="L33">
        <v>7029.9907</v>
      </c>
      <c r="M33">
        <v>3233.4182</v>
      </c>
      <c r="N33">
        <v>10454994</v>
      </c>
      <c r="O33">
        <v>1307.1797</v>
      </c>
      <c r="P33">
        <v>3451.8643</v>
      </c>
      <c r="Q33">
        <v>4717.375</v>
      </c>
      <c r="R33">
        <v>5722.9395</v>
      </c>
      <c r="S33">
        <v>6621.7456</v>
      </c>
      <c r="T33">
        <v>7487.9888</v>
      </c>
      <c r="U33">
        <v>8379.1602</v>
      </c>
      <c r="V33">
        <v>9367.0752</v>
      </c>
      <c r="W33">
        <v>10596.9248</v>
      </c>
      <c r="X33">
        <v>12647.6543</v>
      </c>
    </row>
    <row r="34" spans="1:24" ht="12.75">
      <c r="A34">
        <v>6</v>
      </c>
      <c r="B34">
        <v>24</v>
      </c>
      <c r="C34" t="s">
        <v>24</v>
      </c>
      <c r="J34" t="s">
        <v>59</v>
      </c>
      <c r="K34">
        <v>5456.5005</v>
      </c>
      <c r="L34">
        <v>5776.9551</v>
      </c>
      <c r="M34">
        <v>3599.7449</v>
      </c>
      <c r="N34">
        <v>12958163</v>
      </c>
      <c r="O34">
        <v>866.799</v>
      </c>
      <c r="P34">
        <v>1534.7234</v>
      </c>
      <c r="Q34">
        <v>2210.9604</v>
      </c>
      <c r="R34">
        <v>3480.2732</v>
      </c>
      <c r="S34">
        <v>4754.8086</v>
      </c>
      <c r="T34">
        <v>6178.77</v>
      </c>
      <c r="U34">
        <v>7762.7041</v>
      </c>
      <c r="V34">
        <v>9267.5518</v>
      </c>
      <c r="W34">
        <v>10333.2354</v>
      </c>
      <c r="X34">
        <v>11379.7227</v>
      </c>
    </row>
    <row r="35" spans="1:24" ht="12.75">
      <c r="A35">
        <v>6</v>
      </c>
      <c r="B35">
        <v>24</v>
      </c>
      <c r="C35" t="s">
        <v>24</v>
      </c>
      <c r="J35" t="s">
        <v>56</v>
      </c>
      <c r="K35">
        <v>5346.7261</v>
      </c>
      <c r="L35">
        <v>5833.3438</v>
      </c>
      <c r="M35">
        <v>3041.1235</v>
      </c>
      <c r="N35">
        <v>9248432</v>
      </c>
      <c r="O35">
        <v>975.2896</v>
      </c>
      <c r="P35">
        <v>2400.8647</v>
      </c>
      <c r="Q35">
        <v>3471.0806</v>
      </c>
      <c r="R35">
        <v>4399.8091</v>
      </c>
      <c r="S35">
        <v>5242.2378</v>
      </c>
      <c r="T35">
        <v>6118.0645</v>
      </c>
      <c r="U35">
        <v>7012.8862</v>
      </c>
      <c r="V35">
        <v>8028.6221</v>
      </c>
      <c r="W35">
        <v>9302.0635</v>
      </c>
      <c r="X35">
        <v>11382.5195</v>
      </c>
    </row>
    <row r="36" spans="1:24" ht="12.75">
      <c r="A36">
        <v>6</v>
      </c>
      <c r="B36">
        <v>24</v>
      </c>
      <c r="C36" t="s">
        <v>24</v>
      </c>
      <c r="J36" t="s">
        <v>60</v>
      </c>
      <c r="K36">
        <v>3737.511</v>
      </c>
      <c r="L36">
        <v>3852.2661</v>
      </c>
      <c r="M36">
        <v>1474.6638</v>
      </c>
      <c r="N36">
        <v>2174633.5</v>
      </c>
      <c r="O36">
        <v>789.0177</v>
      </c>
      <c r="P36">
        <v>2399.4343</v>
      </c>
      <c r="Q36">
        <v>2963.1045</v>
      </c>
      <c r="R36">
        <v>3420.1655</v>
      </c>
      <c r="S36">
        <v>3814.5769</v>
      </c>
      <c r="T36">
        <v>4166.4683</v>
      </c>
      <c r="U36">
        <v>4515.2012</v>
      </c>
      <c r="V36">
        <v>4917.3936</v>
      </c>
      <c r="W36">
        <v>5411.1323</v>
      </c>
      <c r="X36">
        <v>6126.166</v>
      </c>
    </row>
    <row r="37" spans="1:24" ht="12.75">
      <c r="A37">
        <v>6</v>
      </c>
      <c r="B37">
        <v>24</v>
      </c>
      <c r="C37" t="s">
        <v>24</v>
      </c>
      <c r="J37" t="s">
        <v>61</v>
      </c>
      <c r="K37">
        <v>8748.0449</v>
      </c>
      <c r="L37">
        <v>8821.4629</v>
      </c>
      <c r="M37">
        <v>2475.0083</v>
      </c>
      <c r="N37">
        <v>6125665.5</v>
      </c>
      <c r="O37">
        <v>4450.1875</v>
      </c>
      <c r="P37">
        <v>6083.4834</v>
      </c>
      <c r="Q37">
        <v>7049.0449</v>
      </c>
      <c r="R37">
        <v>7817.23</v>
      </c>
      <c r="S37">
        <v>8504.5908</v>
      </c>
      <c r="T37">
        <v>9167.6895</v>
      </c>
      <c r="U37">
        <v>9850.542</v>
      </c>
      <c r="V37">
        <v>10608.3154</v>
      </c>
      <c r="W37">
        <v>11552.834</v>
      </c>
      <c r="X37">
        <v>13130.71</v>
      </c>
    </row>
    <row r="38" spans="1:24" ht="12.75">
      <c r="A38">
        <v>6</v>
      </c>
      <c r="B38">
        <v>24</v>
      </c>
      <c r="C38" t="s">
        <v>24</v>
      </c>
      <c r="J38" t="s">
        <v>62</v>
      </c>
      <c r="K38">
        <v>4879.3535</v>
      </c>
      <c r="L38">
        <v>5159.4878</v>
      </c>
      <c r="M38">
        <v>1093.2732</v>
      </c>
      <c r="N38">
        <v>1195246.25</v>
      </c>
      <c r="O38">
        <v>3450.9348</v>
      </c>
      <c r="P38">
        <v>3874.8877</v>
      </c>
      <c r="Q38">
        <v>4292.0288</v>
      </c>
      <c r="R38">
        <v>4605.0889</v>
      </c>
      <c r="S38">
        <v>4916.9419</v>
      </c>
      <c r="T38">
        <v>5270.3169</v>
      </c>
      <c r="U38">
        <v>5644.4956</v>
      </c>
      <c r="V38">
        <v>6004.0181</v>
      </c>
      <c r="W38">
        <v>6514.5713</v>
      </c>
      <c r="X38">
        <v>7021.5947</v>
      </c>
    </row>
    <row r="39" spans="1:24" ht="12.75">
      <c r="A39">
        <v>6</v>
      </c>
      <c r="B39">
        <v>24</v>
      </c>
      <c r="C39" t="s">
        <v>24</v>
      </c>
      <c r="J39" t="s">
        <v>63</v>
      </c>
      <c r="K39">
        <v>3125.5237</v>
      </c>
      <c r="L39">
        <v>3124.5168</v>
      </c>
      <c r="M39">
        <v>2145.3357</v>
      </c>
      <c r="N39">
        <v>4602465.5</v>
      </c>
      <c r="O39">
        <v>0</v>
      </c>
      <c r="P39">
        <v>0</v>
      </c>
      <c r="Q39">
        <v>0</v>
      </c>
      <c r="R39">
        <v>3152.9214</v>
      </c>
      <c r="S39">
        <v>3927.9849</v>
      </c>
      <c r="T39">
        <v>4158.4004</v>
      </c>
      <c r="U39">
        <v>4465.0088</v>
      </c>
      <c r="V39">
        <v>4771.2178</v>
      </c>
      <c r="W39">
        <v>5000.7021</v>
      </c>
      <c r="X39">
        <v>5768.9341</v>
      </c>
    </row>
    <row r="40" spans="1:24" ht="12.75">
      <c r="A40">
        <v>6</v>
      </c>
      <c r="B40">
        <v>24</v>
      </c>
      <c r="C40" t="s">
        <v>24</v>
      </c>
      <c r="J40" t="s">
        <v>57</v>
      </c>
      <c r="K40">
        <v>3987.3643</v>
      </c>
      <c r="L40">
        <v>3837.6091</v>
      </c>
      <c r="M40">
        <v>2733.8777</v>
      </c>
      <c r="N40">
        <v>7474087</v>
      </c>
      <c r="O40">
        <v>14.7108</v>
      </c>
      <c r="P40">
        <v>911.1517</v>
      </c>
      <c r="Q40">
        <v>1741.6919</v>
      </c>
      <c r="R40">
        <v>2313.9707</v>
      </c>
      <c r="S40">
        <v>2863.5264</v>
      </c>
      <c r="T40">
        <v>3660.5493</v>
      </c>
      <c r="U40">
        <v>4721.0239</v>
      </c>
      <c r="V40">
        <v>5794.6216</v>
      </c>
      <c r="W40">
        <v>7285.9736</v>
      </c>
      <c r="X40">
        <v>9068.8711</v>
      </c>
    </row>
    <row r="41" spans="1:24" ht="12.75">
      <c r="A41">
        <v>6</v>
      </c>
      <c r="B41">
        <v>24</v>
      </c>
      <c r="C41" t="s">
        <v>24</v>
      </c>
      <c r="J41" t="s">
        <v>64</v>
      </c>
      <c r="K41">
        <v>5288.2373</v>
      </c>
      <c r="L41">
        <v>5470.0674</v>
      </c>
      <c r="M41">
        <v>2343.8159</v>
      </c>
      <c r="N41">
        <v>5493472.5</v>
      </c>
      <c r="O41">
        <v>849.9821</v>
      </c>
      <c r="P41">
        <v>3138.5366</v>
      </c>
      <c r="Q41">
        <v>3989.6675</v>
      </c>
      <c r="R41">
        <v>4667.1851</v>
      </c>
      <c r="S41">
        <v>5273.6846</v>
      </c>
      <c r="T41">
        <v>5859.0337</v>
      </c>
      <c r="U41">
        <v>6462.0654</v>
      </c>
      <c r="V41">
        <v>7131.5693</v>
      </c>
      <c r="W41">
        <v>7966.5122</v>
      </c>
      <c r="X41">
        <v>9362.4385</v>
      </c>
    </row>
    <row r="42" spans="1:24" ht="12.75">
      <c r="A42">
        <v>6</v>
      </c>
      <c r="B42">
        <v>24</v>
      </c>
      <c r="C42" t="s">
        <v>24</v>
      </c>
      <c r="J42" t="s">
        <v>58</v>
      </c>
      <c r="K42">
        <v>4288.2471</v>
      </c>
      <c r="L42">
        <v>4853.8057</v>
      </c>
      <c r="M42">
        <v>2363.8018</v>
      </c>
      <c r="N42">
        <v>5587559</v>
      </c>
      <c r="O42">
        <v>1284.8934</v>
      </c>
      <c r="P42">
        <v>2266.949</v>
      </c>
      <c r="Q42">
        <v>3001.1228</v>
      </c>
      <c r="R42">
        <v>3658.3359</v>
      </c>
      <c r="S42">
        <v>4295.1577</v>
      </c>
      <c r="T42">
        <v>4948.0757</v>
      </c>
      <c r="U42">
        <v>5655.1592</v>
      </c>
      <c r="V42">
        <v>6475.5063</v>
      </c>
      <c r="W42">
        <v>7542.2939</v>
      </c>
      <c r="X42">
        <v>9410.5615</v>
      </c>
    </row>
    <row r="43" spans="1:24" ht="12.75">
      <c r="A43">
        <v>6</v>
      </c>
      <c r="B43">
        <v>24</v>
      </c>
      <c r="C43" t="s">
        <v>24</v>
      </c>
      <c r="J43" t="s">
        <v>65</v>
      </c>
      <c r="K43">
        <v>1010.2664</v>
      </c>
      <c r="L43">
        <v>955.4665</v>
      </c>
      <c r="M43">
        <v>1534.7744</v>
      </c>
      <c r="N43">
        <v>2355532.5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225.5518</v>
      </c>
      <c r="V43">
        <v>1821.853</v>
      </c>
      <c r="W43">
        <v>3000.3086</v>
      </c>
      <c r="X43">
        <v>4506.9517</v>
      </c>
    </row>
    <row r="44" spans="1:24" ht="12.75">
      <c r="A44">
        <v>6</v>
      </c>
      <c r="B44">
        <v>24</v>
      </c>
      <c r="C44" t="s">
        <v>24</v>
      </c>
      <c r="J44" t="s">
        <v>66</v>
      </c>
      <c r="K44">
        <v>4084.989</v>
      </c>
      <c r="L44">
        <v>4230.2993</v>
      </c>
      <c r="M44">
        <v>2006.3547</v>
      </c>
      <c r="N44">
        <v>4025459.5</v>
      </c>
      <c r="O44">
        <v>855.6624</v>
      </c>
      <c r="P44">
        <v>1676.189</v>
      </c>
      <c r="Q44">
        <v>2529.7058</v>
      </c>
      <c r="R44">
        <v>3319.4009</v>
      </c>
      <c r="S44">
        <v>4063.2869</v>
      </c>
      <c r="T44">
        <v>4761.75</v>
      </c>
      <c r="U44">
        <v>5397.7319</v>
      </c>
      <c r="V44">
        <v>6024.1436</v>
      </c>
      <c r="W44">
        <v>6578.2861</v>
      </c>
      <c r="X44">
        <v>7096.8364</v>
      </c>
    </row>
    <row r="45" spans="1:24" ht="12.75">
      <c r="A45">
        <v>23</v>
      </c>
      <c r="B45">
        <v>3</v>
      </c>
      <c r="C45" t="s">
        <v>24</v>
      </c>
      <c r="D45" t="s">
        <v>25</v>
      </c>
      <c r="E45" t="s">
        <v>26</v>
      </c>
      <c r="J45" t="s">
        <v>27</v>
      </c>
      <c r="K45">
        <v>1032.4271</v>
      </c>
      <c r="L45">
        <v>1032.3008</v>
      </c>
      <c r="M45">
        <v>358.3515</v>
      </c>
      <c r="N45">
        <v>128415.7891</v>
      </c>
      <c r="O45">
        <v>403.6214</v>
      </c>
      <c r="P45">
        <v>636.303</v>
      </c>
      <c r="Q45">
        <v>774.673</v>
      </c>
      <c r="R45">
        <v>885.1947</v>
      </c>
      <c r="S45">
        <v>984.416</v>
      </c>
      <c r="T45">
        <v>1080.4342</v>
      </c>
      <c r="U45">
        <v>1179.6182</v>
      </c>
      <c r="V45">
        <v>1290.0511</v>
      </c>
      <c r="W45">
        <v>1428.2419</v>
      </c>
      <c r="X45">
        <v>1660.4543</v>
      </c>
    </row>
    <row r="46" spans="1:24" ht="12.75">
      <c r="A46">
        <v>23</v>
      </c>
      <c r="B46">
        <v>3</v>
      </c>
      <c r="C46" t="s">
        <v>24</v>
      </c>
      <c r="D46" t="s">
        <v>25</v>
      </c>
      <c r="E46" t="s">
        <v>28</v>
      </c>
      <c r="J46" t="s">
        <v>27</v>
      </c>
      <c r="K46">
        <v>2332.874</v>
      </c>
      <c r="L46">
        <v>2332.5117</v>
      </c>
      <c r="M46">
        <v>606.0205</v>
      </c>
      <c r="N46">
        <v>367260.8438</v>
      </c>
      <c r="O46">
        <v>1269.0234</v>
      </c>
      <c r="P46">
        <v>1662.7958</v>
      </c>
      <c r="Q46">
        <v>1896.9</v>
      </c>
      <c r="R46">
        <v>2083.8584</v>
      </c>
      <c r="S46">
        <v>2251.6775</v>
      </c>
      <c r="T46">
        <v>2414.0559</v>
      </c>
      <c r="U46">
        <v>2581.7668</v>
      </c>
      <c r="V46">
        <v>2768.4722</v>
      </c>
      <c r="W46">
        <v>3002.0679</v>
      </c>
      <c r="X46">
        <v>3394.499</v>
      </c>
    </row>
    <row r="47" spans="1:24" ht="12.75">
      <c r="A47">
        <v>23</v>
      </c>
      <c r="B47">
        <v>3</v>
      </c>
      <c r="C47" t="s">
        <v>24</v>
      </c>
      <c r="D47" t="s">
        <v>25</v>
      </c>
      <c r="E47" t="s">
        <v>29</v>
      </c>
      <c r="J47" t="s">
        <v>27</v>
      </c>
      <c r="K47">
        <v>3.15</v>
      </c>
      <c r="L47">
        <v>3.1498</v>
      </c>
      <c r="M47">
        <v>0.9191</v>
      </c>
      <c r="N47">
        <v>0.8448</v>
      </c>
      <c r="O47">
        <v>1.5377</v>
      </c>
      <c r="P47">
        <v>2.1342</v>
      </c>
      <c r="Q47">
        <v>2.4889</v>
      </c>
      <c r="R47">
        <v>2.7724</v>
      </c>
      <c r="S47">
        <v>3.0268</v>
      </c>
      <c r="T47">
        <v>3.2731</v>
      </c>
      <c r="U47">
        <v>3.5275</v>
      </c>
      <c r="V47">
        <v>3.8108</v>
      </c>
      <c r="W47">
        <v>4.1654</v>
      </c>
      <c r="X47">
        <v>4.7613</v>
      </c>
    </row>
    <row r="48" spans="1:24" ht="12.75">
      <c r="A48">
        <v>23</v>
      </c>
      <c r="B48">
        <v>3</v>
      </c>
      <c r="C48" t="s">
        <v>30</v>
      </c>
      <c r="J48" t="s">
        <v>27</v>
      </c>
      <c r="K48">
        <v>813.5334</v>
      </c>
      <c r="L48">
        <v>813.2312</v>
      </c>
      <c r="M48">
        <v>377.8906</v>
      </c>
      <c r="N48">
        <v>142801.3281</v>
      </c>
      <c r="O48">
        <v>149.9226</v>
      </c>
      <c r="P48">
        <v>395.6054</v>
      </c>
      <c r="Q48">
        <v>541.6384</v>
      </c>
      <c r="R48">
        <v>658.2441</v>
      </c>
      <c r="S48">
        <v>762.9014</v>
      </c>
      <c r="T48">
        <v>864.1545</v>
      </c>
      <c r="U48">
        <v>968.7201</v>
      </c>
      <c r="V48">
        <v>1085.1167</v>
      </c>
      <c r="W48">
        <v>1230.7234</v>
      </c>
      <c r="X48">
        <v>1475.2852</v>
      </c>
    </row>
    <row r="49" spans="1:24" ht="12.75">
      <c r="A49">
        <v>23</v>
      </c>
      <c r="B49">
        <v>3</v>
      </c>
      <c r="C49" t="s">
        <v>31</v>
      </c>
      <c r="J49" t="s">
        <v>27</v>
      </c>
      <c r="K49">
        <v>2062.7146</v>
      </c>
      <c r="L49">
        <v>2061.9863</v>
      </c>
      <c r="M49">
        <v>538.2781</v>
      </c>
      <c r="N49">
        <v>289743.375</v>
      </c>
      <c r="O49">
        <v>1116.5321</v>
      </c>
      <c r="P49">
        <v>1467.0437</v>
      </c>
      <c r="Q49">
        <v>1675.2667</v>
      </c>
      <c r="R49">
        <v>1841.4661</v>
      </c>
      <c r="S49">
        <v>1990.5879</v>
      </c>
      <c r="T49">
        <v>2134.8154</v>
      </c>
      <c r="U49">
        <v>2283.7168</v>
      </c>
      <c r="V49">
        <v>2449.4099</v>
      </c>
      <c r="W49">
        <v>2656.6074</v>
      </c>
      <c r="X49">
        <v>3004.4165</v>
      </c>
    </row>
    <row r="50" spans="1:24" ht="12.75">
      <c r="A50">
        <v>23</v>
      </c>
      <c r="B50">
        <v>3</v>
      </c>
      <c r="C50" t="s">
        <v>32</v>
      </c>
      <c r="J50" t="s">
        <v>27</v>
      </c>
      <c r="K50">
        <v>1173.7278</v>
      </c>
      <c r="L50">
        <v>1173.5266</v>
      </c>
      <c r="M50">
        <v>275.3846</v>
      </c>
      <c r="N50">
        <v>75836.6875</v>
      </c>
      <c r="O50">
        <v>690.1862</v>
      </c>
      <c r="P50">
        <v>869.1893</v>
      </c>
      <c r="Q50">
        <v>975.5957</v>
      </c>
      <c r="R50">
        <v>1060.5652</v>
      </c>
      <c r="S50">
        <v>1136.8319</v>
      </c>
      <c r="T50">
        <v>1210.6169</v>
      </c>
      <c r="U50">
        <v>1286.8225</v>
      </c>
      <c r="V50">
        <v>1371.6498</v>
      </c>
      <c r="W50">
        <v>1477.7743</v>
      </c>
      <c r="X50">
        <v>1656.0338</v>
      </c>
    </row>
    <row r="51" spans="1:24" ht="12.75">
      <c r="A51">
        <v>23</v>
      </c>
      <c r="B51">
        <v>3</v>
      </c>
      <c r="C51" t="s">
        <v>33</v>
      </c>
      <c r="J51" t="s">
        <v>27</v>
      </c>
      <c r="K51">
        <v>692676.0625</v>
      </c>
      <c r="L51">
        <v>692669.6875</v>
      </c>
      <c r="M51">
        <v>61304.6484</v>
      </c>
      <c r="N51">
        <v>3758259712</v>
      </c>
      <c r="O51">
        <v>585151.0625</v>
      </c>
      <c r="P51">
        <v>624927.9375</v>
      </c>
      <c r="Q51">
        <v>648588.75</v>
      </c>
      <c r="R51">
        <v>667491</v>
      </c>
      <c r="S51">
        <v>684462.6875</v>
      </c>
      <c r="T51">
        <v>700889.25</v>
      </c>
      <c r="U51">
        <v>717858.375</v>
      </c>
      <c r="V51">
        <v>736756.125</v>
      </c>
      <c r="W51">
        <v>760409</v>
      </c>
      <c r="X51">
        <v>800162.4375</v>
      </c>
    </row>
    <row r="52" spans="1:24" ht="12.75">
      <c r="A52">
        <v>23</v>
      </c>
      <c r="B52">
        <v>3</v>
      </c>
      <c r="C52" t="s">
        <v>34</v>
      </c>
      <c r="J52" t="s">
        <v>27</v>
      </c>
      <c r="K52">
        <v>17608.7813</v>
      </c>
      <c r="L52">
        <v>17603.9492</v>
      </c>
      <c r="M52">
        <v>5199.3394</v>
      </c>
      <c r="N52">
        <v>27033130</v>
      </c>
      <c r="O52">
        <v>8476.1885</v>
      </c>
      <c r="P52">
        <v>11857.7539</v>
      </c>
      <c r="Q52">
        <v>13867.4727</v>
      </c>
      <c r="R52">
        <v>15472.0625</v>
      </c>
      <c r="S52">
        <v>16912.1367</v>
      </c>
      <c r="T52">
        <v>18305.2617</v>
      </c>
      <c r="U52">
        <v>19743.8613</v>
      </c>
      <c r="V52">
        <v>21345.1016</v>
      </c>
      <c r="W52">
        <v>23348.0117</v>
      </c>
      <c r="X52">
        <v>26711.6484</v>
      </c>
    </row>
    <row r="53" spans="1:24" ht="12.75">
      <c r="A53">
        <v>23</v>
      </c>
      <c r="B53">
        <v>3</v>
      </c>
      <c r="C53" t="s">
        <v>35</v>
      </c>
      <c r="J53" t="s">
        <v>27</v>
      </c>
      <c r="K53">
        <v>12866.4941</v>
      </c>
      <c r="L53">
        <v>12866.1328</v>
      </c>
      <c r="M53">
        <v>5027.5732</v>
      </c>
      <c r="N53">
        <v>25276494</v>
      </c>
      <c r="O53">
        <v>4048.874</v>
      </c>
      <c r="P53">
        <v>7310.7104</v>
      </c>
      <c r="Q53">
        <v>9250.999</v>
      </c>
      <c r="R53">
        <v>10801.0947</v>
      </c>
      <c r="S53">
        <v>12192.9238</v>
      </c>
      <c r="T53">
        <v>13540.0488</v>
      </c>
      <c r="U53">
        <v>14931.7676</v>
      </c>
      <c r="V53">
        <v>16481.6152</v>
      </c>
      <c r="W53">
        <v>18421.3945</v>
      </c>
      <c r="X53">
        <v>21681.8984</v>
      </c>
    </row>
    <row r="54" spans="1:24" ht="12.75">
      <c r="A54">
        <v>23</v>
      </c>
      <c r="B54">
        <v>3</v>
      </c>
      <c r="C54" t="s">
        <v>36</v>
      </c>
      <c r="J54" t="s">
        <v>27</v>
      </c>
      <c r="K54">
        <v>116505.5469</v>
      </c>
      <c r="L54">
        <v>116505.1094</v>
      </c>
      <c r="M54">
        <v>8546.0508</v>
      </c>
      <c r="N54">
        <v>73034976</v>
      </c>
      <c r="O54">
        <v>101517.5313</v>
      </c>
      <c r="P54">
        <v>107061.8438</v>
      </c>
      <c r="Q54">
        <v>110359.8594</v>
      </c>
      <c r="R54">
        <v>112994.8281</v>
      </c>
      <c r="S54">
        <v>115360.6094</v>
      </c>
      <c r="T54">
        <v>117650.4766</v>
      </c>
      <c r="U54">
        <v>120016.1797</v>
      </c>
      <c r="V54">
        <v>122650.7734</v>
      </c>
      <c r="W54">
        <v>125948.1953</v>
      </c>
      <c r="X54">
        <v>131490.7813</v>
      </c>
    </row>
    <row r="55" spans="1:24" ht="12.75">
      <c r="A55">
        <v>23</v>
      </c>
      <c r="B55">
        <v>3</v>
      </c>
      <c r="C55" t="s">
        <v>37</v>
      </c>
      <c r="J55" t="s">
        <v>27</v>
      </c>
      <c r="K55">
        <v>2178.0227</v>
      </c>
      <c r="L55">
        <v>2175.2786</v>
      </c>
      <c r="M55">
        <v>1279.6628</v>
      </c>
      <c r="N55">
        <v>1637536.875</v>
      </c>
      <c r="O55">
        <v>-74.4796</v>
      </c>
      <c r="P55">
        <v>760.6889</v>
      </c>
      <c r="Q55">
        <v>1256.4156</v>
      </c>
      <c r="R55">
        <v>1651.8798</v>
      </c>
      <c r="S55">
        <v>2006.5375</v>
      </c>
      <c r="T55">
        <v>2349.4094</v>
      </c>
      <c r="U55">
        <v>2703.2419</v>
      </c>
      <c r="V55">
        <v>3096.7961</v>
      </c>
      <c r="W55">
        <v>3588.6553</v>
      </c>
      <c r="X55">
        <v>4413.6416</v>
      </c>
    </row>
    <row r="56" spans="1:24" ht="12.75">
      <c r="A56">
        <v>23</v>
      </c>
      <c r="B56">
        <v>3</v>
      </c>
      <c r="C56" t="s">
        <v>42</v>
      </c>
      <c r="J56" t="s">
        <v>43</v>
      </c>
      <c r="K56">
        <v>16286.084</v>
      </c>
      <c r="L56">
        <v>15930.5762</v>
      </c>
      <c r="M56">
        <v>12387.2354</v>
      </c>
      <c r="N56">
        <v>153443600</v>
      </c>
      <c r="O56">
        <v>1772.0695</v>
      </c>
      <c r="P56">
        <v>4222.9497</v>
      </c>
      <c r="Q56">
        <v>6300.3647</v>
      </c>
      <c r="R56">
        <v>9475.5508</v>
      </c>
      <c r="S56">
        <v>11245.6152</v>
      </c>
      <c r="T56">
        <v>15453.4404</v>
      </c>
      <c r="U56">
        <v>18647.4219</v>
      </c>
      <c r="V56">
        <v>20689.709</v>
      </c>
      <c r="W56">
        <v>25149.2363</v>
      </c>
      <c r="X56">
        <v>46349.4023</v>
      </c>
    </row>
    <row r="57" spans="1:24" ht="12.75">
      <c r="A57">
        <v>23</v>
      </c>
      <c r="B57">
        <v>3</v>
      </c>
      <c r="C57" t="s">
        <v>40</v>
      </c>
      <c r="I57">
        <v>1</v>
      </c>
      <c r="J57" t="s">
        <v>41</v>
      </c>
      <c r="K57">
        <v>93.958</v>
      </c>
      <c r="L57">
        <v>90.7203</v>
      </c>
      <c r="M57">
        <v>24.1329</v>
      </c>
      <c r="N57">
        <v>582.3954</v>
      </c>
      <c r="O57">
        <v>48.396</v>
      </c>
      <c r="P57">
        <v>64.0536</v>
      </c>
      <c r="Q57">
        <v>73.3675</v>
      </c>
      <c r="R57">
        <v>80.8081</v>
      </c>
      <c r="S57">
        <v>87.489</v>
      </c>
      <c r="T57">
        <v>93.9554</v>
      </c>
      <c r="U57">
        <v>100.6358</v>
      </c>
      <c r="V57">
        <v>108.075</v>
      </c>
      <c r="W57">
        <v>117.386</v>
      </c>
      <c r="X57">
        <v>133.0364</v>
      </c>
    </row>
    <row r="58" spans="1:24" ht="12.75">
      <c r="A58">
        <v>23</v>
      </c>
      <c r="B58">
        <v>3</v>
      </c>
      <c r="C58" t="s">
        <v>40</v>
      </c>
      <c r="I58">
        <v>2</v>
      </c>
      <c r="J58" t="s">
        <v>41</v>
      </c>
      <c r="K58">
        <v>160.7795</v>
      </c>
      <c r="L58">
        <v>160.7718</v>
      </c>
      <c r="M58">
        <v>48.1131</v>
      </c>
      <c r="N58">
        <v>2314.8694</v>
      </c>
      <c r="O58">
        <v>76.3832</v>
      </c>
      <c r="P58">
        <v>107.6064</v>
      </c>
      <c r="Q58">
        <v>126.1777</v>
      </c>
      <c r="R58">
        <v>141.0132</v>
      </c>
      <c r="S58">
        <v>154.3335</v>
      </c>
      <c r="T58">
        <v>167.2252</v>
      </c>
      <c r="U58">
        <v>180.5432</v>
      </c>
      <c r="V58">
        <v>195.3734</v>
      </c>
      <c r="W58">
        <v>213.9339</v>
      </c>
      <c r="X58">
        <v>245.1285</v>
      </c>
    </row>
    <row r="59" spans="1:24" ht="12.75">
      <c r="A59">
        <v>23</v>
      </c>
      <c r="B59">
        <v>3</v>
      </c>
      <c r="C59" t="s">
        <v>38</v>
      </c>
      <c r="I59">
        <v>1</v>
      </c>
      <c r="J59" t="s">
        <v>39</v>
      </c>
      <c r="K59">
        <v>338.851</v>
      </c>
      <c r="L59">
        <v>335.662</v>
      </c>
      <c r="M59">
        <v>68.5638</v>
      </c>
      <c r="N59">
        <v>4700.9932</v>
      </c>
      <c r="O59">
        <v>215.4189</v>
      </c>
      <c r="P59">
        <v>259.8998</v>
      </c>
      <c r="Q59">
        <v>286.3596</v>
      </c>
      <c r="R59">
        <v>307.4987</v>
      </c>
      <c r="S59">
        <v>326.48</v>
      </c>
      <c r="T59">
        <v>344.8513</v>
      </c>
      <c r="U59">
        <v>363.8313</v>
      </c>
      <c r="V59">
        <v>384.9676</v>
      </c>
      <c r="W59">
        <v>411.4224</v>
      </c>
      <c r="X59">
        <v>455.8901</v>
      </c>
    </row>
    <row r="60" spans="1:24" ht="12.75">
      <c r="A60">
        <v>23</v>
      </c>
      <c r="B60">
        <v>3</v>
      </c>
      <c r="C60" t="s">
        <v>38</v>
      </c>
      <c r="I60">
        <v>2</v>
      </c>
      <c r="J60" t="s">
        <v>39</v>
      </c>
      <c r="K60">
        <v>170.0425</v>
      </c>
      <c r="L60">
        <v>170.0405</v>
      </c>
      <c r="M60">
        <v>39.2269</v>
      </c>
      <c r="N60">
        <v>1538.7512</v>
      </c>
      <c r="O60">
        <v>101.2467</v>
      </c>
      <c r="P60">
        <v>126.6953</v>
      </c>
      <c r="Q60">
        <v>141.8335</v>
      </c>
      <c r="R60">
        <v>153.9277</v>
      </c>
      <c r="S60">
        <v>164.7871</v>
      </c>
      <c r="T60">
        <v>175.2979</v>
      </c>
      <c r="U60">
        <v>186.1568</v>
      </c>
      <c r="V60">
        <v>198.2493</v>
      </c>
      <c r="W60">
        <v>213.3848</v>
      </c>
      <c r="X60">
        <v>238.8258</v>
      </c>
    </row>
    <row r="61" spans="1:24" ht="12.75">
      <c r="A61">
        <v>23</v>
      </c>
      <c r="B61">
        <v>3</v>
      </c>
      <c r="C61" t="s">
        <v>24</v>
      </c>
      <c r="D61" t="s">
        <v>25</v>
      </c>
      <c r="E61" t="s">
        <v>26</v>
      </c>
      <c r="F61" t="s">
        <v>49</v>
      </c>
      <c r="J61" t="s">
        <v>50</v>
      </c>
      <c r="K61">
        <v>1295.9723</v>
      </c>
      <c r="L61">
        <v>1295.8616</v>
      </c>
      <c r="M61">
        <v>449.6816</v>
      </c>
      <c r="N61">
        <v>202213.5625</v>
      </c>
      <c r="O61">
        <v>507.0564</v>
      </c>
      <c r="P61">
        <v>798.95</v>
      </c>
      <c r="Q61">
        <v>972.5508</v>
      </c>
      <c r="R61">
        <v>1111.2235</v>
      </c>
      <c r="S61">
        <v>1235.726</v>
      </c>
      <c r="T61">
        <v>1356.2141</v>
      </c>
      <c r="U61">
        <v>1480.6846</v>
      </c>
      <c r="V61">
        <v>1619.2787</v>
      </c>
      <c r="W61">
        <v>1792.7241</v>
      </c>
      <c r="X61">
        <v>2084.2083</v>
      </c>
    </row>
    <row r="62" spans="1:24" ht="12.75">
      <c r="A62">
        <v>23</v>
      </c>
      <c r="B62">
        <v>3</v>
      </c>
      <c r="C62" t="s">
        <v>24</v>
      </c>
      <c r="D62" t="s">
        <v>25</v>
      </c>
      <c r="E62" t="s">
        <v>26</v>
      </c>
      <c r="F62" t="s">
        <v>51</v>
      </c>
      <c r="J62" t="s">
        <v>50</v>
      </c>
      <c r="K62">
        <v>1244.718</v>
      </c>
      <c r="L62">
        <v>1244.6079</v>
      </c>
      <c r="M62">
        <v>431.8867</v>
      </c>
      <c r="N62">
        <v>186526.1719</v>
      </c>
      <c r="O62">
        <v>487.0101</v>
      </c>
      <c r="P62">
        <v>767.3593</v>
      </c>
      <c r="Q62">
        <v>934.0934</v>
      </c>
      <c r="R62">
        <v>1067.2795</v>
      </c>
      <c r="S62">
        <v>1186.855</v>
      </c>
      <c r="T62">
        <v>1302.5751</v>
      </c>
      <c r="U62">
        <v>1422.12</v>
      </c>
      <c r="V62">
        <v>1555.2285</v>
      </c>
      <c r="W62">
        <v>1721.808</v>
      </c>
      <c r="X62">
        <v>2001.7507</v>
      </c>
    </row>
    <row r="63" spans="1:24" ht="12.75">
      <c r="A63">
        <v>23</v>
      </c>
      <c r="B63">
        <v>3</v>
      </c>
      <c r="C63" t="s">
        <v>24</v>
      </c>
      <c r="D63" t="s">
        <v>25</v>
      </c>
      <c r="E63" t="s">
        <v>26</v>
      </c>
      <c r="F63" t="s">
        <v>52</v>
      </c>
      <c r="J63" t="s">
        <v>50</v>
      </c>
      <c r="K63">
        <v>1032.4271</v>
      </c>
      <c r="L63">
        <v>1032.3008</v>
      </c>
      <c r="M63">
        <v>358.3515</v>
      </c>
      <c r="N63">
        <v>128415.7891</v>
      </c>
      <c r="O63">
        <v>403.6214</v>
      </c>
      <c r="P63">
        <v>636.303</v>
      </c>
      <c r="Q63">
        <v>774.673</v>
      </c>
      <c r="R63">
        <v>885.1947</v>
      </c>
      <c r="S63">
        <v>984.416</v>
      </c>
      <c r="T63">
        <v>1080.4342</v>
      </c>
      <c r="U63">
        <v>1179.6182</v>
      </c>
      <c r="V63">
        <v>1290.0511</v>
      </c>
      <c r="W63">
        <v>1428.2419</v>
      </c>
      <c r="X63">
        <v>1660.4543</v>
      </c>
    </row>
    <row r="64" spans="1:24" ht="12.75">
      <c r="A64">
        <v>23</v>
      </c>
      <c r="B64">
        <v>3</v>
      </c>
      <c r="C64" t="s">
        <v>24</v>
      </c>
      <c r="D64" t="s">
        <v>25</v>
      </c>
      <c r="E64" t="s">
        <v>26</v>
      </c>
      <c r="F64" t="s">
        <v>53</v>
      </c>
      <c r="J64" t="s">
        <v>50</v>
      </c>
      <c r="K64">
        <v>478.5038</v>
      </c>
      <c r="L64">
        <v>478.4124</v>
      </c>
      <c r="M64">
        <v>165.9669</v>
      </c>
      <c r="N64">
        <v>27545.0273</v>
      </c>
      <c r="O64">
        <v>187.1776</v>
      </c>
      <c r="P64">
        <v>295.003</v>
      </c>
      <c r="Q64">
        <v>359.1106</v>
      </c>
      <c r="R64">
        <v>410.3087</v>
      </c>
      <c r="S64">
        <v>456.2672</v>
      </c>
      <c r="T64">
        <v>500.7371</v>
      </c>
      <c r="U64">
        <v>546.6681</v>
      </c>
      <c r="V64">
        <v>597.8026</v>
      </c>
      <c r="W64">
        <v>661.7814</v>
      </c>
      <c r="X64">
        <v>769.2675</v>
      </c>
    </row>
    <row r="65" spans="1:24" ht="12.75">
      <c r="A65">
        <v>23</v>
      </c>
      <c r="B65">
        <v>3</v>
      </c>
      <c r="C65" t="s">
        <v>24</v>
      </c>
      <c r="D65" t="s">
        <v>25</v>
      </c>
      <c r="E65" t="s">
        <v>26</v>
      </c>
      <c r="F65" t="s">
        <v>54</v>
      </c>
      <c r="J65" t="s">
        <v>50</v>
      </c>
      <c r="K65">
        <v>51.9828</v>
      </c>
      <c r="L65">
        <v>51.9757</v>
      </c>
      <c r="M65">
        <v>18.0557</v>
      </c>
      <c r="N65">
        <v>326.0074</v>
      </c>
      <c r="O65">
        <v>20.2978</v>
      </c>
      <c r="P65">
        <v>32.023</v>
      </c>
      <c r="Q65">
        <v>38.9954</v>
      </c>
      <c r="R65">
        <v>44.5643</v>
      </c>
      <c r="S65">
        <v>49.5637</v>
      </c>
      <c r="T65">
        <v>54.4016</v>
      </c>
      <c r="U65">
        <v>59.3989</v>
      </c>
      <c r="V65">
        <v>64.9629</v>
      </c>
      <c r="W65">
        <v>71.9251</v>
      </c>
      <c r="X65">
        <v>83.6238</v>
      </c>
    </row>
    <row r="66" spans="1:24" ht="12.75">
      <c r="A66">
        <v>23</v>
      </c>
      <c r="B66">
        <v>3</v>
      </c>
      <c r="C66" t="s">
        <v>31</v>
      </c>
      <c r="D66" t="s">
        <v>44</v>
      </c>
      <c r="E66" t="s">
        <v>45</v>
      </c>
      <c r="G66" t="s">
        <v>46</v>
      </c>
      <c r="H66">
        <v>18</v>
      </c>
      <c r="J66" t="s">
        <v>48</v>
      </c>
      <c r="K66">
        <v>2.0431</v>
      </c>
      <c r="L66">
        <v>2.0422</v>
      </c>
      <c r="M66">
        <v>0.5324</v>
      </c>
      <c r="N66">
        <v>0.2835</v>
      </c>
      <c r="O66">
        <v>1.1066</v>
      </c>
      <c r="P66">
        <v>1.4536</v>
      </c>
      <c r="Q66">
        <v>1.6597</v>
      </c>
      <c r="R66">
        <v>1.8242</v>
      </c>
      <c r="S66">
        <v>1.9717</v>
      </c>
      <c r="T66">
        <v>2.1144</v>
      </c>
      <c r="U66">
        <v>2.2616</v>
      </c>
      <c r="V66">
        <v>2.4255</v>
      </c>
      <c r="W66">
        <v>2.6303</v>
      </c>
      <c r="X66">
        <v>2.974</v>
      </c>
    </row>
    <row r="67" spans="1:24" ht="12.75">
      <c r="A67">
        <v>23</v>
      </c>
      <c r="B67">
        <v>3</v>
      </c>
      <c r="C67" t="s">
        <v>31</v>
      </c>
      <c r="D67" t="s">
        <v>44</v>
      </c>
      <c r="E67" t="s">
        <v>45</v>
      </c>
      <c r="G67" t="s">
        <v>46</v>
      </c>
      <c r="H67">
        <v>25</v>
      </c>
      <c r="J67" t="s">
        <v>48</v>
      </c>
      <c r="K67">
        <v>77.3202</v>
      </c>
      <c r="L67">
        <v>77.2934</v>
      </c>
      <c r="M67">
        <v>20.1791</v>
      </c>
      <c r="N67">
        <v>407.1946</v>
      </c>
      <c r="O67">
        <v>41.8511</v>
      </c>
      <c r="P67">
        <v>54.9902</v>
      </c>
      <c r="Q67">
        <v>62.7957</v>
      </c>
      <c r="R67">
        <v>69.0261</v>
      </c>
      <c r="S67">
        <v>74.6163</v>
      </c>
      <c r="T67">
        <v>80.0231</v>
      </c>
      <c r="U67">
        <v>85.6052</v>
      </c>
      <c r="V67">
        <v>91.8169</v>
      </c>
      <c r="W67">
        <v>99.5848</v>
      </c>
      <c r="X67">
        <v>112.6245</v>
      </c>
    </row>
    <row r="68" spans="1:24" ht="12.75">
      <c r="A68">
        <v>23</v>
      </c>
      <c r="B68">
        <v>3</v>
      </c>
      <c r="C68" t="s">
        <v>31</v>
      </c>
      <c r="D68" t="s">
        <v>44</v>
      </c>
      <c r="E68" t="s">
        <v>45</v>
      </c>
      <c r="G68" t="s">
        <v>46</v>
      </c>
      <c r="H68">
        <v>45</v>
      </c>
      <c r="J68" t="s">
        <v>48</v>
      </c>
      <c r="K68">
        <v>243.3392</v>
      </c>
      <c r="L68">
        <v>243.2575</v>
      </c>
      <c r="M68">
        <v>63.5173</v>
      </c>
      <c r="N68">
        <v>4034.4497</v>
      </c>
      <c r="O68">
        <v>131.702</v>
      </c>
      <c r="P68">
        <v>173.0546</v>
      </c>
      <c r="Q68">
        <v>197.6219</v>
      </c>
      <c r="R68">
        <v>217.2325</v>
      </c>
      <c r="S68">
        <v>234.8281</v>
      </c>
      <c r="T68">
        <v>251.8472</v>
      </c>
      <c r="U68">
        <v>269.4184</v>
      </c>
      <c r="V68">
        <v>288.9716</v>
      </c>
      <c r="W68">
        <v>313.4243</v>
      </c>
      <c r="X68">
        <v>354.4741</v>
      </c>
    </row>
    <row r="69" spans="1:24" ht="12.75">
      <c r="A69">
        <v>23</v>
      </c>
      <c r="B69">
        <v>3</v>
      </c>
      <c r="C69" t="s">
        <v>31</v>
      </c>
      <c r="D69" t="s">
        <v>44</v>
      </c>
      <c r="E69" t="s">
        <v>45</v>
      </c>
      <c r="G69" t="s">
        <v>46</v>
      </c>
      <c r="H69">
        <v>55</v>
      </c>
      <c r="J69" t="s">
        <v>48</v>
      </c>
      <c r="K69">
        <v>504.9888</v>
      </c>
      <c r="L69">
        <v>504.8086</v>
      </c>
      <c r="M69">
        <v>131.7726</v>
      </c>
      <c r="N69">
        <v>17364.0195</v>
      </c>
      <c r="O69">
        <v>273.3537</v>
      </c>
      <c r="P69">
        <v>359.164</v>
      </c>
      <c r="Q69">
        <v>410.1392</v>
      </c>
      <c r="R69">
        <v>450.8261</v>
      </c>
      <c r="S69">
        <v>487.3318</v>
      </c>
      <c r="T69">
        <v>522.6395</v>
      </c>
      <c r="U69">
        <v>559.0903</v>
      </c>
      <c r="V69">
        <v>599.6519</v>
      </c>
      <c r="W69">
        <v>650.3741</v>
      </c>
      <c r="X69">
        <v>735.5153</v>
      </c>
    </row>
    <row r="70" spans="1:24" ht="12.75">
      <c r="A70">
        <v>23</v>
      </c>
      <c r="B70">
        <v>3</v>
      </c>
      <c r="C70" t="s">
        <v>31</v>
      </c>
      <c r="D70" t="s">
        <v>44</v>
      </c>
      <c r="E70" t="s">
        <v>45</v>
      </c>
      <c r="G70" t="s">
        <v>46</v>
      </c>
      <c r="H70">
        <v>65</v>
      </c>
      <c r="J70" t="s">
        <v>48</v>
      </c>
      <c r="K70">
        <v>1235.0234</v>
      </c>
      <c r="L70">
        <v>1234.5846</v>
      </c>
      <c r="M70">
        <v>322.2767</v>
      </c>
      <c r="N70">
        <v>103862.2813</v>
      </c>
      <c r="O70">
        <v>668.5187</v>
      </c>
      <c r="P70">
        <v>878.3812</v>
      </c>
      <c r="Q70">
        <v>1003.0502</v>
      </c>
      <c r="R70">
        <v>1102.5571</v>
      </c>
      <c r="S70">
        <v>1191.84</v>
      </c>
      <c r="T70">
        <v>1278.1912</v>
      </c>
      <c r="U70">
        <v>1367.3413</v>
      </c>
      <c r="V70">
        <v>1466.5439</v>
      </c>
      <c r="W70">
        <v>1590.5939</v>
      </c>
      <c r="X70">
        <v>1798.8285</v>
      </c>
    </row>
    <row r="71" spans="1:24" ht="12.75">
      <c r="A71">
        <v>23</v>
      </c>
      <c r="B71">
        <v>3</v>
      </c>
      <c r="C71" t="s">
        <v>31</v>
      </c>
      <c r="D71" t="s">
        <v>44</v>
      </c>
      <c r="E71" t="s">
        <v>45</v>
      </c>
      <c r="G71" t="s">
        <v>46</v>
      </c>
      <c r="H71">
        <v>18</v>
      </c>
      <c r="J71" t="s">
        <v>47</v>
      </c>
      <c r="K71">
        <v>2.0431</v>
      </c>
      <c r="L71">
        <v>2.0422</v>
      </c>
      <c r="M71">
        <v>0.5324</v>
      </c>
      <c r="N71">
        <v>0.2835</v>
      </c>
      <c r="O71">
        <v>1.1066</v>
      </c>
      <c r="P71">
        <v>1.4536</v>
      </c>
      <c r="Q71">
        <v>1.6597</v>
      </c>
      <c r="R71">
        <v>1.8242</v>
      </c>
      <c r="S71">
        <v>1.9717</v>
      </c>
      <c r="T71">
        <v>2.1144</v>
      </c>
      <c r="U71">
        <v>2.2616</v>
      </c>
      <c r="V71">
        <v>2.4255</v>
      </c>
      <c r="W71">
        <v>2.6303</v>
      </c>
      <c r="X71">
        <v>2.974</v>
      </c>
    </row>
    <row r="72" spans="1:24" ht="12.75">
      <c r="A72">
        <v>23</v>
      </c>
      <c r="B72">
        <v>3</v>
      </c>
      <c r="C72" t="s">
        <v>31</v>
      </c>
      <c r="D72" t="s">
        <v>44</v>
      </c>
      <c r="E72" t="s">
        <v>45</v>
      </c>
      <c r="G72" t="s">
        <v>46</v>
      </c>
      <c r="H72">
        <v>25</v>
      </c>
      <c r="J72" t="s">
        <v>47</v>
      </c>
      <c r="K72">
        <v>77.3202</v>
      </c>
      <c r="L72">
        <v>77.2934</v>
      </c>
      <c r="M72">
        <v>20.1791</v>
      </c>
      <c r="N72">
        <v>407.1946</v>
      </c>
      <c r="O72">
        <v>41.8511</v>
      </c>
      <c r="P72">
        <v>54.9902</v>
      </c>
      <c r="Q72">
        <v>62.7957</v>
      </c>
      <c r="R72">
        <v>69.0261</v>
      </c>
      <c r="S72">
        <v>74.6163</v>
      </c>
      <c r="T72">
        <v>80.0231</v>
      </c>
      <c r="U72">
        <v>85.6052</v>
      </c>
      <c r="V72">
        <v>91.8169</v>
      </c>
      <c r="W72">
        <v>99.5848</v>
      </c>
      <c r="X72">
        <v>112.6245</v>
      </c>
    </row>
    <row r="73" spans="1:24" ht="12.75">
      <c r="A73">
        <v>23</v>
      </c>
      <c r="B73">
        <v>3</v>
      </c>
      <c r="C73" t="s">
        <v>31</v>
      </c>
      <c r="D73" t="s">
        <v>44</v>
      </c>
      <c r="E73" t="s">
        <v>45</v>
      </c>
      <c r="G73" t="s">
        <v>46</v>
      </c>
      <c r="H73">
        <v>45</v>
      </c>
      <c r="J73" t="s">
        <v>47</v>
      </c>
      <c r="K73">
        <v>243.3392</v>
      </c>
      <c r="L73">
        <v>243.2575</v>
      </c>
      <c r="M73">
        <v>63.5173</v>
      </c>
      <c r="N73">
        <v>4034.4497</v>
      </c>
      <c r="O73">
        <v>131.702</v>
      </c>
      <c r="P73">
        <v>173.0546</v>
      </c>
      <c r="Q73">
        <v>197.6219</v>
      </c>
      <c r="R73">
        <v>217.2325</v>
      </c>
      <c r="S73">
        <v>234.8281</v>
      </c>
      <c r="T73">
        <v>251.8472</v>
      </c>
      <c r="U73">
        <v>269.4184</v>
      </c>
      <c r="V73">
        <v>288.9716</v>
      </c>
      <c r="W73">
        <v>313.4243</v>
      </c>
      <c r="X73">
        <v>354.4741</v>
      </c>
    </row>
    <row r="74" spans="1:24" ht="12.75">
      <c r="A74">
        <v>23</v>
      </c>
      <c r="B74">
        <v>3</v>
      </c>
      <c r="C74" t="s">
        <v>31</v>
      </c>
      <c r="D74" t="s">
        <v>44</v>
      </c>
      <c r="E74" t="s">
        <v>45</v>
      </c>
      <c r="G74" t="s">
        <v>46</v>
      </c>
      <c r="H74">
        <v>55</v>
      </c>
      <c r="J74" t="s">
        <v>47</v>
      </c>
      <c r="K74">
        <v>504.9888</v>
      </c>
      <c r="L74">
        <v>504.8086</v>
      </c>
      <c r="M74">
        <v>131.7726</v>
      </c>
      <c r="N74">
        <v>17364.0195</v>
      </c>
      <c r="O74">
        <v>273.3537</v>
      </c>
      <c r="P74">
        <v>359.164</v>
      </c>
      <c r="Q74">
        <v>410.1392</v>
      </c>
      <c r="R74">
        <v>450.8261</v>
      </c>
      <c r="S74">
        <v>487.3318</v>
      </c>
      <c r="T74">
        <v>522.6395</v>
      </c>
      <c r="U74">
        <v>559.0903</v>
      </c>
      <c r="V74">
        <v>599.6519</v>
      </c>
      <c r="W74">
        <v>650.3741</v>
      </c>
      <c r="X74">
        <v>735.5153</v>
      </c>
    </row>
    <row r="75" spans="1:24" ht="12.75">
      <c r="A75">
        <v>23</v>
      </c>
      <c r="B75">
        <v>3</v>
      </c>
      <c r="C75" t="s">
        <v>31</v>
      </c>
      <c r="D75" t="s">
        <v>44</v>
      </c>
      <c r="E75" t="s">
        <v>45</v>
      </c>
      <c r="G75" t="s">
        <v>46</v>
      </c>
      <c r="H75">
        <v>65</v>
      </c>
      <c r="J75" t="s">
        <v>47</v>
      </c>
      <c r="K75">
        <v>1235.0234</v>
      </c>
      <c r="L75">
        <v>1234.5846</v>
      </c>
      <c r="M75">
        <v>322.2767</v>
      </c>
      <c r="N75">
        <v>103862.2813</v>
      </c>
      <c r="O75">
        <v>668.5187</v>
      </c>
      <c r="P75">
        <v>878.3812</v>
      </c>
      <c r="Q75">
        <v>1003.0502</v>
      </c>
      <c r="R75">
        <v>1102.5571</v>
      </c>
      <c r="S75">
        <v>1191.84</v>
      </c>
      <c r="T75">
        <v>1278.1912</v>
      </c>
      <c r="U75">
        <v>1367.3413</v>
      </c>
      <c r="V75">
        <v>1466.5439</v>
      </c>
      <c r="W75">
        <v>1590.5939</v>
      </c>
      <c r="X75">
        <v>1798.8285</v>
      </c>
    </row>
    <row r="76" spans="1:24" ht="12.75">
      <c r="A76">
        <v>23</v>
      </c>
      <c r="B76">
        <v>3</v>
      </c>
      <c r="C76" t="s">
        <v>24</v>
      </c>
      <c r="J76" t="s">
        <v>55</v>
      </c>
      <c r="K76">
        <v>3532.021</v>
      </c>
      <c r="L76">
        <v>3530.5398</v>
      </c>
      <c r="M76">
        <v>1642.866</v>
      </c>
      <c r="N76">
        <v>2699008.5</v>
      </c>
      <c r="O76">
        <v>646.4843</v>
      </c>
      <c r="P76">
        <v>1714.8887</v>
      </c>
      <c r="Q76">
        <v>2349.8818</v>
      </c>
      <c r="R76">
        <v>2856.8804</v>
      </c>
      <c r="S76">
        <v>3311.8984</v>
      </c>
      <c r="T76">
        <v>3752.0898</v>
      </c>
      <c r="U76">
        <v>4206.6597</v>
      </c>
      <c r="V76">
        <v>4712.6328</v>
      </c>
      <c r="W76">
        <v>5345.5264</v>
      </c>
      <c r="X76">
        <v>6408.4565</v>
      </c>
    </row>
    <row r="77" spans="1:24" ht="12.75">
      <c r="A77">
        <v>23</v>
      </c>
      <c r="B77">
        <v>3</v>
      </c>
      <c r="C77" t="s">
        <v>24</v>
      </c>
      <c r="J77" t="s">
        <v>59</v>
      </c>
      <c r="K77">
        <v>2686.6724</v>
      </c>
      <c r="L77">
        <v>2847.7876</v>
      </c>
      <c r="M77">
        <v>1866.2134</v>
      </c>
      <c r="N77">
        <v>3482752.5</v>
      </c>
      <c r="O77">
        <v>374.2866</v>
      </c>
      <c r="P77">
        <v>650.7951</v>
      </c>
      <c r="Q77">
        <v>929.4209</v>
      </c>
      <c r="R77">
        <v>1623.7407</v>
      </c>
      <c r="S77">
        <v>2322.6697</v>
      </c>
      <c r="T77">
        <v>3071.9604</v>
      </c>
      <c r="U77">
        <v>3882.3115</v>
      </c>
      <c r="V77">
        <v>4658.2666</v>
      </c>
      <c r="W77">
        <v>5208.6641</v>
      </c>
      <c r="X77">
        <v>5755.7607</v>
      </c>
    </row>
    <row r="78" spans="1:24" ht="12.75">
      <c r="A78">
        <v>23</v>
      </c>
      <c r="B78">
        <v>3</v>
      </c>
      <c r="C78" t="s">
        <v>24</v>
      </c>
      <c r="J78" t="s">
        <v>56</v>
      </c>
      <c r="K78">
        <v>2666.9414</v>
      </c>
      <c r="L78">
        <v>2922.675</v>
      </c>
      <c r="M78">
        <v>1539.4373</v>
      </c>
      <c r="N78">
        <v>2369867.25</v>
      </c>
      <c r="O78">
        <v>482.0077</v>
      </c>
      <c r="P78">
        <v>1190.1129</v>
      </c>
      <c r="Q78">
        <v>1724.5071</v>
      </c>
      <c r="R78">
        <v>2190.2175</v>
      </c>
      <c r="S78">
        <v>2614.2427</v>
      </c>
      <c r="T78">
        <v>3056.7</v>
      </c>
      <c r="U78">
        <v>3510.459</v>
      </c>
      <c r="V78">
        <v>4027.6453</v>
      </c>
      <c r="W78">
        <v>4679.2588</v>
      </c>
      <c r="X78">
        <v>5751.5996</v>
      </c>
    </row>
    <row r="79" spans="1:24" ht="12.75">
      <c r="A79">
        <v>23</v>
      </c>
      <c r="B79">
        <v>3</v>
      </c>
      <c r="C79" t="s">
        <v>24</v>
      </c>
      <c r="J79" t="s">
        <v>60</v>
      </c>
      <c r="K79">
        <v>1858.6934</v>
      </c>
      <c r="L79">
        <v>1917.8004</v>
      </c>
      <c r="M79">
        <v>737.9852</v>
      </c>
      <c r="N79">
        <v>544622.1875</v>
      </c>
      <c r="O79">
        <v>390.4423</v>
      </c>
      <c r="P79">
        <v>1189.4008</v>
      </c>
      <c r="Q79">
        <v>1470.5565</v>
      </c>
      <c r="R79">
        <v>1699.0282</v>
      </c>
      <c r="S79">
        <v>1896.5403</v>
      </c>
      <c r="T79">
        <v>2073.0371</v>
      </c>
      <c r="U79">
        <v>2248.2097</v>
      </c>
      <c r="V79">
        <v>2450.5576</v>
      </c>
      <c r="W79">
        <v>2699.4351</v>
      </c>
      <c r="X79">
        <v>3060.7969</v>
      </c>
    </row>
    <row r="80" spans="1:24" ht="12.75">
      <c r="A80">
        <v>23</v>
      </c>
      <c r="B80">
        <v>3</v>
      </c>
      <c r="C80" t="s">
        <v>24</v>
      </c>
      <c r="J80" t="s">
        <v>61</v>
      </c>
      <c r="K80">
        <v>4396.1733</v>
      </c>
      <c r="L80">
        <v>4439.6992</v>
      </c>
      <c r="M80">
        <v>1267.2788</v>
      </c>
      <c r="N80">
        <v>1605995.625</v>
      </c>
      <c r="O80">
        <v>2215.5305</v>
      </c>
      <c r="P80">
        <v>3039.1931</v>
      </c>
      <c r="Q80">
        <v>3528.8328</v>
      </c>
      <c r="R80">
        <v>3919.8315</v>
      </c>
      <c r="S80">
        <v>4270.7842</v>
      </c>
      <c r="T80">
        <v>4610.3481</v>
      </c>
      <c r="U80">
        <v>4961.0288</v>
      </c>
      <c r="V80">
        <v>5351.416</v>
      </c>
      <c r="W80">
        <v>5839.8184</v>
      </c>
      <c r="X80">
        <v>6660.2109</v>
      </c>
    </row>
    <row r="81" spans="1:24" ht="12.75">
      <c r="A81">
        <v>23</v>
      </c>
      <c r="B81">
        <v>3</v>
      </c>
      <c r="C81" t="s">
        <v>24</v>
      </c>
      <c r="J81" t="s">
        <v>62</v>
      </c>
      <c r="K81">
        <v>2425.6047</v>
      </c>
      <c r="L81">
        <v>2561.5896</v>
      </c>
      <c r="M81">
        <v>551.4983</v>
      </c>
      <c r="N81">
        <v>304150.3438</v>
      </c>
      <c r="O81">
        <v>1703.4138</v>
      </c>
      <c r="P81">
        <v>1914.6313</v>
      </c>
      <c r="Q81">
        <v>2122.6006</v>
      </c>
      <c r="R81">
        <v>2280.4683</v>
      </c>
      <c r="S81">
        <v>2437.7307</v>
      </c>
      <c r="T81">
        <v>2615.8975</v>
      </c>
      <c r="U81">
        <v>2804.5627</v>
      </c>
      <c r="V81">
        <v>2986.437</v>
      </c>
      <c r="W81">
        <v>3245.8506</v>
      </c>
      <c r="X81">
        <v>3504.3025</v>
      </c>
    </row>
    <row r="82" spans="1:24" ht="12.75">
      <c r="A82">
        <v>23</v>
      </c>
      <c r="B82">
        <v>3</v>
      </c>
      <c r="C82" t="s">
        <v>24</v>
      </c>
      <c r="J82" t="s">
        <v>63</v>
      </c>
      <c r="K82">
        <v>1556.0946</v>
      </c>
      <c r="L82">
        <v>1556.0354</v>
      </c>
      <c r="M82">
        <v>1069.2889</v>
      </c>
      <c r="N82">
        <v>1143378.75</v>
      </c>
      <c r="O82">
        <v>0</v>
      </c>
      <c r="P82">
        <v>0</v>
      </c>
      <c r="Q82">
        <v>0</v>
      </c>
      <c r="R82">
        <v>1565.3859</v>
      </c>
      <c r="S82">
        <v>1953.3911</v>
      </c>
      <c r="T82">
        <v>2068.9836</v>
      </c>
      <c r="U82">
        <v>2222.989</v>
      </c>
      <c r="V82">
        <v>2376.97</v>
      </c>
      <c r="W82">
        <v>2492.5112</v>
      </c>
      <c r="X82">
        <v>2880.1228</v>
      </c>
    </row>
    <row r="83" spans="1:24" ht="12.75">
      <c r="A83">
        <v>23</v>
      </c>
      <c r="B83">
        <v>3</v>
      </c>
      <c r="C83" t="s">
        <v>24</v>
      </c>
      <c r="J83" t="s">
        <v>57</v>
      </c>
      <c r="K83">
        <v>1983.17</v>
      </c>
      <c r="L83">
        <v>1916.049</v>
      </c>
      <c r="M83">
        <v>1374.2754</v>
      </c>
      <c r="N83">
        <v>1888633</v>
      </c>
      <c r="O83">
        <v>7.2558</v>
      </c>
      <c r="P83">
        <v>450.2485</v>
      </c>
      <c r="Q83">
        <v>862.1639</v>
      </c>
      <c r="R83">
        <v>1146.8289</v>
      </c>
      <c r="S83">
        <v>1420.8412</v>
      </c>
      <c r="T83">
        <v>1819.3676</v>
      </c>
      <c r="U83">
        <v>2351.7148</v>
      </c>
      <c r="V83">
        <v>2893.1062</v>
      </c>
      <c r="W83">
        <v>3649.2883</v>
      </c>
      <c r="X83">
        <v>4559.6738</v>
      </c>
    </row>
    <row r="84" spans="1:24" ht="12.75">
      <c r="A84">
        <v>23</v>
      </c>
      <c r="B84">
        <v>3</v>
      </c>
      <c r="C84" t="s">
        <v>24</v>
      </c>
      <c r="J84" t="s">
        <v>64</v>
      </c>
      <c r="K84">
        <v>2639</v>
      </c>
      <c r="L84">
        <v>2735.1567</v>
      </c>
      <c r="M84">
        <v>1181.3607</v>
      </c>
      <c r="N84">
        <v>1395613.125</v>
      </c>
      <c r="O84">
        <v>420.7177</v>
      </c>
      <c r="P84">
        <v>1558.1976</v>
      </c>
      <c r="Q84">
        <v>1984.3276</v>
      </c>
      <c r="R84">
        <v>2324.6348</v>
      </c>
      <c r="S84">
        <v>2630.103</v>
      </c>
      <c r="T84">
        <v>2925.6653</v>
      </c>
      <c r="U84">
        <v>3230.9385</v>
      </c>
      <c r="V84">
        <v>3570.7727</v>
      </c>
      <c r="W84">
        <v>3995.9619</v>
      </c>
      <c r="X84">
        <v>4710.2476</v>
      </c>
    </row>
    <row r="85" spans="1:24" ht="12.75">
      <c r="A85">
        <v>23</v>
      </c>
      <c r="B85">
        <v>3</v>
      </c>
      <c r="C85" t="s">
        <v>24</v>
      </c>
      <c r="J85" t="s">
        <v>58</v>
      </c>
      <c r="K85">
        <v>2134.1768</v>
      </c>
      <c r="L85">
        <v>2424.5391</v>
      </c>
      <c r="M85">
        <v>1192.2267</v>
      </c>
      <c r="N85">
        <v>1421404.375</v>
      </c>
      <c r="O85">
        <v>635.4327</v>
      </c>
      <c r="P85">
        <v>1123.4159</v>
      </c>
      <c r="Q85">
        <v>1489.5439</v>
      </c>
      <c r="R85">
        <v>1818.2566</v>
      </c>
      <c r="S85">
        <v>2137.6453</v>
      </c>
      <c r="T85">
        <v>2466.0078</v>
      </c>
      <c r="U85">
        <v>2822.6394</v>
      </c>
      <c r="V85">
        <v>3237.7505</v>
      </c>
      <c r="W85">
        <v>3779.7437</v>
      </c>
      <c r="X85">
        <v>4734.9551</v>
      </c>
    </row>
    <row r="86" spans="1:24" ht="12.75">
      <c r="A86">
        <v>23</v>
      </c>
      <c r="B86">
        <v>3</v>
      </c>
      <c r="C86" t="s">
        <v>24</v>
      </c>
      <c r="J86" t="s">
        <v>65</v>
      </c>
      <c r="K86">
        <v>424.9023</v>
      </c>
      <c r="L86">
        <v>397.9472</v>
      </c>
      <c r="M86">
        <v>651.6407</v>
      </c>
      <c r="N86">
        <v>424635.5625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110.8164</v>
      </c>
      <c r="V86">
        <v>715.4617</v>
      </c>
      <c r="W86">
        <v>1167.6392</v>
      </c>
      <c r="X86">
        <v>1985.5549</v>
      </c>
    </row>
    <row r="87" spans="1:24" ht="12.75">
      <c r="A87">
        <v>23</v>
      </c>
      <c r="B87">
        <v>3</v>
      </c>
      <c r="C87" t="s">
        <v>24</v>
      </c>
      <c r="J87" t="s">
        <v>66</v>
      </c>
      <c r="K87">
        <v>1908.9969</v>
      </c>
      <c r="L87">
        <v>1982.8928</v>
      </c>
      <c r="M87">
        <v>1070.7206</v>
      </c>
      <c r="N87">
        <v>1146442.625</v>
      </c>
      <c r="O87">
        <v>315.6947</v>
      </c>
      <c r="P87">
        <v>619.5021</v>
      </c>
      <c r="Q87">
        <v>993.4799</v>
      </c>
      <c r="R87">
        <v>1449.672</v>
      </c>
      <c r="S87">
        <v>1829.4139</v>
      </c>
      <c r="T87">
        <v>2237.4756</v>
      </c>
      <c r="U87">
        <v>2614.854</v>
      </c>
      <c r="V87">
        <v>2931.6162</v>
      </c>
      <c r="W87">
        <v>3256.7593</v>
      </c>
      <c r="X87">
        <v>3580.4609</v>
      </c>
    </row>
    <row r="88" spans="1:24" ht="12.75">
      <c r="A88">
        <v>53</v>
      </c>
      <c r="B88">
        <v>1</v>
      </c>
      <c r="C88" t="s">
        <v>24</v>
      </c>
      <c r="D88" t="s">
        <v>25</v>
      </c>
      <c r="E88" t="s">
        <v>26</v>
      </c>
      <c r="J88" t="s">
        <v>27</v>
      </c>
      <c r="K88">
        <v>13.2616</v>
      </c>
      <c r="L88">
        <v>13.2613</v>
      </c>
      <c r="M88">
        <v>4.6067</v>
      </c>
      <c r="N88">
        <v>21.2218</v>
      </c>
      <c r="O88">
        <v>5.1821</v>
      </c>
      <c r="P88">
        <v>8.1709</v>
      </c>
      <c r="Q88">
        <v>9.9488</v>
      </c>
      <c r="R88">
        <v>11.3691</v>
      </c>
      <c r="S88">
        <v>12.6445</v>
      </c>
      <c r="T88">
        <v>13.8788</v>
      </c>
      <c r="U88">
        <v>15.154</v>
      </c>
      <c r="V88">
        <v>16.5741</v>
      </c>
      <c r="W88">
        <v>18.3515</v>
      </c>
      <c r="X88">
        <v>21.339</v>
      </c>
    </row>
    <row r="89" spans="1:24" ht="12.75">
      <c r="A89">
        <v>53</v>
      </c>
      <c r="B89">
        <v>1</v>
      </c>
      <c r="C89" t="s">
        <v>24</v>
      </c>
      <c r="D89" t="s">
        <v>25</v>
      </c>
      <c r="E89" t="s">
        <v>28</v>
      </c>
      <c r="J89" t="s">
        <v>27</v>
      </c>
      <c r="K89">
        <v>29.9959</v>
      </c>
      <c r="L89">
        <v>29.9949</v>
      </c>
      <c r="M89">
        <v>7.8061</v>
      </c>
      <c r="N89">
        <v>60.9356</v>
      </c>
      <c r="O89">
        <v>16.3037</v>
      </c>
      <c r="P89">
        <v>21.3691</v>
      </c>
      <c r="Q89">
        <v>24.3821</v>
      </c>
      <c r="R89">
        <v>26.789</v>
      </c>
      <c r="S89">
        <v>28.9501</v>
      </c>
      <c r="T89">
        <v>31.0417</v>
      </c>
      <c r="U89">
        <v>33.2025</v>
      </c>
      <c r="V89">
        <v>35.6087</v>
      </c>
      <c r="W89">
        <v>38.6203</v>
      </c>
      <c r="X89">
        <v>43.6818</v>
      </c>
    </row>
    <row r="90" spans="1:24" ht="12.75">
      <c r="A90">
        <v>53</v>
      </c>
      <c r="B90">
        <v>1</v>
      </c>
      <c r="C90" t="s">
        <v>24</v>
      </c>
      <c r="D90" t="s">
        <v>25</v>
      </c>
      <c r="E90" t="s">
        <v>29</v>
      </c>
      <c r="J90" t="s">
        <v>27</v>
      </c>
      <c r="K90">
        <v>0.1219</v>
      </c>
      <c r="L90">
        <v>0.1219</v>
      </c>
      <c r="M90">
        <v>0.0356</v>
      </c>
      <c r="N90">
        <v>0.0013</v>
      </c>
      <c r="O90">
        <v>0.0595</v>
      </c>
      <c r="P90">
        <v>0.0826</v>
      </c>
      <c r="Q90">
        <v>0.0963</v>
      </c>
      <c r="R90">
        <v>0.1073</v>
      </c>
      <c r="S90">
        <v>0.1171</v>
      </c>
      <c r="T90">
        <v>0.1267</v>
      </c>
      <c r="U90">
        <v>0.1365</v>
      </c>
      <c r="V90">
        <v>0.1475</v>
      </c>
      <c r="W90">
        <v>0.1612</v>
      </c>
      <c r="X90">
        <v>0.1843</v>
      </c>
    </row>
    <row r="91" spans="1:24" ht="12.75">
      <c r="A91">
        <v>53</v>
      </c>
      <c r="B91">
        <v>1</v>
      </c>
      <c r="C91" t="s">
        <v>30</v>
      </c>
      <c r="J91" t="s">
        <v>27</v>
      </c>
      <c r="K91">
        <v>33.493</v>
      </c>
      <c r="L91">
        <v>33.4902</v>
      </c>
      <c r="M91">
        <v>15.5784</v>
      </c>
      <c r="N91">
        <v>242.688</v>
      </c>
      <c r="O91">
        <v>6.1656</v>
      </c>
      <c r="P91">
        <v>16.2758</v>
      </c>
      <c r="Q91">
        <v>22.2892</v>
      </c>
      <c r="R91">
        <v>27.0929</v>
      </c>
      <c r="S91">
        <v>31.4059</v>
      </c>
      <c r="T91">
        <v>35.58</v>
      </c>
      <c r="U91">
        <v>39.8922</v>
      </c>
      <c r="V91">
        <v>44.6939</v>
      </c>
      <c r="W91">
        <v>50.7034</v>
      </c>
      <c r="X91">
        <v>60.8033</v>
      </c>
    </row>
    <row r="92" spans="1:24" ht="12.75">
      <c r="A92">
        <v>53</v>
      </c>
      <c r="B92">
        <v>1</v>
      </c>
      <c r="C92" t="s">
        <v>31</v>
      </c>
      <c r="J92" t="s">
        <v>27</v>
      </c>
      <c r="K92">
        <v>25.4974</v>
      </c>
      <c r="L92">
        <v>25.4954</v>
      </c>
      <c r="M92">
        <v>6.6804</v>
      </c>
      <c r="N92">
        <v>44.6278</v>
      </c>
      <c r="O92">
        <v>13.7761</v>
      </c>
      <c r="P92">
        <v>18.1132</v>
      </c>
      <c r="Q92">
        <v>20.6925</v>
      </c>
      <c r="R92">
        <v>22.7527</v>
      </c>
      <c r="S92">
        <v>24.6024</v>
      </c>
      <c r="T92">
        <v>26.3923</v>
      </c>
      <c r="U92">
        <v>28.2414</v>
      </c>
      <c r="V92">
        <v>30.3002</v>
      </c>
      <c r="W92">
        <v>32.8766</v>
      </c>
      <c r="X92">
        <v>37.2061</v>
      </c>
    </row>
    <row r="93" spans="1:24" ht="12.75">
      <c r="A93">
        <v>53</v>
      </c>
      <c r="B93">
        <v>1</v>
      </c>
      <c r="C93" t="s">
        <v>32</v>
      </c>
      <c r="J93" t="s">
        <v>27</v>
      </c>
      <c r="K93">
        <v>5.2803</v>
      </c>
      <c r="L93">
        <v>5.2801</v>
      </c>
      <c r="M93">
        <v>1.242</v>
      </c>
      <c r="N93">
        <v>1.5425</v>
      </c>
      <c r="O93">
        <v>3.1018</v>
      </c>
      <c r="P93">
        <v>3.9077</v>
      </c>
      <c r="Q93">
        <v>4.3871</v>
      </c>
      <c r="R93">
        <v>4.7701</v>
      </c>
      <c r="S93">
        <v>5.1139</v>
      </c>
      <c r="T93">
        <v>5.4467</v>
      </c>
      <c r="U93">
        <v>5.7905</v>
      </c>
      <c r="V93">
        <v>6.1733</v>
      </c>
      <c r="W93">
        <v>6.6524</v>
      </c>
      <c r="X93">
        <v>7.4577</v>
      </c>
    </row>
    <row r="94" spans="1:24" ht="12.75">
      <c r="A94">
        <v>53</v>
      </c>
      <c r="B94">
        <v>1</v>
      </c>
      <c r="C94" t="s">
        <v>33</v>
      </c>
      <c r="J94" t="s">
        <v>27</v>
      </c>
      <c r="K94">
        <v>10084.3711</v>
      </c>
      <c r="L94">
        <v>10084.3516</v>
      </c>
      <c r="M94">
        <v>893.3328</v>
      </c>
      <c r="N94">
        <v>798043.375</v>
      </c>
      <c r="O94">
        <v>8517.7354</v>
      </c>
      <c r="P94">
        <v>9097.2354</v>
      </c>
      <c r="Q94">
        <v>9441.9717</v>
      </c>
      <c r="R94">
        <v>9717.3809</v>
      </c>
      <c r="S94">
        <v>9964.6934</v>
      </c>
      <c r="T94">
        <v>10204.0527</v>
      </c>
      <c r="U94">
        <v>10451.3516</v>
      </c>
      <c r="V94">
        <v>10726.751</v>
      </c>
      <c r="W94">
        <v>11071.458</v>
      </c>
      <c r="X94">
        <v>11650.8887</v>
      </c>
    </row>
    <row r="95" spans="1:24" ht="12.75">
      <c r="A95">
        <v>53</v>
      </c>
      <c r="B95">
        <v>1</v>
      </c>
      <c r="C95" t="s">
        <v>34</v>
      </c>
      <c r="J95" t="s">
        <v>27</v>
      </c>
      <c r="K95">
        <v>278.8329</v>
      </c>
      <c r="L95">
        <v>278.8168</v>
      </c>
      <c r="M95">
        <v>82.5355</v>
      </c>
      <c r="N95">
        <v>6812.1045</v>
      </c>
      <c r="O95">
        <v>134.0466</v>
      </c>
      <c r="P95">
        <v>187.6137</v>
      </c>
      <c r="Q95">
        <v>219.4737</v>
      </c>
      <c r="R95">
        <v>244.9245</v>
      </c>
      <c r="S95">
        <v>267.7752</v>
      </c>
      <c r="T95">
        <v>289.8901</v>
      </c>
      <c r="U95">
        <v>312.7358</v>
      </c>
      <c r="V95">
        <v>338.1755</v>
      </c>
      <c r="W95">
        <v>370.0129</v>
      </c>
      <c r="X95">
        <v>423.5203</v>
      </c>
    </row>
    <row r="96" spans="1:24" ht="12.75">
      <c r="A96">
        <v>53</v>
      </c>
      <c r="B96">
        <v>1</v>
      </c>
      <c r="C96" t="s">
        <v>35</v>
      </c>
      <c r="J96" t="s">
        <v>27</v>
      </c>
      <c r="K96">
        <v>203.1964</v>
      </c>
      <c r="L96">
        <v>203.1952</v>
      </c>
      <c r="M96">
        <v>79.4103</v>
      </c>
      <c r="N96">
        <v>6306.0029</v>
      </c>
      <c r="O96">
        <v>63.9363</v>
      </c>
      <c r="P96">
        <v>115.4486</v>
      </c>
      <c r="Q96">
        <v>146.0922</v>
      </c>
      <c r="R96">
        <v>170.5743</v>
      </c>
      <c r="S96">
        <v>192.5577</v>
      </c>
      <c r="T96">
        <v>213.8351</v>
      </c>
      <c r="U96">
        <v>235.8182</v>
      </c>
      <c r="V96">
        <v>260.2994</v>
      </c>
      <c r="W96">
        <v>290.9414</v>
      </c>
      <c r="X96">
        <v>342.4494</v>
      </c>
    </row>
    <row r="97" spans="1:24" ht="12.75">
      <c r="A97">
        <v>53</v>
      </c>
      <c r="B97">
        <v>1</v>
      </c>
      <c r="C97" t="s">
        <v>36</v>
      </c>
      <c r="J97" t="s">
        <v>27</v>
      </c>
      <c r="K97">
        <v>1717.332</v>
      </c>
      <c r="L97">
        <v>1717.3304</v>
      </c>
      <c r="M97">
        <v>126.0444</v>
      </c>
      <c r="N97">
        <v>15887.1973</v>
      </c>
      <c r="O97">
        <v>1496.2922</v>
      </c>
      <c r="P97">
        <v>1578.0541</v>
      </c>
      <c r="Q97">
        <v>1626.6926</v>
      </c>
      <c r="R97">
        <v>1665.5525</v>
      </c>
      <c r="S97">
        <v>1700.4452</v>
      </c>
      <c r="T97">
        <v>1734.2183</v>
      </c>
      <c r="U97">
        <v>1769.111</v>
      </c>
      <c r="V97">
        <v>1807.9694</v>
      </c>
      <c r="W97">
        <v>1856.6057</v>
      </c>
      <c r="X97">
        <v>1938.3632</v>
      </c>
    </row>
    <row r="98" spans="1:24" ht="12.75">
      <c r="A98">
        <v>53</v>
      </c>
      <c r="B98">
        <v>1</v>
      </c>
      <c r="C98" t="s">
        <v>37</v>
      </c>
      <c r="J98" t="s">
        <v>27</v>
      </c>
      <c r="K98">
        <v>93.1358</v>
      </c>
      <c r="L98">
        <v>93.1099</v>
      </c>
      <c r="M98">
        <v>54.8757</v>
      </c>
      <c r="N98">
        <v>3011.3374</v>
      </c>
      <c r="O98">
        <v>-3.1755</v>
      </c>
      <c r="P98">
        <v>32.468</v>
      </c>
      <c r="Q98">
        <v>53.6617</v>
      </c>
      <c r="R98">
        <v>70.5884</v>
      </c>
      <c r="S98">
        <v>85.7836</v>
      </c>
      <c r="T98">
        <v>100.4871</v>
      </c>
      <c r="U98">
        <v>115.6745</v>
      </c>
      <c r="V98">
        <v>132.5832</v>
      </c>
      <c r="W98">
        <v>153.7405</v>
      </c>
      <c r="X98">
        <v>189.2879</v>
      </c>
    </row>
    <row r="99" spans="1:24" ht="12.75">
      <c r="A99">
        <v>53</v>
      </c>
      <c r="B99">
        <v>1</v>
      </c>
      <c r="C99" t="s">
        <v>42</v>
      </c>
      <c r="J99" t="s">
        <v>43</v>
      </c>
      <c r="K99">
        <v>258.4165</v>
      </c>
      <c r="L99">
        <v>252.77</v>
      </c>
      <c r="M99">
        <v>196.6449</v>
      </c>
      <c r="N99">
        <v>38669.1953</v>
      </c>
      <c r="O99">
        <v>28.1082</v>
      </c>
      <c r="P99">
        <v>66.9838</v>
      </c>
      <c r="Q99">
        <v>99.9363</v>
      </c>
      <c r="R99">
        <v>150.3082</v>
      </c>
      <c r="S99">
        <v>178.3851</v>
      </c>
      <c r="T99">
        <v>245.1492</v>
      </c>
      <c r="U99">
        <v>295.8156</v>
      </c>
      <c r="V99">
        <v>328.2194</v>
      </c>
      <c r="W99">
        <v>398.98</v>
      </c>
      <c r="X99">
        <v>735.8143</v>
      </c>
    </row>
    <row r="100" spans="1:24" ht="12.75">
      <c r="A100">
        <v>53</v>
      </c>
      <c r="B100">
        <v>1</v>
      </c>
      <c r="C100" t="s">
        <v>40</v>
      </c>
      <c r="I100">
        <v>1</v>
      </c>
      <c r="J100" t="s">
        <v>41</v>
      </c>
      <c r="K100">
        <v>0.9472</v>
      </c>
      <c r="L100">
        <v>0.9095</v>
      </c>
      <c r="M100">
        <v>0.242</v>
      </c>
      <c r="N100">
        <v>0.0586</v>
      </c>
      <c r="O100">
        <v>0.4851</v>
      </c>
      <c r="P100">
        <v>0.6421</v>
      </c>
      <c r="Q100">
        <v>0.7355</v>
      </c>
      <c r="R100">
        <v>0.8101</v>
      </c>
      <c r="S100">
        <v>0.8771</v>
      </c>
      <c r="T100">
        <v>0.9419</v>
      </c>
      <c r="U100">
        <v>1.0089</v>
      </c>
      <c r="V100">
        <v>1.0835</v>
      </c>
      <c r="W100">
        <v>1.1769</v>
      </c>
      <c r="X100">
        <v>1.3338</v>
      </c>
    </row>
    <row r="101" spans="1:24" ht="12.75">
      <c r="A101">
        <v>53</v>
      </c>
      <c r="B101">
        <v>1</v>
      </c>
      <c r="C101" t="s">
        <v>40</v>
      </c>
      <c r="I101">
        <v>2</v>
      </c>
      <c r="J101" t="s">
        <v>41</v>
      </c>
      <c r="K101">
        <v>1.6338</v>
      </c>
      <c r="L101">
        <v>1.6338</v>
      </c>
      <c r="M101">
        <v>0.4871</v>
      </c>
      <c r="N101">
        <v>0.2373</v>
      </c>
      <c r="O101">
        <v>0.7796</v>
      </c>
      <c r="P101">
        <v>1.0956</v>
      </c>
      <c r="Q101">
        <v>1.2836</v>
      </c>
      <c r="R101">
        <v>1.4337</v>
      </c>
      <c r="S101">
        <v>1.5686</v>
      </c>
      <c r="T101">
        <v>1.6991</v>
      </c>
      <c r="U101">
        <v>1.8339</v>
      </c>
      <c r="V101">
        <v>1.9841</v>
      </c>
      <c r="W101">
        <v>2.172</v>
      </c>
      <c r="X101">
        <v>2.488</v>
      </c>
    </row>
    <row r="102" spans="1:24" ht="12.75">
      <c r="A102">
        <v>53</v>
      </c>
      <c r="B102">
        <v>1</v>
      </c>
      <c r="C102" t="s">
        <v>38</v>
      </c>
      <c r="I102">
        <v>1</v>
      </c>
      <c r="J102" t="s">
        <v>39</v>
      </c>
      <c r="K102">
        <v>3.819</v>
      </c>
      <c r="L102">
        <v>3.8102</v>
      </c>
      <c r="M102">
        <v>0.7784</v>
      </c>
      <c r="N102">
        <v>0.606</v>
      </c>
      <c r="O102">
        <v>2.4451</v>
      </c>
      <c r="P102">
        <v>2.95</v>
      </c>
      <c r="Q102">
        <v>3.2504</v>
      </c>
      <c r="R102">
        <v>3.4904</v>
      </c>
      <c r="S102">
        <v>3.7059</v>
      </c>
      <c r="T102">
        <v>3.9145</v>
      </c>
      <c r="U102">
        <v>4.13</v>
      </c>
      <c r="V102">
        <v>4.37</v>
      </c>
      <c r="W102">
        <v>4.6703</v>
      </c>
      <c r="X102">
        <v>5.1753</v>
      </c>
    </row>
    <row r="103" spans="1:24" ht="12.75">
      <c r="A103">
        <v>53</v>
      </c>
      <c r="B103">
        <v>1</v>
      </c>
      <c r="C103" t="s">
        <v>38</v>
      </c>
      <c r="I103">
        <v>2</v>
      </c>
      <c r="J103" t="s">
        <v>39</v>
      </c>
      <c r="K103">
        <v>1.6024</v>
      </c>
      <c r="L103">
        <v>1.6024</v>
      </c>
      <c r="M103">
        <v>0.3697</v>
      </c>
      <c r="N103">
        <v>0.1367</v>
      </c>
      <c r="O103">
        <v>0.954</v>
      </c>
      <c r="P103">
        <v>1.1938</v>
      </c>
      <c r="Q103">
        <v>1.3365</v>
      </c>
      <c r="R103">
        <v>1.4505</v>
      </c>
      <c r="S103">
        <v>1.5528</v>
      </c>
      <c r="T103">
        <v>1.6519</v>
      </c>
      <c r="U103">
        <v>1.7543</v>
      </c>
      <c r="V103">
        <v>1.8682</v>
      </c>
      <c r="W103">
        <v>2.0109</v>
      </c>
      <c r="X103">
        <v>2.2507</v>
      </c>
    </row>
    <row r="104" spans="1:24" ht="12.75">
      <c r="A104">
        <v>53</v>
      </c>
      <c r="B104">
        <v>1</v>
      </c>
      <c r="C104" t="s">
        <v>24</v>
      </c>
      <c r="D104" t="s">
        <v>25</v>
      </c>
      <c r="E104" t="s">
        <v>26</v>
      </c>
      <c r="F104" t="s">
        <v>49</v>
      </c>
      <c r="J104" t="s">
        <v>50</v>
      </c>
      <c r="K104">
        <v>57.1671</v>
      </c>
      <c r="L104">
        <v>57.166</v>
      </c>
      <c r="M104">
        <v>19.8469</v>
      </c>
      <c r="N104">
        <v>393.8984</v>
      </c>
      <c r="O104">
        <v>22.3595</v>
      </c>
      <c r="P104">
        <v>35.2354</v>
      </c>
      <c r="Q104">
        <v>42.8947</v>
      </c>
      <c r="R104">
        <v>49.0137</v>
      </c>
      <c r="S104">
        <v>54.5082</v>
      </c>
      <c r="T104">
        <v>59.826</v>
      </c>
      <c r="U104">
        <v>65.3201</v>
      </c>
      <c r="V104">
        <v>71.4382</v>
      </c>
      <c r="W104">
        <v>79.096</v>
      </c>
      <c r="X104">
        <v>91.9677</v>
      </c>
    </row>
    <row r="105" spans="1:24" ht="12.75">
      <c r="A105">
        <v>53</v>
      </c>
      <c r="B105">
        <v>1</v>
      </c>
      <c r="C105" t="s">
        <v>24</v>
      </c>
      <c r="D105" t="s">
        <v>25</v>
      </c>
      <c r="E105" t="s">
        <v>26</v>
      </c>
      <c r="F105" t="s">
        <v>51</v>
      </c>
      <c r="J105" t="s">
        <v>50</v>
      </c>
      <c r="K105">
        <v>44.3269</v>
      </c>
      <c r="L105">
        <v>44.326</v>
      </c>
      <c r="M105">
        <v>15.3891</v>
      </c>
      <c r="N105">
        <v>236.8232</v>
      </c>
      <c r="O105">
        <v>17.3374</v>
      </c>
      <c r="P105">
        <v>27.3213</v>
      </c>
      <c r="Q105">
        <v>33.2602</v>
      </c>
      <c r="R105">
        <v>38.0049</v>
      </c>
      <c r="S105">
        <v>42.2652</v>
      </c>
      <c r="T105">
        <v>46.3886</v>
      </c>
      <c r="U105">
        <v>50.6486</v>
      </c>
      <c r="V105">
        <v>55.3927</v>
      </c>
      <c r="W105">
        <v>61.3303</v>
      </c>
      <c r="X105">
        <v>71.3109</v>
      </c>
    </row>
    <row r="106" spans="1:24" ht="12.75">
      <c r="A106">
        <v>53</v>
      </c>
      <c r="B106">
        <v>1</v>
      </c>
      <c r="C106" t="s">
        <v>24</v>
      </c>
      <c r="D106" t="s">
        <v>25</v>
      </c>
      <c r="E106" t="s">
        <v>26</v>
      </c>
      <c r="F106" t="s">
        <v>52</v>
      </c>
      <c r="J106" t="s">
        <v>50</v>
      </c>
      <c r="K106">
        <v>13.2616</v>
      </c>
      <c r="L106">
        <v>13.2613</v>
      </c>
      <c r="M106">
        <v>4.6067</v>
      </c>
      <c r="N106">
        <v>21.2218</v>
      </c>
      <c r="O106">
        <v>5.1821</v>
      </c>
      <c r="P106">
        <v>8.1709</v>
      </c>
      <c r="Q106">
        <v>9.9488</v>
      </c>
      <c r="R106">
        <v>11.3691</v>
      </c>
      <c r="S106">
        <v>12.6445</v>
      </c>
      <c r="T106">
        <v>13.8788</v>
      </c>
      <c r="U106">
        <v>15.154</v>
      </c>
      <c r="V106">
        <v>16.5741</v>
      </c>
      <c r="W106">
        <v>18.3515</v>
      </c>
      <c r="X106">
        <v>21.339</v>
      </c>
    </row>
    <row r="107" spans="1:24" ht="12.75">
      <c r="A107">
        <v>53</v>
      </c>
      <c r="B107">
        <v>1</v>
      </c>
      <c r="C107" t="s">
        <v>24</v>
      </c>
      <c r="D107" t="s">
        <v>25</v>
      </c>
      <c r="E107" t="s">
        <v>26</v>
      </c>
      <c r="F107" t="s">
        <v>53</v>
      </c>
      <c r="J107" t="s">
        <v>50</v>
      </c>
      <c r="K107">
        <v>2.7863</v>
      </c>
      <c r="L107">
        <v>2.7862</v>
      </c>
      <c r="M107">
        <v>0.9675</v>
      </c>
      <c r="N107">
        <v>0.936</v>
      </c>
      <c r="O107">
        <v>1.0892</v>
      </c>
      <c r="P107">
        <v>1.7171</v>
      </c>
      <c r="Q107">
        <v>2.0905</v>
      </c>
      <c r="R107">
        <v>2.3889</v>
      </c>
      <c r="S107">
        <v>2.6567</v>
      </c>
      <c r="T107">
        <v>2.9159</v>
      </c>
      <c r="U107">
        <v>3.1837</v>
      </c>
      <c r="V107">
        <v>3.4819</v>
      </c>
      <c r="W107">
        <v>3.8551</v>
      </c>
      <c r="X107">
        <v>4.4824</v>
      </c>
    </row>
    <row r="108" spans="1:24" ht="12.75">
      <c r="A108">
        <v>53</v>
      </c>
      <c r="B108">
        <v>1</v>
      </c>
      <c r="C108" t="s">
        <v>24</v>
      </c>
      <c r="D108" t="s">
        <v>25</v>
      </c>
      <c r="E108" t="s">
        <v>26</v>
      </c>
      <c r="F108" t="s">
        <v>54</v>
      </c>
      <c r="J108" t="s">
        <v>50</v>
      </c>
      <c r="K108">
        <v>2.2298</v>
      </c>
      <c r="L108">
        <v>2.2296</v>
      </c>
      <c r="M108">
        <v>0.7748</v>
      </c>
      <c r="N108">
        <v>0.6004</v>
      </c>
      <c r="O108">
        <v>0.8704</v>
      </c>
      <c r="P108">
        <v>1.3734</v>
      </c>
      <c r="Q108">
        <v>1.6725</v>
      </c>
      <c r="R108">
        <v>1.9115</v>
      </c>
      <c r="S108">
        <v>2.126</v>
      </c>
      <c r="T108">
        <v>2.3336</v>
      </c>
      <c r="U108">
        <v>2.5481</v>
      </c>
      <c r="V108">
        <v>2.7869</v>
      </c>
      <c r="W108">
        <v>3.0857</v>
      </c>
      <c r="X108">
        <v>3.588</v>
      </c>
    </row>
    <row r="109" spans="1:24" ht="12.75">
      <c r="A109">
        <v>53</v>
      </c>
      <c r="B109">
        <v>1</v>
      </c>
      <c r="C109" t="s">
        <v>31</v>
      </c>
      <c r="D109" t="s">
        <v>44</v>
      </c>
      <c r="E109" t="s">
        <v>45</v>
      </c>
      <c r="G109" t="s">
        <v>46</v>
      </c>
      <c r="H109">
        <v>18</v>
      </c>
      <c r="J109" t="s">
        <v>48</v>
      </c>
      <c r="K109">
        <v>0.0065</v>
      </c>
      <c r="L109">
        <v>0.0065</v>
      </c>
      <c r="M109">
        <v>0.0017</v>
      </c>
      <c r="N109">
        <v>0</v>
      </c>
      <c r="O109">
        <v>0.0035</v>
      </c>
      <c r="P109">
        <v>0.0046</v>
      </c>
      <c r="Q109">
        <v>0.0053</v>
      </c>
      <c r="R109">
        <v>0.0058</v>
      </c>
      <c r="S109">
        <v>0.0063</v>
      </c>
      <c r="T109">
        <v>0.0068</v>
      </c>
      <c r="U109">
        <v>0.0072</v>
      </c>
      <c r="V109">
        <v>0.0078</v>
      </c>
      <c r="W109">
        <v>0.0084</v>
      </c>
      <c r="X109">
        <v>0.0095</v>
      </c>
    </row>
    <row r="110" spans="1:24" ht="12.75">
      <c r="A110">
        <v>53</v>
      </c>
      <c r="B110">
        <v>1</v>
      </c>
      <c r="C110" t="s">
        <v>31</v>
      </c>
      <c r="D110" t="s">
        <v>44</v>
      </c>
      <c r="E110" t="s">
        <v>45</v>
      </c>
      <c r="G110" t="s">
        <v>46</v>
      </c>
      <c r="H110">
        <v>25</v>
      </c>
      <c r="J110" t="s">
        <v>48</v>
      </c>
      <c r="K110">
        <v>0.7676</v>
      </c>
      <c r="L110">
        <v>0.7676</v>
      </c>
      <c r="M110">
        <v>0.2011</v>
      </c>
      <c r="N110">
        <v>0.0405</v>
      </c>
      <c r="O110">
        <v>0.4147</v>
      </c>
      <c r="P110">
        <v>0.5453</v>
      </c>
      <c r="Q110">
        <v>0.6229</v>
      </c>
      <c r="R110">
        <v>0.685</v>
      </c>
      <c r="S110">
        <v>0.7407</v>
      </c>
      <c r="T110">
        <v>0.7946</v>
      </c>
      <c r="U110">
        <v>0.8502</v>
      </c>
      <c r="V110">
        <v>0.9122</v>
      </c>
      <c r="W110">
        <v>0.9898</v>
      </c>
      <c r="X110">
        <v>1.1202</v>
      </c>
    </row>
    <row r="111" spans="1:24" ht="12.75">
      <c r="A111">
        <v>53</v>
      </c>
      <c r="B111">
        <v>1</v>
      </c>
      <c r="C111" t="s">
        <v>31</v>
      </c>
      <c r="D111" t="s">
        <v>44</v>
      </c>
      <c r="E111" t="s">
        <v>45</v>
      </c>
      <c r="G111" t="s">
        <v>46</v>
      </c>
      <c r="H111">
        <v>45</v>
      </c>
      <c r="J111" t="s">
        <v>48</v>
      </c>
      <c r="K111">
        <v>2.3118</v>
      </c>
      <c r="L111">
        <v>2.3116</v>
      </c>
      <c r="M111">
        <v>0.6057</v>
      </c>
      <c r="N111">
        <v>0.3669</v>
      </c>
      <c r="O111">
        <v>1.249</v>
      </c>
      <c r="P111">
        <v>1.6422</v>
      </c>
      <c r="Q111">
        <v>1.8761</v>
      </c>
      <c r="R111">
        <v>2.0629</v>
      </c>
      <c r="S111">
        <v>2.2306</v>
      </c>
      <c r="T111">
        <v>2.3929</v>
      </c>
      <c r="U111">
        <v>2.5606</v>
      </c>
      <c r="V111">
        <v>2.7473</v>
      </c>
      <c r="W111">
        <v>2.9809</v>
      </c>
      <c r="X111">
        <v>3.3735</v>
      </c>
    </row>
    <row r="112" spans="1:24" ht="12.75">
      <c r="A112">
        <v>53</v>
      </c>
      <c r="B112">
        <v>1</v>
      </c>
      <c r="C112" t="s">
        <v>31</v>
      </c>
      <c r="D112" t="s">
        <v>44</v>
      </c>
      <c r="E112" t="s">
        <v>45</v>
      </c>
      <c r="G112" t="s">
        <v>46</v>
      </c>
      <c r="H112">
        <v>55</v>
      </c>
      <c r="J112" t="s">
        <v>48</v>
      </c>
      <c r="K112">
        <v>6.0862</v>
      </c>
      <c r="L112">
        <v>6.0857</v>
      </c>
      <c r="M112">
        <v>1.5947</v>
      </c>
      <c r="N112">
        <v>2.543</v>
      </c>
      <c r="O112">
        <v>3.2883</v>
      </c>
      <c r="P112">
        <v>4.3236</v>
      </c>
      <c r="Q112">
        <v>4.9392</v>
      </c>
      <c r="R112">
        <v>5.431</v>
      </c>
      <c r="S112">
        <v>5.8726</v>
      </c>
      <c r="T112">
        <v>6.2998</v>
      </c>
      <c r="U112">
        <v>6.7412</v>
      </c>
      <c r="V112">
        <v>7.2327</v>
      </c>
      <c r="W112">
        <v>7.8477</v>
      </c>
      <c r="X112">
        <v>8.8813</v>
      </c>
    </row>
    <row r="113" spans="1:24" ht="12.75">
      <c r="A113">
        <v>53</v>
      </c>
      <c r="B113">
        <v>1</v>
      </c>
      <c r="C113" t="s">
        <v>31</v>
      </c>
      <c r="D113" t="s">
        <v>44</v>
      </c>
      <c r="E113" t="s">
        <v>45</v>
      </c>
      <c r="G113" t="s">
        <v>46</v>
      </c>
      <c r="H113">
        <v>65</v>
      </c>
      <c r="J113" t="s">
        <v>48</v>
      </c>
      <c r="K113">
        <v>16.3253</v>
      </c>
      <c r="L113">
        <v>16.3239</v>
      </c>
      <c r="M113">
        <v>4.2771</v>
      </c>
      <c r="N113">
        <v>18.2938</v>
      </c>
      <c r="O113">
        <v>8.8206</v>
      </c>
      <c r="P113">
        <v>11.5975</v>
      </c>
      <c r="Q113">
        <v>13.2489</v>
      </c>
      <c r="R113">
        <v>14.568</v>
      </c>
      <c r="S113">
        <v>15.7522</v>
      </c>
      <c r="T113">
        <v>16.8983</v>
      </c>
      <c r="U113">
        <v>18.0821</v>
      </c>
      <c r="V113">
        <v>19.4002</v>
      </c>
      <c r="W113">
        <v>21.0497</v>
      </c>
      <c r="X113">
        <v>23.8216</v>
      </c>
    </row>
    <row r="114" spans="1:24" ht="12.75">
      <c r="A114">
        <v>53</v>
      </c>
      <c r="B114">
        <v>1</v>
      </c>
      <c r="C114" t="s">
        <v>31</v>
      </c>
      <c r="D114" t="s">
        <v>44</v>
      </c>
      <c r="E114" t="s">
        <v>45</v>
      </c>
      <c r="G114" t="s">
        <v>46</v>
      </c>
      <c r="H114">
        <v>18</v>
      </c>
      <c r="J114" t="s">
        <v>47</v>
      </c>
      <c r="K114">
        <v>0.0065</v>
      </c>
      <c r="L114">
        <v>0.0065</v>
      </c>
      <c r="M114">
        <v>0.0017</v>
      </c>
      <c r="N114">
        <v>0</v>
      </c>
      <c r="O114">
        <v>0.0035</v>
      </c>
      <c r="P114">
        <v>0.0046</v>
      </c>
      <c r="Q114">
        <v>0.0053</v>
      </c>
      <c r="R114">
        <v>0.0058</v>
      </c>
      <c r="S114">
        <v>0.0063</v>
      </c>
      <c r="T114">
        <v>0.0068</v>
      </c>
      <c r="U114">
        <v>0.0072</v>
      </c>
      <c r="V114">
        <v>0.0078</v>
      </c>
      <c r="W114">
        <v>0.0084</v>
      </c>
      <c r="X114">
        <v>0.0095</v>
      </c>
    </row>
    <row r="115" spans="1:24" ht="12.75">
      <c r="A115">
        <v>53</v>
      </c>
      <c r="B115">
        <v>1</v>
      </c>
      <c r="C115" t="s">
        <v>31</v>
      </c>
      <c r="D115" t="s">
        <v>44</v>
      </c>
      <c r="E115" t="s">
        <v>45</v>
      </c>
      <c r="G115" t="s">
        <v>46</v>
      </c>
      <c r="H115">
        <v>25</v>
      </c>
      <c r="J115" t="s">
        <v>47</v>
      </c>
      <c r="K115">
        <v>0.7676</v>
      </c>
      <c r="L115">
        <v>0.7676</v>
      </c>
      <c r="M115">
        <v>0.2011</v>
      </c>
      <c r="N115">
        <v>0.0405</v>
      </c>
      <c r="O115">
        <v>0.4147</v>
      </c>
      <c r="P115">
        <v>0.5453</v>
      </c>
      <c r="Q115">
        <v>0.6229</v>
      </c>
      <c r="R115">
        <v>0.685</v>
      </c>
      <c r="S115">
        <v>0.7407</v>
      </c>
      <c r="T115">
        <v>0.7946</v>
      </c>
      <c r="U115">
        <v>0.8502</v>
      </c>
      <c r="V115">
        <v>0.9122</v>
      </c>
      <c r="W115">
        <v>0.9898</v>
      </c>
      <c r="X115">
        <v>1.1202</v>
      </c>
    </row>
    <row r="116" spans="1:24" ht="12.75">
      <c r="A116">
        <v>53</v>
      </c>
      <c r="B116">
        <v>1</v>
      </c>
      <c r="C116" t="s">
        <v>31</v>
      </c>
      <c r="D116" t="s">
        <v>44</v>
      </c>
      <c r="E116" t="s">
        <v>45</v>
      </c>
      <c r="G116" t="s">
        <v>46</v>
      </c>
      <c r="H116">
        <v>45</v>
      </c>
      <c r="J116" t="s">
        <v>47</v>
      </c>
      <c r="K116">
        <v>2.3118</v>
      </c>
      <c r="L116">
        <v>2.3116</v>
      </c>
      <c r="M116">
        <v>0.6057</v>
      </c>
      <c r="N116">
        <v>0.3669</v>
      </c>
      <c r="O116">
        <v>1.249</v>
      </c>
      <c r="P116">
        <v>1.6422</v>
      </c>
      <c r="Q116">
        <v>1.8761</v>
      </c>
      <c r="R116">
        <v>2.0629</v>
      </c>
      <c r="S116">
        <v>2.2306</v>
      </c>
      <c r="T116">
        <v>2.3929</v>
      </c>
      <c r="U116">
        <v>2.5606</v>
      </c>
      <c r="V116">
        <v>2.7473</v>
      </c>
      <c r="W116">
        <v>2.9809</v>
      </c>
      <c r="X116">
        <v>3.3735</v>
      </c>
    </row>
    <row r="117" spans="1:24" ht="12.75">
      <c r="A117">
        <v>53</v>
      </c>
      <c r="B117">
        <v>1</v>
      </c>
      <c r="C117" t="s">
        <v>31</v>
      </c>
      <c r="D117" t="s">
        <v>44</v>
      </c>
      <c r="E117" t="s">
        <v>45</v>
      </c>
      <c r="G117" t="s">
        <v>46</v>
      </c>
      <c r="H117">
        <v>55</v>
      </c>
      <c r="J117" t="s">
        <v>47</v>
      </c>
      <c r="K117">
        <v>6.0862</v>
      </c>
      <c r="L117">
        <v>6.0857</v>
      </c>
      <c r="M117">
        <v>1.5947</v>
      </c>
      <c r="N117">
        <v>2.543</v>
      </c>
      <c r="O117">
        <v>3.2883</v>
      </c>
      <c r="P117">
        <v>4.3236</v>
      </c>
      <c r="Q117">
        <v>4.9392</v>
      </c>
      <c r="R117">
        <v>5.431</v>
      </c>
      <c r="S117">
        <v>5.8726</v>
      </c>
      <c r="T117">
        <v>6.2998</v>
      </c>
      <c r="U117">
        <v>6.7412</v>
      </c>
      <c r="V117">
        <v>7.2327</v>
      </c>
      <c r="W117">
        <v>7.8477</v>
      </c>
      <c r="X117">
        <v>8.8813</v>
      </c>
    </row>
    <row r="118" spans="1:24" ht="12.75">
      <c r="A118">
        <v>53</v>
      </c>
      <c r="B118">
        <v>1</v>
      </c>
      <c r="C118" t="s">
        <v>31</v>
      </c>
      <c r="D118" t="s">
        <v>44</v>
      </c>
      <c r="E118" t="s">
        <v>45</v>
      </c>
      <c r="G118" t="s">
        <v>46</v>
      </c>
      <c r="H118">
        <v>65</v>
      </c>
      <c r="J118" t="s">
        <v>47</v>
      </c>
      <c r="K118">
        <v>16.3253</v>
      </c>
      <c r="L118">
        <v>16.3239</v>
      </c>
      <c r="M118">
        <v>4.2771</v>
      </c>
      <c r="N118">
        <v>18.2938</v>
      </c>
      <c r="O118">
        <v>8.8206</v>
      </c>
      <c r="P118">
        <v>11.5975</v>
      </c>
      <c r="Q118">
        <v>13.2489</v>
      </c>
      <c r="R118">
        <v>14.568</v>
      </c>
      <c r="S118">
        <v>15.7522</v>
      </c>
      <c r="T118">
        <v>16.8983</v>
      </c>
      <c r="U118">
        <v>18.0821</v>
      </c>
      <c r="V118">
        <v>19.4002</v>
      </c>
      <c r="W118">
        <v>21.0497</v>
      </c>
      <c r="X118">
        <v>23.8216</v>
      </c>
    </row>
    <row r="119" spans="1:24" ht="12.75">
      <c r="A119">
        <v>53</v>
      </c>
      <c r="B119">
        <v>1</v>
      </c>
      <c r="C119" t="s">
        <v>24</v>
      </c>
      <c r="J119" t="s">
        <v>55</v>
      </c>
      <c r="K119">
        <v>155.949</v>
      </c>
      <c r="L119">
        <v>155.9338</v>
      </c>
      <c r="M119">
        <v>72.645</v>
      </c>
      <c r="N119">
        <v>5277.2964</v>
      </c>
      <c r="O119">
        <v>28.5095</v>
      </c>
      <c r="P119">
        <v>75.6595</v>
      </c>
      <c r="Q119">
        <v>103.7024</v>
      </c>
      <c r="R119">
        <v>126.1037</v>
      </c>
      <c r="S119">
        <v>146.2165</v>
      </c>
      <c r="T119">
        <v>165.6812</v>
      </c>
      <c r="U119">
        <v>185.7893</v>
      </c>
      <c r="V119">
        <v>208.1799</v>
      </c>
      <c r="W119">
        <v>236.2014</v>
      </c>
      <c r="X119">
        <v>283.2946</v>
      </c>
    </row>
    <row r="120" spans="1:24" ht="12.75">
      <c r="A120">
        <v>53</v>
      </c>
      <c r="B120">
        <v>1</v>
      </c>
      <c r="C120" t="s">
        <v>24</v>
      </c>
      <c r="J120" t="s">
        <v>59</v>
      </c>
      <c r="K120">
        <v>113.6724</v>
      </c>
      <c r="L120">
        <v>119.4728</v>
      </c>
      <c r="M120">
        <v>85.5267</v>
      </c>
      <c r="N120">
        <v>7314.8218</v>
      </c>
      <c r="O120">
        <v>11.352</v>
      </c>
      <c r="P120">
        <v>18.4002</v>
      </c>
      <c r="Q120">
        <v>25.2726</v>
      </c>
      <c r="R120">
        <v>61.0491</v>
      </c>
      <c r="S120">
        <v>96.9148</v>
      </c>
      <c r="T120">
        <v>132.3717</v>
      </c>
      <c r="U120">
        <v>168.244</v>
      </c>
      <c r="V120">
        <v>202.7017</v>
      </c>
      <c r="W120">
        <v>226.961</v>
      </c>
      <c r="X120">
        <v>251.4605</v>
      </c>
    </row>
    <row r="121" spans="1:24" ht="12.75">
      <c r="A121">
        <v>53</v>
      </c>
      <c r="B121">
        <v>1</v>
      </c>
      <c r="C121" t="s">
        <v>24</v>
      </c>
      <c r="J121" t="s">
        <v>56</v>
      </c>
      <c r="K121">
        <v>117.7103</v>
      </c>
      <c r="L121">
        <v>129.0556</v>
      </c>
      <c r="M121">
        <v>68.0462</v>
      </c>
      <c r="N121">
        <v>4630.2847</v>
      </c>
      <c r="O121">
        <v>21.2547</v>
      </c>
      <c r="P121">
        <v>52.4951</v>
      </c>
      <c r="Q121">
        <v>76.0841</v>
      </c>
      <c r="R121">
        <v>96.6497</v>
      </c>
      <c r="S121">
        <v>115.3818</v>
      </c>
      <c r="T121">
        <v>134.9352</v>
      </c>
      <c r="U121">
        <v>154.9955</v>
      </c>
      <c r="V121">
        <v>177.8696</v>
      </c>
      <c r="W121">
        <v>206.7029</v>
      </c>
      <c r="X121">
        <v>254.187</v>
      </c>
    </row>
    <row r="122" spans="1:24" ht="12.75">
      <c r="A122">
        <v>53</v>
      </c>
      <c r="B122">
        <v>1</v>
      </c>
      <c r="C122" t="s">
        <v>24</v>
      </c>
      <c r="J122" t="s">
        <v>60</v>
      </c>
      <c r="K122">
        <v>82.0123</v>
      </c>
      <c r="L122">
        <v>84.6293</v>
      </c>
      <c r="M122">
        <v>32.583</v>
      </c>
      <c r="N122">
        <v>1061.6527</v>
      </c>
      <c r="O122">
        <v>17.2192</v>
      </c>
      <c r="P122">
        <v>52.4637</v>
      </c>
      <c r="Q122">
        <v>64.873</v>
      </c>
      <c r="R122">
        <v>74.9591</v>
      </c>
      <c r="S122">
        <v>83.6801</v>
      </c>
      <c r="T122">
        <v>91.4744</v>
      </c>
      <c r="U122">
        <v>99.2112</v>
      </c>
      <c r="V122">
        <v>108.15</v>
      </c>
      <c r="W122">
        <v>119.1462</v>
      </c>
      <c r="X122">
        <v>135.1162</v>
      </c>
    </row>
    <row r="123" spans="1:24" ht="12.75">
      <c r="A123">
        <v>53</v>
      </c>
      <c r="B123">
        <v>1</v>
      </c>
      <c r="C123" t="s">
        <v>24</v>
      </c>
      <c r="J123" t="s">
        <v>61</v>
      </c>
      <c r="K123">
        <v>194.1781</v>
      </c>
      <c r="L123">
        <v>196.1304</v>
      </c>
      <c r="M123">
        <v>56.08</v>
      </c>
      <c r="N123">
        <v>3144.9634</v>
      </c>
      <c r="O123">
        <v>97.7679</v>
      </c>
      <c r="P123">
        <v>134.1614</v>
      </c>
      <c r="Q123">
        <v>155.808</v>
      </c>
      <c r="R123">
        <v>173.1001</v>
      </c>
      <c r="S123">
        <v>188.6261</v>
      </c>
      <c r="T123">
        <v>203.6523</v>
      </c>
      <c r="U123">
        <v>219.1758</v>
      </c>
      <c r="V123">
        <v>236.4617</v>
      </c>
      <c r="W123">
        <v>258.0952</v>
      </c>
      <c r="X123">
        <v>294.4552</v>
      </c>
    </row>
    <row r="124" spans="1:24" ht="12.75">
      <c r="A124">
        <v>53</v>
      </c>
      <c r="B124">
        <v>1</v>
      </c>
      <c r="C124" t="s">
        <v>24</v>
      </c>
      <c r="J124" t="s">
        <v>62</v>
      </c>
      <c r="K124">
        <v>104.5957</v>
      </c>
      <c r="L124">
        <v>109.332</v>
      </c>
      <c r="M124">
        <v>24.1017</v>
      </c>
      <c r="N124">
        <v>580.8929</v>
      </c>
      <c r="O124">
        <v>72.1337</v>
      </c>
      <c r="P124">
        <v>81.1299</v>
      </c>
      <c r="Q124">
        <v>89.9477</v>
      </c>
      <c r="R124">
        <v>96.9325</v>
      </c>
      <c r="S124">
        <v>103.853</v>
      </c>
      <c r="T124">
        <v>111.6418</v>
      </c>
      <c r="U124">
        <v>119.8375</v>
      </c>
      <c r="V124">
        <v>127.7985</v>
      </c>
      <c r="W124">
        <v>139.2782</v>
      </c>
      <c r="X124">
        <v>150.7669</v>
      </c>
    </row>
    <row r="125" spans="1:24" ht="12.75">
      <c r="A125">
        <v>53</v>
      </c>
      <c r="B125">
        <v>1</v>
      </c>
      <c r="C125" t="s">
        <v>24</v>
      </c>
      <c r="J125" t="s">
        <v>63</v>
      </c>
      <c r="K125">
        <v>68.6682</v>
      </c>
      <c r="L125">
        <v>68.6676</v>
      </c>
      <c r="M125">
        <v>47.1915</v>
      </c>
      <c r="N125">
        <v>2227.0405</v>
      </c>
      <c r="O125">
        <v>0</v>
      </c>
      <c r="P125">
        <v>0</v>
      </c>
      <c r="Q125">
        <v>0</v>
      </c>
      <c r="R125">
        <v>69.0592</v>
      </c>
      <c r="S125">
        <v>86.1906</v>
      </c>
      <c r="T125">
        <v>91.2954</v>
      </c>
      <c r="U125">
        <v>98.0974</v>
      </c>
      <c r="V125">
        <v>104.8993</v>
      </c>
      <c r="W125">
        <v>110.0034</v>
      </c>
      <c r="X125">
        <v>127.1309</v>
      </c>
    </row>
    <row r="126" spans="1:24" ht="12.75">
      <c r="A126">
        <v>53</v>
      </c>
      <c r="B126">
        <v>1</v>
      </c>
      <c r="C126" t="s">
        <v>24</v>
      </c>
      <c r="J126" t="s">
        <v>57</v>
      </c>
      <c r="K126">
        <v>87.5056</v>
      </c>
      <c r="L126">
        <v>84.5767</v>
      </c>
      <c r="M126">
        <v>60.7033</v>
      </c>
      <c r="N126">
        <v>3684.8892</v>
      </c>
      <c r="O126">
        <v>0.3199</v>
      </c>
      <c r="P126">
        <v>19.854</v>
      </c>
      <c r="Q126">
        <v>38.0242</v>
      </c>
      <c r="R126">
        <v>50.585</v>
      </c>
      <c r="S126">
        <v>62.6785</v>
      </c>
      <c r="T126">
        <v>80.2724</v>
      </c>
      <c r="U126">
        <v>103.7836</v>
      </c>
      <c r="V126">
        <v>127.7046</v>
      </c>
      <c r="W126">
        <v>161.1344</v>
      </c>
      <c r="X126">
        <v>201.41</v>
      </c>
    </row>
    <row r="127" spans="1:24" ht="12.75">
      <c r="A127">
        <v>53</v>
      </c>
      <c r="B127">
        <v>1</v>
      </c>
      <c r="C127" t="s">
        <v>24</v>
      </c>
      <c r="J127" t="s">
        <v>64</v>
      </c>
      <c r="K127">
        <v>116.4825</v>
      </c>
      <c r="L127">
        <v>120.7509</v>
      </c>
      <c r="M127">
        <v>52.196</v>
      </c>
      <c r="N127">
        <v>2724.4263</v>
      </c>
      <c r="O127">
        <v>18.5549</v>
      </c>
      <c r="P127">
        <v>68.7418</v>
      </c>
      <c r="Q127">
        <v>87.5567</v>
      </c>
      <c r="R127">
        <v>102.5871</v>
      </c>
      <c r="S127">
        <v>116.0824</v>
      </c>
      <c r="T127">
        <v>129.1438</v>
      </c>
      <c r="U127">
        <v>142.6369</v>
      </c>
      <c r="V127">
        <v>157.6626</v>
      </c>
      <c r="W127">
        <v>176.4679</v>
      </c>
      <c r="X127">
        <v>208.0745</v>
      </c>
    </row>
    <row r="128" spans="1:24" ht="12.75">
      <c r="A128">
        <v>53</v>
      </c>
      <c r="B128">
        <v>1</v>
      </c>
      <c r="C128" t="s">
        <v>24</v>
      </c>
      <c r="J128" t="s">
        <v>58</v>
      </c>
      <c r="K128">
        <v>94.1747</v>
      </c>
      <c r="L128">
        <v>107.0269</v>
      </c>
      <c r="M128">
        <v>52.6794</v>
      </c>
      <c r="N128">
        <v>2775.1213</v>
      </c>
      <c r="O128">
        <v>28.022</v>
      </c>
      <c r="P128">
        <v>49.5517</v>
      </c>
      <c r="Q128">
        <v>65.7112</v>
      </c>
      <c r="R128">
        <v>80.2234</v>
      </c>
      <c r="S128">
        <v>94.3279</v>
      </c>
      <c r="T128">
        <v>108.8325</v>
      </c>
      <c r="U128">
        <v>124.5904</v>
      </c>
      <c r="V128">
        <v>142.9382</v>
      </c>
      <c r="W128">
        <v>166.9039</v>
      </c>
      <c r="X128">
        <v>209.1677</v>
      </c>
    </row>
    <row r="129" spans="1:24" ht="12.75">
      <c r="A129">
        <v>53</v>
      </c>
      <c r="B129">
        <v>1</v>
      </c>
      <c r="C129" t="s">
        <v>24</v>
      </c>
      <c r="J129" t="s">
        <v>65</v>
      </c>
      <c r="K129">
        <v>18.0694</v>
      </c>
      <c r="L129">
        <v>17.2347</v>
      </c>
      <c r="M129">
        <v>28.2828</v>
      </c>
      <c r="N129">
        <v>799.9174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4.8171</v>
      </c>
      <c r="V129">
        <v>30.8706</v>
      </c>
      <c r="W129">
        <v>50.2266</v>
      </c>
      <c r="X129">
        <v>86.4327</v>
      </c>
    </row>
    <row r="130" spans="1:24" ht="12.75">
      <c r="A130">
        <v>53</v>
      </c>
      <c r="B130">
        <v>1</v>
      </c>
      <c r="C130" t="s">
        <v>24</v>
      </c>
      <c r="J130" t="s">
        <v>66</v>
      </c>
      <c r="K130">
        <v>71.8329</v>
      </c>
      <c r="L130">
        <v>74.7874</v>
      </c>
      <c r="M130">
        <v>52.8715</v>
      </c>
      <c r="N130">
        <v>2795.3948</v>
      </c>
      <c r="O130">
        <v>3.9574</v>
      </c>
      <c r="P130">
        <v>7.7675</v>
      </c>
      <c r="Q130">
        <v>19.4103</v>
      </c>
      <c r="R130">
        <v>44.922</v>
      </c>
      <c r="S130">
        <v>62.1085</v>
      </c>
      <c r="T130">
        <v>85.1017</v>
      </c>
      <c r="U130">
        <v>106.7466</v>
      </c>
      <c r="V130">
        <v>120.5796</v>
      </c>
      <c r="W130">
        <v>138.8197</v>
      </c>
      <c r="X130">
        <v>158.4607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Bryan Hubbell</cp:lastModifiedBy>
  <dcterms:created xsi:type="dcterms:W3CDTF">2006-08-20T14:52:11Z</dcterms:created>
  <dcterms:modified xsi:type="dcterms:W3CDTF">2006-08-29T16:52:18Z</dcterms:modified>
  <cp:category/>
  <cp:version/>
  <cp:contentType/>
  <cp:contentStatus/>
</cp:coreProperties>
</file>