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05" windowWidth="11385" windowHeight="7755" activeTab="0"/>
  </bookViews>
  <sheets>
    <sheet name="2003 L-4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<sst xmlns="http://schemas.openxmlformats.org/spreadsheetml/2006/main" count="51" uniqueCount="49">
  <si>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River Flow Rate Adjustment Based on Tritium Measurements</t>
  </si>
  <si>
    <t>Annual Average River Flow</t>
  </si>
  <si>
    <t>Based on USGS Daily Flow.</t>
  </si>
  <si>
    <t>Average is Monthly Average</t>
  </si>
  <si>
    <t>Flow, cfs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</si>
  <si>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</si>
  <si>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</si>
  <si>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</si>
  <si>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</si>
  <si>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</si>
  <si>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</si>
  <si>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</si>
  <si>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</si>
  <si>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</si>
  <si>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</si>
  <si>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</si>
  <si>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</si>
  <si>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</si>
  <si>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</si>
  <si>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</si>
  <si>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Measured river flow in tables above and to right are only for</t>
  </si>
  <si>
    <t xml:space="preserve">flow rates below for calculated flows based on tritium </t>
  </si>
  <si>
    <t>Flow Rate</t>
  </si>
  <si>
    <t>Location</t>
  </si>
  <si>
    <t>pCi/ml</t>
  </si>
  <si>
    <t>ml</t>
  </si>
  <si>
    <t>cfs</t>
  </si>
  <si>
    <t>[input to the LADTAP code.]</t>
  </si>
  <si>
    <t>record, they are not used in dose calculations.  See effective</t>
  </si>
  <si>
    <t>concentration measurements.</t>
  </si>
  <si>
    <t>Total Flow</t>
  </si>
  <si>
    <t xml:space="preserve">[measurements and used as] </t>
  </si>
  <si>
    <t>[calculated based on tritium]</t>
  </si>
  <si>
    <t>Meas. Conc.</t>
  </si>
  <si>
    <t>Curies</t>
  </si>
  <si>
    <t>[used for collective dose]</t>
  </si>
  <si>
    <r>
      <t xml:space="preserve">Port Wentworth - calc </t>
    </r>
    <r>
      <rPr>
        <vertAlign val="superscript"/>
        <sz val="10"/>
        <rFont val="Geneva"/>
        <family val="0"/>
      </rPr>
      <t>(a,b)</t>
    </r>
  </si>
  <si>
    <r>
      <t xml:space="preserve">Beaufort-Jasper - calc </t>
    </r>
    <r>
      <rPr>
        <vertAlign val="superscript"/>
        <sz val="10"/>
        <rFont val="Geneva"/>
        <family val="0"/>
      </rPr>
      <t>(a,b)</t>
    </r>
  </si>
  <si>
    <r>
      <t xml:space="preserve"> Flow Rate, cfs = (Total Flow, ml/yr)/(8.93E11 ft</t>
    </r>
    <r>
      <rPr>
        <vertAlign val="superscript"/>
        <sz val="9"/>
        <rFont val="Geneva"/>
        <family val="0"/>
      </rPr>
      <t>3</t>
    </r>
    <r>
      <rPr>
        <sz val="9"/>
        <rFont val="Geneva"/>
        <family val="0"/>
      </rPr>
      <t>-yr/ml-sec)</t>
    </r>
  </si>
  <si>
    <t>River Mile 118.8 (Hwy 301)</t>
  </si>
  <si>
    <t>Estuary  (1.1xRiver Mile 118.8 Effective Flow Rate)</t>
  </si>
  <si>
    <r>
      <t xml:space="preserve">River Mile 118.8 - calc </t>
    </r>
    <r>
      <rPr>
        <vertAlign val="superscript"/>
        <sz val="10"/>
        <rFont val="Geneva"/>
        <family val="0"/>
      </rPr>
      <t>(a,b)</t>
    </r>
  </si>
  <si>
    <t>2003 River Flow Rate Adjustment</t>
  </si>
  <si>
    <t>Tritium Transport at RM 118.8</t>
  </si>
  <si>
    <t>River Mile 118.8</t>
  </si>
  <si>
    <t xml:space="preserve">2003 Savannah River Monthly Flow  </t>
  </si>
  <si>
    <t>a)  Total flow calculated on basis of releases of tritium and measured tritium concentrations in the</t>
  </si>
  <si>
    <t xml:space="preserve">     river using the following equation: Total flow, ml=(Q,Ci)(1E12 pCi/Ci)/(Conc,pCi/ml). </t>
  </si>
  <si>
    <t>b)  Flow rate, in cfs, is calculated using the following equation: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</si>
</sst>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vertAlign val="superscript"/>
      <sz val="10"/>
      <name val="Geneva"/>
      <family val="0"/>
    </font>
    <font>
      <sz val="9"/>
      <name val="Geneva"/>
      <family val="0"/>
    </font>
    <font>
      <vertAlign val="superscript"/>
      <sz val="9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8">
      <selection activeCell="C49" sqref="C49"/>
    </sheetView>
  </sheetViews>
  <sheetFormatPr defaultColWidth="9.00390625" defaultRowHeight="12.75"/>
  <cols>
    <col min="1" max="2" width="12.875" style="0" customWidth="1"/>
    <col min="3" max="3" width="11.375" style="0" customWidth="1"/>
    <col min="4" max="4" width="12.625" style="0" customWidth="1"/>
    <col min="5" max="5" width="10.75390625" style="0" customWidth="1"/>
    <col min="6" max="6" width="13.375" style="0" customWidth="1"/>
    <col min="7" max="7" width="17.625" style="0" customWidth="1"/>
    <col min="8" max="16384" width="11.375" style="0" customWidth="1"/>
  </cols>
  <sheetData>
    <row r="1" spans="1:7" ht="12.75">
      <c r="A1" s="28"/>
      <c r="B1" s="29"/>
      <c r="C1" s="29"/>
      <c r="D1" s="29"/>
      <c r="E1" s="29"/>
      <c r="F1" s="29"/>
      <c r="G1" s="29"/>
    </row>
    <row r="2" ht="12.75">
      <c r="A2" s="1" t="s">
        <v>0</v>
      </c>
    </row>
    <row r="3" spans="1:7" ht="13.5" thickBot="1">
      <c r="A3" s="27"/>
      <c r="B3" s="27"/>
      <c r="C3" s="27"/>
      <c r="D3" s="27"/>
      <c r="E3" s="27"/>
      <c r="F3" s="27"/>
      <c r="G3" s="27"/>
    </row>
    <row r="5" ht="12.75">
      <c r="A5" t="s">
        <v>45</v>
      </c>
    </row>
    <row r="6" spans="1:6" ht="12.75">
      <c r="A6" t="s">
        <v>2</v>
      </c>
      <c r="F6" s="30" t="s">
        <v>1</v>
      </c>
    </row>
    <row r="7" ht="12.75">
      <c r="A7" t="s">
        <v>3</v>
      </c>
    </row>
    <row r="8" spans="6:7" ht="12.75">
      <c r="F8" s="12" t="s">
        <v>6</v>
      </c>
      <c r="G8" s="12" t="s">
        <v>44</v>
      </c>
    </row>
    <row r="9" spans="2:7" ht="12.75">
      <c r="B9" s="2" t="s">
        <v>4</v>
      </c>
      <c r="C9" s="7"/>
      <c r="G9" s="12" t="s">
        <v>26</v>
      </c>
    </row>
    <row r="10" spans="1:7" ht="12.75">
      <c r="A10" t="s">
        <v>5</v>
      </c>
      <c r="B10" t="s">
        <v>39</v>
      </c>
      <c r="C10" s="7"/>
      <c r="F10" s="31">
        <v>1981</v>
      </c>
      <c r="G10" s="23">
        <v>6599</v>
      </c>
    </row>
    <row r="11" spans="1:7" ht="12.75">
      <c r="A11" s="3" t="s">
        <v>7</v>
      </c>
      <c r="B11" s="23">
        <v>5165</v>
      </c>
      <c r="C11" s="8"/>
      <c r="F11" s="31">
        <v>1982</v>
      </c>
      <c r="G11" s="23">
        <v>7179</v>
      </c>
    </row>
    <row r="12" spans="1:7" ht="12.75">
      <c r="A12" s="3" t="s">
        <v>8</v>
      </c>
      <c r="B12" s="23">
        <v>6452</v>
      </c>
      <c r="C12" s="8"/>
      <c r="F12" s="31">
        <v>1983</v>
      </c>
      <c r="G12" s="23">
        <v>12348</v>
      </c>
    </row>
    <row r="13" spans="1:7" ht="12.75">
      <c r="A13" s="3" t="s">
        <v>9</v>
      </c>
      <c r="B13" s="23">
        <v>19618</v>
      </c>
      <c r="C13" s="8"/>
      <c r="F13" s="31">
        <v>1984</v>
      </c>
      <c r="G13" s="23">
        <v>12759</v>
      </c>
    </row>
    <row r="14" spans="1:7" ht="12.75">
      <c r="A14" s="3" t="s">
        <v>10</v>
      </c>
      <c r="B14" s="23">
        <v>17289</v>
      </c>
      <c r="C14" s="8"/>
      <c r="F14" s="31">
        <v>1985</v>
      </c>
      <c r="G14" s="23">
        <v>7167</v>
      </c>
    </row>
    <row r="15" spans="1:7" ht="12.75">
      <c r="A15" s="3" t="s">
        <v>11</v>
      </c>
      <c r="B15" s="23">
        <v>19842</v>
      </c>
      <c r="C15" s="8"/>
      <c r="F15" s="31">
        <v>1986</v>
      </c>
      <c r="G15" s="23">
        <v>6175</v>
      </c>
    </row>
    <row r="16" spans="1:7" ht="12.75">
      <c r="A16" s="3" t="s">
        <v>12</v>
      </c>
      <c r="B16" s="23">
        <v>19109</v>
      </c>
      <c r="C16" s="8"/>
      <c r="F16" s="31">
        <v>1987</v>
      </c>
      <c r="G16" s="23">
        <v>8955</v>
      </c>
    </row>
    <row r="17" spans="1:7" ht="12.75">
      <c r="A17" s="3" t="s">
        <v>13</v>
      </c>
      <c r="B17" s="23">
        <v>20303</v>
      </c>
      <c r="C17" s="8"/>
      <c r="F17" s="31">
        <v>1988</v>
      </c>
      <c r="G17" s="23">
        <v>5364</v>
      </c>
    </row>
    <row r="18" spans="1:7" ht="12.75">
      <c r="A18" s="3" t="s">
        <v>14</v>
      </c>
      <c r="B18" s="14">
        <v>13732</v>
      </c>
      <c r="C18" s="8"/>
      <c r="F18" s="31">
        <v>1989</v>
      </c>
      <c r="G18" s="23">
        <v>7966</v>
      </c>
    </row>
    <row r="19" spans="1:7" ht="12.75">
      <c r="A19" s="3" t="s">
        <v>15</v>
      </c>
      <c r="B19" s="23">
        <v>7582</v>
      </c>
      <c r="C19" s="8"/>
      <c r="F19" s="31">
        <v>1990</v>
      </c>
      <c r="G19" s="23">
        <v>11858</v>
      </c>
    </row>
    <row r="20" spans="1:7" ht="12.75">
      <c r="A20" s="3" t="s">
        <v>16</v>
      </c>
      <c r="B20" s="23">
        <v>6826</v>
      </c>
      <c r="C20" s="8"/>
      <c r="F20" s="31">
        <v>1991</v>
      </c>
      <c r="G20" s="23">
        <v>11598</v>
      </c>
    </row>
    <row r="21" spans="1:7" ht="12.75">
      <c r="A21" s="3" t="s">
        <v>17</v>
      </c>
      <c r="B21" s="23">
        <v>6706</v>
      </c>
      <c r="C21" s="8"/>
      <c r="F21" s="31">
        <v>1992</v>
      </c>
      <c r="G21" s="23">
        <v>11697</v>
      </c>
    </row>
    <row r="22" spans="1:7" ht="13.5" thickBot="1">
      <c r="A22" s="3" t="s">
        <v>18</v>
      </c>
      <c r="B22" s="23">
        <v>11475</v>
      </c>
      <c r="C22" s="8"/>
      <c r="F22" s="31">
        <v>1993</v>
      </c>
      <c r="G22" s="23">
        <v>14788</v>
      </c>
    </row>
    <row r="23" spans="1:7" ht="12.75">
      <c r="A23" s="4" t="s">
        <v>19</v>
      </c>
      <c r="B23" s="25">
        <f>SUM(B11:B22)/12</f>
        <v>12841.583333333334</v>
      </c>
      <c r="C23" s="9"/>
      <c r="F23" s="32">
        <v>1994</v>
      </c>
      <c r="G23" s="24">
        <v>12271</v>
      </c>
    </row>
    <row r="24" spans="2:7" ht="12.75">
      <c r="B24" s="6"/>
      <c r="F24" s="31">
        <v>1995</v>
      </c>
      <c r="G24" s="23">
        <v>12750</v>
      </c>
    </row>
    <row r="25" spans="6:7" ht="12.75">
      <c r="F25" s="31">
        <v>1996</v>
      </c>
      <c r="G25" s="23">
        <v>11467</v>
      </c>
    </row>
    <row r="26" spans="6:7" ht="12.75">
      <c r="F26" s="31">
        <v>1997</v>
      </c>
      <c r="G26" s="23">
        <v>10464</v>
      </c>
    </row>
    <row r="27" spans="1:7" ht="12.75">
      <c r="A27" t="s">
        <v>20</v>
      </c>
      <c r="F27" s="31">
        <v>1998</v>
      </c>
      <c r="G27" s="23">
        <v>16329</v>
      </c>
    </row>
    <row r="28" spans="1:7" ht="12.75">
      <c r="A28" t="s">
        <v>28</v>
      </c>
      <c r="F28" s="31">
        <v>1999</v>
      </c>
      <c r="G28" s="23">
        <v>6160</v>
      </c>
    </row>
    <row r="29" spans="1:7" ht="12.75">
      <c r="A29" t="s">
        <v>21</v>
      </c>
      <c r="F29" s="31">
        <v>2000</v>
      </c>
      <c r="G29" s="23">
        <v>5546</v>
      </c>
    </row>
    <row r="30" spans="1:7" ht="12.75">
      <c r="A30" t="s">
        <v>29</v>
      </c>
      <c r="F30" s="31">
        <v>2001</v>
      </c>
      <c r="G30" s="23">
        <v>5804</v>
      </c>
    </row>
    <row r="31" spans="1:7" ht="12.75">
      <c r="A31" s="1"/>
      <c r="F31" s="32">
        <v>2002</v>
      </c>
      <c r="G31" s="24">
        <v>5386</v>
      </c>
    </row>
    <row r="32" spans="1:7" ht="12.75">
      <c r="A32" s="1"/>
      <c r="E32" s="7"/>
      <c r="F32" s="32">
        <v>2003</v>
      </c>
      <c r="G32" s="24">
        <v>12842</v>
      </c>
    </row>
    <row r="33" spans="1:7" ht="12.75">
      <c r="A33" s="1" t="s">
        <v>42</v>
      </c>
      <c r="E33" s="7"/>
      <c r="F33" s="32" t="s">
        <v>19</v>
      </c>
      <c r="G33" s="24">
        <f>SUM(G10:G32)/23</f>
        <v>9716.173913043478</v>
      </c>
    </row>
    <row r="34" spans="5:6" ht="12.75">
      <c r="E34" s="7"/>
      <c r="F34" s="15"/>
    </row>
    <row r="35" spans="1:6" ht="12.75">
      <c r="A35" t="s">
        <v>43</v>
      </c>
      <c r="C35" s="13">
        <v>7450</v>
      </c>
      <c r="D35" t="s">
        <v>34</v>
      </c>
      <c r="F35" s="15"/>
    </row>
    <row r="37" spans="1:5" ht="12.75">
      <c r="A37" s="1"/>
      <c r="B37" s="1"/>
      <c r="C37" s="10" t="s">
        <v>33</v>
      </c>
      <c r="D37" s="10" t="s">
        <v>30</v>
      </c>
      <c r="E37" s="10" t="s">
        <v>22</v>
      </c>
    </row>
    <row r="38" spans="1:7" ht="12.75">
      <c r="A38" s="5" t="s">
        <v>23</v>
      </c>
      <c r="B38" s="5"/>
      <c r="C38" s="11" t="s">
        <v>24</v>
      </c>
      <c r="D38" s="11" t="s">
        <v>25</v>
      </c>
      <c r="E38" s="11" t="s">
        <v>26</v>
      </c>
      <c r="F38" s="2"/>
      <c r="G38" s="2"/>
    </row>
    <row r="39" spans="1:6" ht="14.25">
      <c r="A39" t="s">
        <v>36</v>
      </c>
      <c r="C39" s="19">
        <v>0.6</v>
      </c>
      <c r="D39" s="20">
        <f>C35*1000000000000/C39</f>
        <v>12416666666666668</v>
      </c>
      <c r="E39" s="14">
        <f>D39/893000000000</f>
        <v>13904.441955953716</v>
      </c>
      <c r="F39" t="s">
        <v>32</v>
      </c>
    </row>
    <row r="40" spans="1:6" ht="14.25">
      <c r="A40" t="s">
        <v>37</v>
      </c>
      <c r="C40" s="19">
        <v>0.564</v>
      </c>
      <c r="D40" s="20">
        <f>C35*1000000000000/C40</f>
        <v>13209219858156030</v>
      </c>
      <c r="E40" s="14">
        <f>D40/893000000000</f>
        <v>14791.959527610335</v>
      </c>
      <c r="F40" t="s">
        <v>31</v>
      </c>
    </row>
    <row r="41" spans="1:7" ht="14.25">
      <c r="A41" s="16" t="s">
        <v>41</v>
      </c>
      <c r="B41" s="16"/>
      <c r="C41" s="22">
        <v>0.749</v>
      </c>
      <c r="D41" s="21">
        <f>C35*1000000000000/C41</f>
        <v>9946595460614152</v>
      </c>
      <c r="E41" s="18">
        <f>D41/893000000000</f>
        <v>11138.404771124471</v>
      </c>
      <c r="F41" s="16" t="s">
        <v>27</v>
      </c>
      <c r="G41" s="16"/>
    </row>
    <row r="42" spans="3:5" ht="12.75">
      <c r="C42" s="12"/>
      <c r="D42" s="12"/>
      <c r="E42" s="14"/>
    </row>
    <row r="43" spans="1:7" ht="12.75">
      <c r="A43" s="16" t="s">
        <v>40</v>
      </c>
      <c r="B43" s="16"/>
      <c r="C43" s="17"/>
      <c r="D43" s="17"/>
      <c r="E43" s="18">
        <f>1.1*E41</f>
        <v>12252.245248236919</v>
      </c>
      <c r="F43" s="16" t="s">
        <v>35</v>
      </c>
      <c r="G43" s="16"/>
    </row>
    <row r="45" spans="1:2" ht="12.75">
      <c r="A45" s="26" t="s">
        <v>46</v>
      </c>
      <c r="B45" s="26"/>
    </row>
    <row r="46" spans="1:2" ht="12.75">
      <c r="A46" s="26" t="s">
        <v>47</v>
      </c>
      <c r="B46" s="26"/>
    </row>
    <row r="47" spans="1:2" ht="12.75">
      <c r="A47" s="26" t="s">
        <v>48</v>
      </c>
      <c r="B47" s="26"/>
    </row>
    <row r="48" spans="1:2" ht="13.5">
      <c r="A48" s="26"/>
      <c r="B48" s="26" t="s">
        <v>38</v>
      </c>
    </row>
  </sheetData>
  <printOptions/>
  <pageMargins left="0.75" right="0.5" top="0.75" bottom="0.75" header="0.5" footer="0.5"/>
  <pageSetup horizontalDpi="600" verticalDpi="600" orientation="portrait" r:id="rId1"/>
  <headerFooter alignWithMargins="0">
    <oddHeader>&amp;C&amp;"Geneva,Bold"&amp;11L4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o9913</cp:lastModifiedBy>
  <cp:lastPrinted>2004-03-23T14:53:07Z</cp:lastPrinted>
  <dcterms:created xsi:type="dcterms:W3CDTF">2004-03-10T18:59:17Z</dcterms:created>
  <dcterms:modified xsi:type="dcterms:W3CDTF">2004-03-23T14:55:12Z</dcterms:modified>
  <cp:category/>
  <cp:version/>
  <cp:contentType/>
  <cp:contentStatus/>
</cp:coreProperties>
</file>