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activeTab="0"/>
  </bookViews>
  <sheets>
    <sheet name="PCS reauction" sheetId="1" r:id="rId1"/>
  </sheets>
  <definedNames>
    <definedName name="_xlnm.Print_Area" localSheetId="0">'PCS reauction'!$A$5:$J$165</definedName>
    <definedName name="_xlnm.Print_Titles" localSheetId="0">'PCS reauction'!$1:$4</definedName>
  </definedNames>
  <calcPr fullCalcOnLoad="1"/>
</workbook>
</file>

<file path=xl/sharedStrings.xml><?xml version="1.0" encoding="utf-8"?>
<sst xmlns="http://schemas.openxmlformats.org/spreadsheetml/2006/main" count="791" uniqueCount="591">
  <si>
    <t>Population*</t>
  </si>
  <si>
    <t>MHz</t>
  </si>
  <si>
    <t>PBB004C</t>
  </si>
  <si>
    <t>Ada, OK</t>
  </si>
  <si>
    <t>PBB007C</t>
  </si>
  <si>
    <t>Albany, NY</t>
  </si>
  <si>
    <t>PBB008C1</t>
  </si>
  <si>
    <t>Albuquerque, NM</t>
  </si>
  <si>
    <t>PBB010C</t>
  </si>
  <si>
    <t>Allentown, PA</t>
  </si>
  <si>
    <t>PBB020C</t>
  </si>
  <si>
    <t>Asheville, NC</t>
  </si>
  <si>
    <t>CWB024F</t>
  </si>
  <si>
    <t>Atlanta, GA</t>
  </si>
  <si>
    <t>CWB025F</t>
  </si>
  <si>
    <t>Atlantic City, NJ</t>
  </si>
  <si>
    <t>PBB027C</t>
  </si>
  <si>
    <t>Austin, TX</t>
  </si>
  <si>
    <t>PBB029C</t>
  </si>
  <si>
    <t>Baltimore, MD</t>
  </si>
  <si>
    <t>PBB036C</t>
  </si>
  <si>
    <t>Bellingham, WA</t>
  </si>
  <si>
    <t>PBB043C2</t>
  </si>
  <si>
    <t>Binghamton, NY</t>
  </si>
  <si>
    <t>PBB045C</t>
  </si>
  <si>
    <t>Bismark, ND</t>
  </si>
  <si>
    <t>PBB047C</t>
  </si>
  <si>
    <t>Bloomington, IN</t>
  </si>
  <si>
    <t>CWB050F</t>
  </si>
  <si>
    <t>Boise, ID</t>
  </si>
  <si>
    <t>PBB051C</t>
  </si>
  <si>
    <t>Boston, MA</t>
  </si>
  <si>
    <t>PBB055C2</t>
  </si>
  <si>
    <t>Bremerton, WA</t>
  </si>
  <si>
    <t>PBB056C</t>
  </si>
  <si>
    <t>Brownsville, TX</t>
  </si>
  <si>
    <t>PBB059C</t>
  </si>
  <si>
    <t>Bryan, TX</t>
  </si>
  <si>
    <t>PBB063C2</t>
  </si>
  <si>
    <t>Burlington, VT</t>
  </si>
  <si>
    <t>PBB064C</t>
  </si>
  <si>
    <t>Butte, MT</t>
  </si>
  <si>
    <t>PBB067C</t>
  </si>
  <si>
    <t>Carbondale, IL</t>
  </si>
  <si>
    <t>PBB074C</t>
  </si>
  <si>
    <t>Charlotte, NC</t>
  </si>
  <si>
    <t>PBB077C</t>
  </si>
  <si>
    <t>Cheyenne, WY</t>
  </si>
  <si>
    <t>CWB078F</t>
  </si>
  <si>
    <t>Chicago, IL</t>
  </si>
  <si>
    <t>PBB081C</t>
  </si>
  <si>
    <t>Cincinnati, OH</t>
  </si>
  <si>
    <t>PBB084C</t>
  </si>
  <si>
    <t>Cleveland, OH</t>
  </si>
  <si>
    <t>CWB091F</t>
  </si>
  <si>
    <t>Columbia, SC</t>
  </si>
  <si>
    <t>PBB093C</t>
  </si>
  <si>
    <t>Columbus, IN</t>
  </si>
  <si>
    <t>PBB095C</t>
  </si>
  <si>
    <t>Columbus, OH</t>
  </si>
  <si>
    <t>CWB099F</t>
  </si>
  <si>
    <t>Corpus Christi, TX</t>
  </si>
  <si>
    <t>CWB101F</t>
  </si>
  <si>
    <t>Dallas, TX</t>
  </si>
  <si>
    <t>PBB106C</t>
  </si>
  <si>
    <t>Dayton, OH</t>
  </si>
  <si>
    <t>CWB107F</t>
  </si>
  <si>
    <t>Daytona Beach, FL</t>
  </si>
  <si>
    <t>PBB110C</t>
  </si>
  <si>
    <t>Denver, CO</t>
  </si>
  <si>
    <t>CWB116F</t>
  </si>
  <si>
    <t>Dover, DE</t>
  </si>
  <si>
    <t>PBB117C2</t>
  </si>
  <si>
    <t>Du Bois, PA</t>
  </si>
  <si>
    <t>PBB128C</t>
  </si>
  <si>
    <t>El Paso, TX</t>
  </si>
  <si>
    <t>PBB127C2</t>
  </si>
  <si>
    <t>Elmira, NY</t>
  </si>
  <si>
    <t>PBB130C</t>
  </si>
  <si>
    <t>Enid, OK</t>
  </si>
  <si>
    <t>PBB135C</t>
  </si>
  <si>
    <t>Evansville, IN</t>
  </si>
  <si>
    <t>PBB136C</t>
  </si>
  <si>
    <t>Fairbanks, AK</t>
  </si>
  <si>
    <t>PBB159C</t>
  </si>
  <si>
    <t>Gainesville, FL</t>
  </si>
  <si>
    <t>PBB172C</t>
  </si>
  <si>
    <t>Greeley, CO</t>
  </si>
  <si>
    <t>PBB174C</t>
  </si>
  <si>
    <t>Greensboro, NC</t>
  </si>
  <si>
    <t>CWB177F</t>
  </si>
  <si>
    <t>Greenville, SC</t>
  </si>
  <si>
    <t>PBB179C</t>
  </si>
  <si>
    <t>Hagerstown, MD</t>
  </si>
  <si>
    <t>CWB181F</t>
  </si>
  <si>
    <t>Harrisburg, PA</t>
  </si>
  <si>
    <t>PBB188C</t>
  </si>
  <si>
    <t>Helena, MT</t>
  </si>
  <si>
    <t>PBB189C</t>
  </si>
  <si>
    <t>Hickory, NC</t>
  </si>
  <si>
    <t>CWB190F</t>
  </si>
  <si>
    <t>Hilo, HI</t>
  </si>
  <si>
    <t>CWB192F</t>
  </si>
  <si>
    <t>Honolulu, HI</t>
  </si>
  <si>
    <t>PBB196C</t>
  </si>
  <si>
    <t>Houston, TX</t>
  </si>
  <si>
    <t>PBB203C2</t>
  </si>
  <si>
    <t>Indiana, PA</t>
  </si>
  <si>
    <t>PBB204C</t>
  </si>
  <si>
    <t>Indianapolis, IN</t>
  </si>
  <si>
    <t>PBB212C</t>
  </si>
  <si>
    <t>Jacksonville, FL</t>
  </si>
  <si>
    <t>PBB215C</t>
  </si>
  <si>
    <t>Jamestown, NY</t>
  </si>
  <si>
    <t>CWB216F</t>
  </si>
  <si>
    <t>Janesville, WI</t>
  </si>
  <si>
    <t>PBB218C</t>
  </si>
  <si>
    <t>Johnstown, PA</t>
  </si>
  <si>
    <t>PBB220C</t>
  </si>
  <si>
    <t>Joplin, MO</t>
  </si>
  <si>
    <t>PBB221C</t>
  </si>
  <si>
    <t>Juneau, AK</t>
  </si>
  <si>
    <t>CWB222F</t>
  </si>
  <si>
    <t>Kahului, HI</t>
  </si>
  <si>
    <t>PBB224C</t>
  </si>
  <si>
    <t>Kalispell, MT</t>
  </si>
  <si>
    <t>CWB225F</t>
  </si>
  <si>
    <t>Kankakee, IL</t>
  </si>
  <si>
    <t>PBB226C</t>
  </si>
  <si>
    <t>Kansas City, MO</t>
  </si>
  <si>
    <t>PBB227C</t>
  </si>
  <si>
    <t>Keene, NH</t>
  </si>
  <si>
    <t>PBB235C</t>
  </si>
  <si>
    <t>Lafayette, IN</t>
  </si>
  <si>
    <t>PBB239C</t>
  </si>
  <si>
    <t>Lakeland, FL</t>
  </si>
  <si>
    <t>CWB240F</t>
  </si>
  <si>
    <t>Lancaster, PA</t>
  </si>
  <si>
    <t>PBB241C</t>
  </si>
  <si>
    <t>Lansing, Mi</t>
  </si>
  <si>
    <t>PBB244C</t>
  </si>
  <si>
    <t>Las Crucues, NM</t>
  </si>
  <si>
    <t>CWB245F</t>
  </si>
  <si>
    <t>Las Vegas, NV</t>
  </si>
  <si>
    <t>CWB250F</t>
  </si>
  <si>
    <t>Lewiston, ID</t>
  </si>
  <si>
    <t>PBB251C2</t>
  </si>
  <si>
    <t>Lewiston, ME</t>
  </si>
  <si>
    <t>PBB252C</t>
  </si>
  <si>
    <t>Lexington, KY</t>
  </si>
  <si>
    <t>CWB254F</t>
  </si>
  <si>
    <t>Lihue, HI</t>
  </si>
  <si>
    <t>PBB259C</t>
  </si>
  <si>
    <t>Logan, WV</t>
  </si>
  <si>
    <t>CWB261F</t>
  </si>
  <si>
    <t>Longview, WA</t>
  </si>
  <si>
    <t>PBB261C</t>
  </si>
  <si>
    <t>PBB262C</t>
  </si>
  <si>
    <t>Los Angeles, CA</t>
  </si>
  <si>
    <t>PBB263C</t>
  </si>
  <si>
    <t>Louisville, KY</t>
  </si>
  <si>
    <t>PBB265C</t>
  </si>
  <si>
    <t>Lufkin, TX</t>
  </si>
  <si>
    <t>PBB274C</t>
  </si>
  <si>
    <t>Manchester, NH</t>
  </si>
  <si>
    <t>PBB281C</t>
  </si>
  <si>
    <t>Marion, OH</t>
  </si>
  <si>
    <t>PBB268C</t>
  </si>
  <si>
    <t>McAllen, TX</t>
  </si>
  <si>
    <t>PBB287C2</t>
  </si>
  <si>
    <t>Meadville, PA</t>
  </si>
  <si>
    <t>CWB288F</t>
  </si>
  <si>
    <t>Medford, OR</t>
  </si>
  <si>
    <t>PBB289C</t>
  </si>
  <si>
    <t>Melbourne, FL</t>
  </si>
  <si>
    <t>PBB295C2</t>
  </si>
  <si>
    <t>Middlesboro, KY</t>
  </si>
  <si>
    <t>CWB297F</t>
  </si>
  <si>
    <t>Milwaukee, WI</t>
  </si>
  <si>
    <t>PBB298C</t>
  </si>
  <si>
    <t>Minneapolis, MN</t>
  </si>
  <si>
    <t>PBB299C</t>
  </si>
  <si>
    <t>Minot, ND</t>
  </si>
  <si>
    <t>PBB307C</t>
  </si>
  <si>
    <t>PBB317C2</t>
  </si>
  <si>
    <t>New Castle, PA</t>
  </si>
  <si>
    <t>PBB318C</t>
  </si>
  <si>
    <t>New Haven, CT</t>
  </si>
  <si>
    <t>PBB319C</t>
  </si>
  <si>
    <t>New London, CT</t>
  </si>
  <si>
    <t>PBB321C</t>
  </si>
  <si>
    <t>New York, NY</t>
  </si>
  <si>
    <t>PBB324C</t>
  </si>
  <si>
    <t>Norfolk, VA</t>
  </si>
  <si>
    <t>CWB326F</t>
  </si>
  <si>
    <t>Ocala, FL</t>
  </si>
  <si>
    <t>PBB328C2</t>
  </si>
  <si>
    <t>Oil City, PA</t>
  </si>
  <si>
    <t>PBB329C</t>
  </si>
  <si>
    <t>Oklahoma City, OK</t>
  </si>
  <si>
    <t>PBB330C</t>
  </si>
  <si>
    <t>Olean, NY</t>
  </si>
  <si>
    <t>PBB331C</t>
  </si>
  <si>
    <t>Olympia, WA</t>
  </si>
  <si>
    <t>PBB333C2</t>
  </si>
  <si>
    <t>Oneonta, NY</t>
  </si>
  <si>
    <t>PBB336C</t>
  </si>
  <si>
    <t>Orlando, FL</t>
  </si>
  <si>
    <t>PBB339C</t>
  </si>
  <si>
    <t>Paducah, KY</t>
  </si>
  <si>
    <t>PBB341C</t>
  </si>
  <si>
    <t>Paris, TX</t>
  </si>
  <si>
    <t>CWB346F</t>
  </si>
  <si>
    <t>Philadelphia, PA</t>
  </si>
  <si>
    <t>PBB350C</t>
  </si>
  <si>
    <t>Pittsburgh, PA</t>
  </si>
  <si>
    <t>PBB352C</t>
  </si>
  <si>
    <t>Plattsburgh, NY</t>
  </si>
  <si>
    <t>PBB356C2</t>
  </si>
  <si>
    <t>Port Angeles, WA</t>
  </si>
  <si>
    <t>PBB357C</t>
  </si>
  <si>
    <t>Portland, ME</t>
  </si>
  <si>
    <t>CWB358F</t>
  </si>
  <si>
    <t>Portland, OR</t>
  </si>
  <si>
    <t>PBB358C</t>
  </si>
  <si>
    <t>PBB359C</t>
  </si>
  <si>
    <t>Portsmouth, OH</t>
  </si>
  <si>
    <t>PBB361C</t>
  </si>
  <si>
    <t>Poughkeepsie, NY</t>
  </si>
  <si>
    <t>PBB363C</t>
  </si>
  <si>
    <t>Presque Isle, ME</t>
  </si>
  <si>
    <t>PBB364C</t>
  </si>
  <si>
    <t>Providence, RI</t>
  </si>
  <si>
    <t>CWB365F</t>
  </si>
  <si>
    <t>Provo, UT</t>
  </si>
  <si>
    <t>CWB370F</t>
  </si>
  <si>
    <t>Reading, PA</t>
  </si>
  <si>
    <t>PBB374C</t>
  </si>
  <si>
    <t>Richmond, VA</t>
  </si>
  <si>
    <t>PBB376C</t>
  </si>
  <si>
    <t>Roanoke, VA</t>
  </si>
  <si>
    <t>CWB385F</t>
  </si>
  <si>
    <t>Roseburg, OR</t>
  </si>
  <si>
    <t>PBB388C2</t>
  </si>
  <si>
    <t>Rutland, VT</t>
  </si>
  <si>
    <t>CWB389F</t>
  </si>
  <si>
    <t>Sacramento, CA</t>
  </si>
  <si>
    <t>PBB390C</t>
  </si>
  <si>
    <t>PBB398C</t>
  </si>
  <si>
    <t>Salisbury, MD</t>
  </si>
  <si>
    <t>CWB398F</t>
  </si>
  <si>
    <t>CWB399F</t>
  </si>
  <si>
    <t>Salt Lake City, UT</t>
  </si>
  <si>
    <t>PBB401C</t>
  </si>
  <si>
    <t>San Antonio, TX</t>
  </si>
  <si>
    <t>PBB402C</t>
  </si>
  <si>
    <t>San Diego, CA</t>
  </si>
  <si>
    <t>CWB404F</t>
  </si>
  <si>
    <t>San Francisco, CA</t>
  </si>
  <si>
    <t>PBB407C1</t>
  </si>
  <si>
    <t>Santa Fe, NM</t>
  </si>
  <si>
    <t>PBB408C</t>
  </si>
  <si>
    <t>Sarasota, FL</t>
  </si>
  <si>
    <t>PBB412C</t>
  </si>
  <si>
    <t>Scranton, PA</t>
  </si>
  <si>
    <t>PBB413C</t>
  </si>
  <si>
    <t>Seattle, WA</t>
  </si>
  <si>
    <t>PBB414C2</t>
  </si>
  <si>
    <t>Sedalia, MO</t>
  </si>
  <si>
    <t>PBB416C2</t>
  </si>
  <si>
    <t>Sharon, PA</t>
  </si>
  <si>
    <t>CWB425F</t>
  </si>
  <si>
    <t>Spokane, Wa</t>
  </si>
  <si>
    <t>PBB428C</t>
  </si>
  <si>
    <t>Springfield, MO</t>
  </si>
  <si>
    <t>CWB394F</t>
  </si>
  <si>
    <t>St Louis, MO</t>
  </si>
  <si>
    <t>PBB431C</t>
  </si>
  <si>
    <t>Steubenville, OH</t>
  </si>
  <si>
    <t>PBB435C2</t>
  </si>
  <si>
    <t>Stroudsburg, PA</t>
  </si>
  <si>
    <t>PBB440C</t>
  </si>
  <si>
    <t>Tampa, FL</t>
  </si>
  <si>
    <t>PBB441C</t>
  </si>
  <si>
    <t>Temple, TX</t>
  </si>
  <si>
    <t>PBB447C1</t>
  </si>
  <si>
    <t>Tucson, AZ</t>
  </si>
  <si>
    <t>CWB448F</t>
  </si>
  <si>
    <t>Tulsa, OK</t>
  </si>
  <si>
    <t>CWB452F</t>
  </si>
  <si>
    <t>Tyler, TX</t>
  </si>
  <si>
    <t>CWB460F</t>
  </si>
  <si>
    <t>Walla Walla, WA</t>
  </si>
  <si>
    <t>PBB461C</t>
  </si>
  <si>
    <t>Washington, DC</t>
  </si>
  <si>
    <t>PBB463C2</t>
  </si>
  <si>
    <t>Watertown, NY</t>
  </si>
  <si>
    <t>PBB470C</t>
  </si>
  <si>
    <t>West Plains, MO</t>
  </si>
  <si>
    <t>PBB480C</t>
  </si>
  <si>
    <t>Worcester, MA</t>
  </si>
  <si>
    <t>CWB482F</t>
  </si>
  <si>
    <t>Yakima, WA</t>
  </si>
  <si>
    <t>CWB483F</t>
  </si>
  <si>
    <t>York, PA</t>
  </si>
  <si>
    <t>Bidding Units</t>
  </si>
  <si>
    <t>Upfront Payment</t>
  </si>
  <si>
    <t>Former Defaulter Upfront Payment</t>
  </si>
  <si>
    <t>Minimum Opening Bid</t>
  </si>
  <si>
    <t>Market No.</t>
  </si>
  <si>
    <t>Market Name</t>
  </si>
  <si>
    <t>License No.</t>
  </si>
  <si>
    <t>Block</t>
  </si>
  <si>
    <t>C</t>
  </si>
  <si>
    <t>F</t>
  </si>
  <si>
    <t>Total</t>
  </si>
  <si>
    <t>ATTACHMENT A</t>
  </si>
  <si>
    <t>Upfront Payments and Minimum Opening Bids for Auction No. 35</t>
  </si>
  <si>
    <t>Notes:</t>
  </si>
  <si>
    <t>*</t>
  </si>
  <si>
    <t>All population figures are from the 4/1/90 U.S. Census, U.S. Department of Commerce, Bureau of the Census.</t>
  </si>
  <si>
    <t>Net High Bid from Previous Auction</t>
  </si>
  <si>
    <t>Saginaw-Bay, MI</t>
  </si>
  <si>
    <t>Mount Pleasant, MI</t>
  </si>
  <si>
    <t>Previous License No.</t>
  </si>
  <si>
    <t>BTA004</t>
  </si>
  <si>
    <t>BTA007</t>
  </si>
  <si>
    <t>BTA008</t>
  </si>
  <si>
    <t>BTA010</t>
  </si>
  <si>
    <t>BTA020</t>
  </si>
  <si>
    <t>BTA024</t>
  </si>
  <si>
    <t>BTA025</t>
  </si>
  <si>
    <t>BTA027</t>
  </si>
  <si>
    <t>BTA029</t>
  </si>
  <si>
    <t>BTA036</t>
  </si>
  <si>
    <t>BTA043</t>
  </si>
  <si>
    <t>BTA045</t>
  </si>
  <si>
    <t>BTA047</t>
  </si>
  <si>
    <t>BTA050</t>
  </si>
  <si>
    <t>BTA051</t>
  </si>
  <si>
    <t>BTA055</t>
  </si>
  <si>
    <t>BTA056</t>
  </si>
  <si>
    <t>BTA059</t>
  </si>
  <si>
    <t>BTA063</t>
  </si>
  <si>
    <t>BTA064</t>
  </si>
  <si>
    <t>BTA067</t>
  </si>
  <si>
    <t>BTA074</t>
  </si>
  <si>
    <t>BTA077</t>
  </si>
  <si>
    <t>BTA078</t>
  </si>
  <si>
    <t>BTA081</t>
  </si>
  <si>
    <t>BTA084</t>
  </si>
  <si>
    <t>BTA091</t>
  </si>
  <si>
    <t>BTA093</t>
  </si>
  <si>
    <t>BTA095</t>
  </si>
  <si>
    <t>BTA099</t>
  </si>
  <si>
    <t>BTA101</t>
  </si>
  <si>
    <t>BTA106</t>
  </si>
  <si>
    <t>BTA107</t>
  </si>
  <si>
    <t>BTA110</t>
  </si>
  <si>
    <t>BTA116</t>
  </si>
  <si>
    <t>BTA117</t>
  </si>
  <si>
    <t>BTA127</t>
  </si>
  <si>
    <t>BTA128</t>
  </si>
  <si>
    <t>BTA130</t>
  </si>
  <si>
    <t>BTA135</t>
  </si>
  <si>
    <t>BTA136</t>
  </si>
  <si>
    <t>BTA159</t>
  </si>
  <si>
    <t>BTA172</t>
  </si>
  <si>
    <t>BTA174</t>
  </si>
  <si>
    <t>BTA177</t>
  </si>
  <si>
    <t>BTA179</t>
  </si>
  <si>
    <t>BTA181</t>
  </si>
  <si>
    <t>BTA188</t>
  </si>
  <si>
    <t>BTA189</t>
  </si>
  <si>
    <t>BTA190</t>
  </si>
  <si>
    <t>BTA192</t>
  </si>
  <si>
    <t>BTA196</t>
  </si>
  <si>
    <t>BTA203</t>
  </si>
  <si>
    <t>BTA204</t>
  </si>
  <si>
    <t>BTA212</t>
  </si>
  <si>
    <t>BTA215</t>
  </si>
  <si>
    <t>BTA216</t>
  </si>
  <si>
    <t>BTA218</t>
  </si>
  <si>
    <t>BTA220</t>
  </si>
  <si>
    <t>BTA221</t>
  </si>
  <si>
    <t>BTA222</t>
  </si>
  <si>
    <t>BTA224</t>
  </si>
  <si>
    <t>BTA225</t>
  </si>
  <si>
    <t>BTA226</t>
  </si>
  <si>
    <t>BTA227</t>
  </si>
  <si>
    <t>BTA235</t>
  </si>
  <si>
    <t>BTA239</t>
  </si>
  <si>
    <t>BTA240</t>
  </si>
  <si>
    <t>BTA241</t>
  </si>
  <si>
    <t>BTA244</t>
  </si>
  <si>
    <t>BTA245</t>
  </si>
  <si>
    <t>BTA250</t>
  </si>
  <si>
    <t>BTA251</t>
  </si>
  <si>
    <t>BTA252</t>
  </si>
  <si>
    <t>BTA254</t>
  </si>
  <si>
    <t>BTA259</t>
  </si>
  <si>
    <t>BTA261</t>
  </si>
  <si>
    <t>BTA262</t>
  </si>
  <si>
    <t>BTA263</t>
  </si>
  <si>
    <t>BTA265</t>
  </si>
  <si>
    <t>BTA268</t>
  </si>
  <si>
    <t>BTA274</t>
  </si>
  <si>
    <t>BTA281</t>
  </si>
  <si>
    <t>BTA287</t>
  </si>
  <si>
    <t>BTA288</t>
  </si>
  <si>
    <t>BTA289</t>
  </si>
  <si>
    <t>BTA295</t>
  </si>
  <si>
    <t>BTA297</t>
  </si>
  <si>
    <t>BTA298</t>
  </si>
  <si>
    <t>BTA299</t>
  </si>
  <si>
    <t>BTA307</t>
  </si>
  <si>
    <t>BTA317</t>
  </si>
  <si>
    <t>BTA318</t>
  </si>
  <si>
    <t>BTA319</t>
  </si>
  <si>
    <t>BTA321</t>
  </si>
  <si>
    <t>BTA324</t>
  </si>
  <si>
    <t>BTA326</t>
  </si>
  <si>
    <t>BTA328</t>
  </si>
  <si>
    <t>BTA329</t>
  </si>
  <si>
    <t>BTA330</t>
  </si>
  <si>
    <t>BTA331</t>
  </si>
  <si>
    <t>BTA333</t>
  </si>
  <si>
    <t>BTA336</t>
  </si>
  <si>
    <t>BTA339</t>
  </si>
  <si>
    <t>BTA341</t>
  </si>
  <si>
    <t>BTA346</t>
  </si>
  <si>
    <t>BTA350</t>
  </si>
  <si>
    <t>BTA352</t>
  </si>
  <si>
    <t>BTA356</t>
  </si>
  <si>
    <t>BTA357</t>
  </si>
  <si>
    <t>BTA358</t>
  </si>
  <si>
    <t>BTA359</t>
  </si>
  <si>
    <t>BTA361</t>
  </si>
  <si>
    <t>BTA363</t>
  </si>
  <si>
    <t>BTA364</t>
  </si>
  <si>
    <t>BTA365</t>
  </si>
  <si>
    <t>BTA370</t>
  </si>
  <si>
    <t>BTA374</t>
  </si>
  <si>
    <t>BTA376</t>
  </si>
  <si>
    <t>BTA385</t>
  </si>
  <si>
    <t>BTA388</t>
  </si>
  <si>
    <t>BTA389</t>
  </si>
  <si>
    <t>BTA390</t>
  </si>
  <si>
    <t>BTA394</t>
  </si>
  <si>
    <t>BTA398</t>
  </si>
  <si>
    <t>BTA399</t>
  </si>
  <si>
    <t>BTA401</t>
  </si>
  <si>
    <t>BTA402</t>
  </si>
  <si>
    <t>BTA404</t>
  </si>
  <si>
    <t>BTA407</t>
  </si>
  <si>
    <t>BTA408</t>
  </si>
  <si>
    <t>BTA412</t>
  </si>
  <si>
    <t>BTA413</t>
  </si>
  <si>
    <t>BTA414</t>
  </si>
  <si>
    <t>BTA416</t>
  </si>
  <si>
    <t>BTA425</t>
  </si>
  <si>
    <t>BTA428</t>
  </si>
  <si>
    <t>BTA431</t>
  </si>
  <si>
    <t>BTA435</t>
  </si>
  <si>
    <t>BTA440</t>
  </si>
  <si>
    <t>BTA441</t>
  </si>
  <si>
    <t>BTA447</t>
  </si>
  <si>
    <t>BTA448</t>
  </si>
  <si>
    <t>BTA452</t>
  </si>
  <si>
    <t>BTA460</t>
  </si>
  <si>
    <t>BTA461</t>
  </si>
  <si>
    <t>BTA463</t>
  </si>
  <si>
    <t>BTA470</t>
  </si>
  <si>
    <t>BTA480</t>
  </si>
  <si>
    <t>BTA482</t>
  </si>
  <si>
    <t>BTA483</t>
  </si>
  <si>
    <t>CWB004C</t>
  </si>
  <si>
    <t>CWB007C</t>
  </si>
  <si>
    <t>CWB008C1</t>
  </si>
  <si>
    <t>CWB010C</t>
  </si>
  <si>
    <t>CWB020C</t>
  </si>
  <si>
    <t>CWB027C</t>
  </si>
  <si>
    <t>CWB029C</t>
  </si>
  <si>
    <t>CWB036C</t>
  </si>
  <si>
    <t>CWB043C2</t>
  </si>
  <si>
    <t>CWB045C</t>
  </si>
  <si>
    <t>CWB047C</t>
  </si>
  <si>
    <t>CWB051C</t>
  </si>
  <si>
    <t>CWB055C2</t>
  </si>
  <si>
    <t>CWB056C</t>
  </si>
  <si>
    <t>CWB059C</t>
  </si>
  <si>
    <t>CWB063C2</t>
  </si>
  <si>
    <t>CWB064C</t>
  </si>
  <si>
    <t>CWB067C</t>
  </si>
  <si>
    <t>CWB074C</t>
  </si>
  <si>
    <t>CWB077C</t>
  </si>
  <si>
    <t>CWB081C</t>
  </si>
  <si>
    <t>CWB084C</t>
  </si>
  <si>
    <t>CWB093C</t>
  </si>
  <si>
    <t>CWB095C</t>
  </si>
  <si>
    <t>CWB106C</t>
  </si>
  <si>
    <t>CWB110C</t>
  </si>
  <si>
    <t>CWB117C2</t>
  </si>
  <si>
    <t>CWB127C2</t>
  </si>
  <si>
    <t>CWB128C</t>
  </si>
  <si>
    <t>CWB130C</t>
  </si>
  <si>
    <t>CWB135C</t>
  </si>
  <si>
    <t>CWB136C</t>
  </si>
  <si>
    <t>CWB159C</t>
  </si>
  <si>
    <t>CWB172C</t>
  </si>
  <si>
    <t>CWB174C</t>
  </si>
  <si>
    <t>CWB179C</t>
  </si>
  <si>
    <t>CWB188C</t>
  </si>
  <si>
    <t>CWB189C</t>
  </si>
  <si>
    <t>CWB196C</t>
  </si>
  <si>
    <t>CWB203C2</t>
  </si>
  <si>
    <t>CWB204C</t>
  </si>
  <si>
    <t>CWB212C</t>
  </si>
  <si>
    <t>CWB215C</t>
  </si>
  <si>
    <t>CWB218C</t>
  </si>
  <si>
    <t>CWB220C</t>
  </si>
  <si>
    <t>CWB221C</t>
  </si>
  <si>
    <t>CWB224C</t>
  </si>
  <si>
    <t>CWB226C</t>
  </si>
  <si>
    <t>CWB227C</t>
  </si>
  <si>
    <t>CWB235C</t>
  </si>
  <si>
    <t>CWB239C</t>
  </si>
  <si>
    <t>CWB241C</t>
  </si>
  <si>
    <t>CWB244C</t>
  </si>
  <si>
    <t>CWB251C2</t>
  </si>
  <si>
    <t>CWB252C</t>
  </si>
  <si>
    <t>CWB259C</t>
  </si>
  <si>
    <t>CWB261C</t>
  </si>
  <si>
    <t>CWB262C</t>
  </si>
  <si>
    <t>CWB263C</t>
  </si>
  <si>
    <t>CWB265C</t>
  </si>
  <si>
    <t>CWB268C</t>
  </si>
  <si>
    <t>CWB274C</t>
  </si>
  <si>
    <t>CWB281C</t>
  </si>
  <si>
    <t>CWB287C2</t>
  </si>
  <si>
    <t>CWB289C</t>
  </si>
  <si>
    <t>CWB295C2</t>
  </si>
  <si>
    <t>CWB298C</t>
  </si>
  <si>
    <t>CWB299C</t>
  </si>
  <si>
    <t>CWB307C</t>
  </si>
  <si>
    <t>CWB317C2</t>
  </si>
  <si>
    <t>CWB318C</t>
  </si>
  <si>
    <t>CWB319C</t>
  </si>
  <si>
    <t>CWB321C</t>
  </si>
  <si>
    <t>CWB324C</t>
  </si>
  <si>
    <t>CWB328C2</t>
  </si>
  <si>
    <t>CWB329C</t>
  </si>
  <si>
    <t>CWB330C</t>
  </si>
  <si>
    <t>CWB331C</t>
  </si>
  <si>
    <t>CWB333C2</t>
  </si>
  <si>
    <t>CWB336C</t>
  </si>
  <si>
    <t>CWB339C</t>
  </si>
  <si>
    <t>CWB341C</t>
  </si>
  <si>
    <t>CWB350C</t>
  </si>
  <si>
    <t>CWB352C</t>
  </si>
  <si>
    <t>CWB356C2</t>
  </si>
  <si>
    <t>CWB357C</t>
  </si>
  <si>
    <t>CWB358C</t>
  </si>
  <si>
    <t>CWB359C</t>
  </si>
  <si>
    <t>CWB361C</t>
  </si>
  <si>
    <t>CWB363C</t>
  </si>
  <si>
    <t>CWB364C</t>
  </si>
  <si>
    <t>CWB374C</t>
  </si>
  <si>
    <t>CWB376C</t>
  </si>
  <si>
    <t>CWB388C2</t>
  </si>
  <si>
    <t>CWB390C</t>
  </si>
  <si>
    <t>CWB398C</t>
  </si>
  <si>
    <t>CWB401C</t>
  </si>
  <si>
    <t>CWB402C</t>
  </si>
  <si>
    <t>CWB407C1</t>
  </si>
  <si>
    <t>CWB408C</t>
  </si>
  <si>
    <t>CWB412C</t>
  </si>
  <si>
    <t>CWB413C</t>
  </si>
  <si>
    <t>CWB414C2</t>
  </si>
  <si>
    <t>CWB416C2</t>
  </si>
  <si>
    <t>CWB428C</t>
  </si>
  <si>
    <t>CWB431C</t>
  </si>
  <si>
    <t>CWB435C2</t>
  </si>
  <si>
    <t>CWB440C</t>
  </si>
  <si>
    <t>CWB441C</t>
  </si>
  <si>
    <t>CWB447C1</t>
  </si>
  <si>
    <t>CWB461C</t>
  </si>
  <si>
    <t>CWB463C2</t>
  </si>
  <si>
    <t>CWB470C</t>
  </si>
  <si>
    <t>CWB480C</t>
  </si>
  <si>
    <t>Upfront Payment @ $0.06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</si>
</sst>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[$$-409]#,##0;[Red]\([$$-409]#,##0\)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7" fontId="1" fillId="0" borderId="2" xfId="0" applyFont="1" applyBorder="1" applyAlignment="1">
      <alignment/>
    </xf>
    <xf numFmtId="167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/>
    </xf>
    <xf numFmtId="167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1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7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7.140625" style="0" bestFit="1" customWidth="1"/>
    <col min="3" max="3" width="11.28125" style="0" customWidth="1"/>
    <col min="4" max="4" width="5.7109375" style="4" bestFit="1" customWidth="1"/>
    <col min="5" max="5" width="4.8515625" style="4" bestFit="1" customWidth="1"/>
    <col min="6" max="6" width="14.7109375" style="2" customWidth="1"/>
    <col min="7" max="7" width="14.7109375" style="3" customWidth="1"/>
    <col min="8" max="8" width="14.7109375" style="2" customWidth="1"/>
    <col min="9" max="9" width="14.7109375" style="3" customWidth="1"/>
    <col min="10" max="10" width="14.7109375" style="0" customWidth="1"/>
    <col min="11" max="19" width="13.140625" style="0" customWidth="1"/>
    <col min="20" max="20" width="17.57421875" style="0" customWidth="1"/>
    <col min="21" max="21" width="6.7109375" style="0" customWidth="1"/>
    <col min="23" max="23" width="17.00390625" style="0" bestFit="1" customWidth="1"/>
  </cols>
  <sheetData>
    <row r="1" spans="1:49" ht="20.25">
      <c r="A1" s="33" t="s">
        <v>316</v>
      </c>
      <c r="B1" s="30"/>
      <c r="C1" s="30"/>
      <c r="D1" s="30"/>
      <c r="E1" s="30"/>
      <c r="F1" s="31"/>
      <c r="G1" s="32"/>
      <c r="H1" s="31"/>
      <c r="I1" s="32"/>
      <c r="J1" s="3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</row>
    <row r="2" spans="1:49" ht="18">
      <c r="A2" s="29" t="s">
        <v>317</v>
      </c>
      <c r="B2" s="30"/>
      <c r="C2" s="30"/>
      <c r="D2" s="30"/>
      <c r="E2" s="30"/>
      <c r="F2" s="31"/>
      <c r="G2" s="32"/>
      <c r="H2" s="31"/>
      <c r="I2" s="32"/>
      <c r="J2" s="30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1:49" ht="12.75">
      <c r="A3" s="30"/>
      <c r="B3" s="30"/>
      <c r="C3" s="30"/>
      <c r="D3" s="30"/>
      <c r="E3" s="30"/>
      <c r="F3" s="31"/>
      <c r="G3" s="32"/>
      <c r="H3" s="31"/>
      <c r="I3" s="32"/>
      <c r="J3" s="30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</row>
    <row r="4" spans="1:25" ht="41.25" customHeight="1">
      <c r="A4" s="23" t="s">
        <v>309</v>
      </c>
      <c r="B4" s="24" t="s">
        <v>310</v>
      </c>
      <c r="C4" s="43" t="s">
        <v>311</v>
      </c>
      <c r="D4" s="25" t="s">
        <v>312</v>
      </c>
      <c r="E4" s="25" t="s">
        <v>1</v>
      </c>
      <c r="F4" s="26" t="s">
        <v>0</v>
      </c>
      <c r="G4" s="27" t="s">
        <v>321</v>
      </c>
      <c r="H4" s="27" t="s">
        <v>305</v>
      </c>
      <c r="I4" s="27" t="s">
        <v>306</v>
      </c>
      <c r="J4" s="28" t="s">
        <v>308</v>
      </c>
      <c r="K4" s="44"/>
      <c r="L4" s="44"/>
      <c r="M4" s="44"/>
      <c r="N4" s="44"/>
      <c r="O4" s="44"/>
      <c r="P4" s="27" t="s">
        <v>305</v>
      </c>
      <c r="Q4" s="27" t="s">
        <v>590</v>
      </c>
      <c r="R4" s="27" t="s">
        <v>307</v>
      </c>
      <c r="S4" s="28" t="s">
        <v>308</v>
      </c>
      <c r="W4" s="43" t="s">
        <v>324</v>
      </c>
      <c r="X4" s="43"/>
      <c r="Y4" s="43"/>
    </row>
    <row r="5" spans="1:25" ht="12.75">
      <c r="A5" s="56" t="s">
        <v>325</v>
      </c>
      <c r="B5" s="57" t="s">
        <v>3</v>
      </c>
      <c r="C5" s="57" t="s">
        <v>476</v>
      </c>
      <c r="D5" s="58" t="s">
        <v>313</v>
      </c>
      <c r="E5" s="58">
        <v>30</v>
      </c>
      <c r="F5" s="59">
        <v>52677</v>
      </c>
      <c r="G5" s="60">
        <v>783000</v>
      </c>
      <c r="H5" s="59">
        <v>39000</v>
      </c>
      <c r="I5" s="60">
        <v>39000</v>
      </c>
      <c r="J5" s="62">
        <v>78000</v>
      </c>
      <c r="N5" s="45"/>
      <c r="O5" s="45"/>
      <c r="P5" s="20">
        <f>Q5</f>
        <v>95000</v>
      </c>
      <c r="Q5" s="21">
        <v>95000</v>
      </c>
      <c r="R5" s="21">
        <v>142000</v>
      </c>
      <c r="S5" s="22">
        <v>39000</v>
      </c>
      <c r="T5" s="3">
        <f aca="true" t="shared" si="0" ref="T5:T36">S5*2</f>
        <v>78000</v>
      </c>
      <c r="W5" s="19" t="s">
        <v>2</v>
      </c>
      <c r="X5" s="19">
        <f aca="true" t="shared" si="1" ref="X5:X36">LEN(W5)</f>
        <v>7</v>
      </c>
      <c r="Y5" s="19" t="str">
        <f aca="true" t="shared" si="2" ref="Y5:Y36">IF((X5=7),RIGHT(W5,5),RIGHT(W5,6))</f>
        <v>B004C</v>
      </c>
    </row>
    <row r="6" spans="1:25" ht="12.75">
      <c r="A6" s="5" t="s">
        <v>326</v>
      </c>
      <c r="B6" s="6" t="s">
        <v>5</v>
      </c>
      <c r="C6" s="6" t="s">
        <v>477</v>
      </c>
      <c r="D6" s="7" t="s">
        <v>313</v>
      </c>
      <c r="E6" s="7">
        <v>30</v>
      </c>
      <c r="F6" s="8">
        <v>1028615</v>
      </c>
      <c r="G6" s="9">
        <v>34021500</v>
      </c>
      <c r="H6" s="8">
        <v>1701000</v>
      </c>
      <c r="I6" s="9">
        <v>1701000</v>
      </c>
      <c r="J6" s="10">
        <v>3402000</v>
      </c>
      <c r="N6" s="45"/>
      <c r="O6" s="45"/>
      <c r="P6" s="20">
        <f aca="true" t="shared" si="3" ref="P6:P69">Q6</f>
        <v>1852000</v>
      </c>
      <c r="Q6" s="9">
        <v>1852000</v>
      </c>
      <c r="R6" s="9">
        <v>2777000</v>
      </c>
      <c r="S6" s="10">
        <v>1701000</v>
      </c>
      <c r="T6" s="3">
        <f t="shared" si="0"/>
        <v>3402000</v>
      </c>
      <c r="W6" s="6" t="s">
        <v>4</v>
      </c>
      <c r="X6" s="19">
        <f t="shared" si="1"/>
        <v>7</v>
      </c>
      <c r="Y6" s="19" t="str">
        <f t="shared" si="2"/>
        <v>B007C</v>
      </c>
    </row>
    <row r="7" spans="1:25" ht="12.75">
      <c r="A7" s="5" t="s">
        <v>327</v>
      </c>
      <c r="B7" s="6" t="s">
        <v>7</v>
      </c>
      <c r="C7" s="6" t="s">
        <v>478</v>
      </c>
      <c r="D7" s="7" t="s">
        <v>313</v>
      </c>
      <c r="E7" s="7">
        <v>15</v>
      </c>
      <c r="F7" s="8">
        <v>688612</v>
      </c>
      <c r="G7" s="9">
        <v>33322500</v>
      </c>
      <c r="H7" s="8">
        <v>833000</v>
      </c>
      <c r="I7" s="9">
        <v>833000</v>
      </c>
      <c r="J7" s="10">
        <v>1666000</v>
      </c>
      <c r="N7" s="45"/>
      <c r="O7" s="45"/>
      <c r="P7" s="20">
        <f t="shared" si="3"/>
        <v>620000</v>
      </c>
      <c r="Q7" s="9">
        <v>620000</v>
      </c>
      <c r="R7" s="9">
        <v>930000</v>
      </c>
      <c r="S7" s="10">
        <v>833000</v>
      </c>
      <c r="T7" s="3">
        <f t="shared" si="0"/>
        <v>1666000</v>
      </c>
      <c r="W7" s="6" t="s">
        <v>6</v>
      </c>
      <c r="X7" s="19">
        <f t="shared" si="1"/>
        <v>8</v>
      </c>
      <c r="Y7" s="19" t="str">
        <f t="shared" si="2"/>
        <v>B008C1</v>
      </c>
    </row>
    <row r="8" spans="1:25" ht="12.75">
      <c r="A8" s="5" t="s">
        <v>328</v>
      </c>
      <c r="B8" s="6" t="s">
        <v>9</v>
      </c>
      <c r="C8" s="6" t="s">
        <v>479</v>
      </c>
      <c r="D8" s="7" t="s">
        <v>313</v>
      </c>
      <c r="E8" s="7">
        <v>30</v>
      </c>
      <c r="F8" s="8">
        <v>686688</v>
      </c>
      <c r="G8" s="9">
        <v>18208500</v>
      </c>
      <c r="H8" s="8">
        <v>910000</v>
      </c>
      <c r="I8" s="9">
        <v>910000</v>
      </c>
      <c r="J8" s="10">
        <v>1821000</v>
      </c>
      <c r="N8" s="45"/>
      <c r="O8" s="45"/>
      <c r="P8" s="20">
        <f t="shared" si="3"/>
        <v>1236000</v>
      </c>
      <c r="Q8" s="9">
        <v>1236000</v>
      </c>
      <c r="R8" s="9">
        <v>1854000</v>
      </c>
      <c r="S8" s="10">
        <v>910000</v>
      </c>
      <c r="T8" s="3">
        <f t="shared" si="0"/>
        <v>1820000</v>
      </c>
      <c r="W8" s="6" t="s">
        <v>8</v>
      </c>
      <c r="X8" s="19">
        <f t="shared" si="1"/>
        <v>7</v>
      </c>
      <c r="Y8" s="19" t="str">
        <f t="shared" si="2"/>
        <v>B010C</v>
      </c>
    </row>
    <row r="9" spans="1:25" ht="12.75">
      <c r="A9" s="5" t="s">
        <v>329</v>
      </c>
      <c r="B9" s="6" t="s">
        <v>11</v>
      </c>
      <c r="C9" s="6" t="s">
        <v>480</v>
      </c>
      <c r="D9" s="7" t="s">
        <v>313</v>
      </c>
      <c r="E9" s="7">
        <v>30</v>
      </c>
      <c r="F9" s="8">
        <v>510055</v>
      </c>
      <c r="G9" s="9">
        <v>7726500</v>
      </c>
      <c r="H9" s="8">
        <v>386000</v>
      </c>
      <c r="I9" s="9">
        <v>386000</v>
      </c>
      <c r="J9" s="10">
        <v>773000</v>
      </c>
      <c r="N9" s="45"/>
      <c r="O9" s="45"/>
      <c r="P9" s="20">
        <f t="shared" si="3"/>
        <v>918000</v>
      </c>
      <c r="Q9" s="9">
        <v>918000</v>
      </c>
      <c r="R9" s="9">
        <v>1377000</v>
      </c>
      <c r="S9" s="10">
        <v>386000</v>
      </c>
      <c r="T9" s="3">
        <f t="shared" si="0"/>
        <v>772000</v>
      </c>
      <c r="W9" s="6" t="s">
        <v>10</v>
      </c>
      <c r="X9" s="19">
        <f t="shared" si="1"/>
        <v>7</v>
      </c>
      <c r="Y9" s="19" t="str">
        <f t="shared" si="2"/>
        <v>B020C</v>
      </c>
    </row>
    <row r="10" spans="1:25" ht="12.75">
      <c r="A10" s="5" t="s">
        <v>330</v>
      </c>
      <c r="B10" s="6" t="s">
        <v>13</v>
      </c>
      <c r="C10" s="6" t="s">
        <v>12</v>
      </c>
      <c r="D10" s="7" t="s">
        <v>314</v>
      </c>
      <c r="E10" s="7">
        <v>10</v>
      </c>
      <c r="F10" s="8">
        <v>3197171</v>
      </c>
      <c r="G10" s="9">
        <v>199152000</v>
      </c>
      <c r="H10" s="8">
        <v>3186000</v>
      </c>
      <c r="I10" s="9">
        <v>3186000</v>
      </c>
      <c r="J10" s="10">
        <v>6373000</v>
      </c>
      <c r="N10" s="45"/>
      <c r="O10" s="45"/>
      <c r="P10" s="20">
        <f t="shared" si="3"/>
        <v>1918000</v>
      </c>
      <c r="Q10" s="9">
        <v>1918000</v>
      </c>
      <c r="R10" s="9">
        <v>2877000</v>
      </c>
      <c r="S10" s="10">
        <v>3186000</v>
      </c>
      <c r="T10" s="3">
        <f t="shared" si="0"/>
        <v>6372000</v>
      </c>
      <c r="W10" s="6" t="s">
        <v>12</v>
      </c>
      <c r="X10" s="19">
        <f t="shared" si="1"/>
        <v>7</v>
      </c>
      <c r="Y10" s="19" t="str">
        <f t="shared" si="2"/>
        <v>B024F</v>
      </c>
    </row>
    <row r="11" spans="1:25" ht="12.75">
      <c r="A11" s="5" t="s">
        <v>331</v>
      </c>
      <c r="B11" s="6" t="s">
        <v>15</v>
      </c>
      <c r="C11" s="6" t="s">
        <v>14</v>
      </c>
      <c r="D11" s="7" t="s">
        <v>314</v>
      </c>
      <c r="E11" s="7">
        <v>10</v>
      </c>
      <c r="F11" s="8">
        <v>319416</v>
      </c>
      <c r="G11" s="9">
        <v>14625011.25</v>
      </c>
      <c r="H11" s="8">
        <v>234000</v>
      </c>
      <c r="I11" s="9">
        <v>234000</v>
      </c>
      <c r="J11" s="10">
        <v>468000</v>
      </c>
      <c r="N11" s="45"/>
      <c r="O11" s="45"/>
      <c r="P11" s="20">
        <f t="shared" si="3"/>
        <v>192000</v>
      </c>
      <c r="Q11" s="9">
        <v>192000</v>
      </c>
      <c r="R11" s="9">
        <v>287000</v>
      </c>
      <c r="S11" s="10">
        <v>234000</v>
      </c>
      <c r="T11" s="3">
        <f t="shared" si="0"/>
        <v>468000</v>
      </c>
      <c r="W11" s="6" t="s">
        <v>14</v>
      </c>
      <c r="X11" s="19">
        <f t="shared" si="1"/>
        <v>7</v>
      </c>
      <c r="Y11" s="19" t="str">
        <f t="shared" si="2"/>
        <v>B025F</v>
      </c>
    </row>
    <row r="12" spans="1:25" ht="12.75">
      <c r="A12" s="5" t="s">
        <v>332</v>
      </c>
      <c r="B12" s="6" t="s">
        <v>17</v>
      </c>
      <c r="C12" s="6" t="s">
        <v>481</v>
      </c>
      <c r="D12" s="7" t="s">
        <v>313</v>
      </c>
      <c r="E12" s="7">
        <v>30</v>
      </c>
      <c r="F12" s="8">
        <v>899361</v>
      </c>
      <c r="G12" s="9">
        <v>49192500</v>
      </c>
      <c r="H12" s="8">
        <v>2460000</v>
      </c>
      <c r="I12" s="9">
        <v>2460000</v>
      </c>
      <c r="J12" s="10">
        <v>4919000</v>
      </c>
      <c r="N12" s="45"/>
      <c r="O12" s="45"/>
      <c r="P12" s="20">
        <f t="shared" si="3"/>
        <v>1619000</v>
      </c>
      <c r="Q12" s="9">
        <v>1619000</v>
      </c>
      <c r="R12" s="9">
        <v>2428000</v>
      </c>
      <c r="S12" s="10">
        <v>2460000</v>
      </c>
      <c r="T12" s="3">
        <f t="shared" si="0"/>
        <v>4920000</v>
      </c>
      <c r="W12" s="6" t="s">
        <v>16</v>
      </c>
      <c r="X12" s="19">
        <f t="shared" si="1"/>
        <v>7</v>
      </c>
      <c r="Y12" s="19" t="str">
        <f t="shared" si="2"/>
        <v>B027C</v>
      </c>
    </row>
    <row r="13" spans="1:25" ht="12.75">
      <c r="A13" s="5" t="s">
        <v>333</v>
      </c>
      <c r="B13" s="6" t="s">
        <v>19</v>
      </c>
      <c r="C13" s="6" t="s">
        <v>482</v>
      </c>
      <c r="D13" s="7" t="s">
        <v>313</v>
      </c>
      <c r="E13" s="7">
        <v>30</v>
      </c>
      <c r="F13" s="8">
        <v>2430563</v>
      </c>
      <c r="G13" s="9">
        <v>94134000</v>
      </c>
      <c r="H13" s="8">
        <v>4707000</v>
      </c>
      <c r="I13" s="9">
        <v>4707000</v>
      </c>
      <c r="J13" s="10">
        <v>9413000</v>
      </c>
      <c r="N13" s="45"/>
      <c r="O13" s="45"/>
      <c r="P13" s="20">
        <f t="shared" si="3"/>
        <v>4375000</v>
      </c>
      <c r="Q13" s="9">
        <v>4375000</v>
      </c>
      <c r="R13" s="9">
        <v>6563000</v>
      </c>
      <c r="S13" s="10">
        <v>4707000</v>
      </c>
      <c r="T13" s="3">
        <f t="shared" si="0"/>
        <v>9414000</v>
      </c>
      <c r="W13" s="6" t="s">
        <v>18</v>
      </c>
      <c r="X13" s="19">
        <f t="shared" si="1"/>
        <v>7</v>
      </c>
      <c r="Y13" s="19" t="str">
        <f t="shared" si="2"/>
        <v>B029C</v>
      </c>
    </row>
    <row r="14" spans="1:25" ht="12.75">
      <c r="A14" s="5" t="s">
        <v>334</v>
      </c>
      <c r="B14" s="6" t="s">
        <v>21</v>
      </c>
      <c r="C14" s="6" t="s">
        <v>483</v>
      </c>
      <c r="D14" s="7" t="s">
        <v>313</v>
      </c>
      <c r="E14" s="7">
        <v>30</v>
      </c>
      <c r="F14" s="8">
        <v>127780</v>
      </c>
      <c r="G14" s="9">
        <v>6147750.75</v>
      </c>
      <c r="H14" s="8">
        <v>307000</v>
      </c>
      <c r="I14" s="9">
        <v>307000</v>
      </c>
      <c r="J14" s="10">
        <v>615000</v>
      </c>
      <c r="N14" s="45"/>
      <c r="O14" s="45"/>
      <c r="P14" s="20">
        <f t="shared" si="3"/>
        <v>230000</v>
      </c>
      <c r="Q14" s="9">
        <v>230000</v>
      </c>
      <c r="R14" s="9">
        <v>345000</v>
      </c>
      <c r="S14" s="10">
        <v>307000</v>
      </c>
      <c r="T14" s="3">
        <f t="shared" si="0"/>
        <v>614000</v>
      </c>
      <c r="W14" s="6" t="s">
        <v>20</v>
      </c>
      <c r="X14" s="19">
        <f t="shared" si="1"/>
        <v>7</v>
      </c>
      <c r="Y14" s="19" t="str">
        <f t="shared" si="2"/>
        <v>B036C</v>
      </c>
    </row>
    <row r="15" spans="1:25" ht="12.75">
      <c r="A15" s="5" t="s">
        <v>335</v>
      </c>
      <c r="B15" s="6" t="s">
        <v>23</v>
      </c>
      <c r="C15" s="6" t="s">
        <v>484</v>
      </c>
      <c r="D15" s="7" t="s">
        <v>313</v>
      </c>
      <c r="E15" s="7">
        <v>15</v>
      </c>
      <c r="F15" s="8">
        <v>356645</v>
      </c>
      <c r="G15" s="9">
        <v>6902253.75</v>
      </c>
      <c r="H15" s="8">
        <v>173000</v>
      </c>
      <c r="I15" s="9">
        <v>173000</v>
      </c>
      <c r="J15" s="10">
        <v>345000</v>
      </c>
      <c r="N15" s="45"/>
      <c r="O15" s="45"/>
      <c r="P15" s="20">
        <f t="shared" si="3"/>
        <v>321000</v>
      </c>
      <c r="Q15" s="9">
        <v>321000</v>
      </c>
      <c r="R15" s="9">
        <v>481000</v>
      </c>
      <c r="S15" s="10">
        <v>173000</v>
      </c>
      <c r="T15" s="3">
        <f t="shared" si="0"/>
        <v>346000</v>
      </c>
      <c r="W15" s="6" t="s">
        <v>22</v>
      </c>
      <c r="X15" s="19">
        <f t="shared" si="1"/>
        <v>8</v>
      </c>
      <c r="Y15" s="19" t="str">
        <f t="shared" si="2"/>
        <v>B043C2</v>
      </c>
    </row>
    <row r="16" spans="1:25" ht="12.75">
      <c r="A16" s="5" t="s">
        <v>336</v>
      </c>
      <c r="B16" s="6" t="s">
        <v>25</v>
      </c>
      <c r="C16" s="6" t="s">
        <v>485</v>
      </c>
      <c r="D16" s="7" t="s">
        <v>313</v>
      </c>
      <c r="E16" s="7">
        <v>30</v>
      </c>
      <c r="F16" s="8">
        <v>123682</v>
      </c>
      <c r="G16" s="9">
        <v>557274.75</v>
      </c>
      <c r="H16" s="8">
        <v>28000</v>
      </c>
      <c r="I16" s="9">
        <v>28000</v>
      </c>
      <c r="J16" s="10">
        <v>56000</v>
      </c>
      <c r="N16" s="45"/>
      <c r="O16" s="45"/>
      <c r="P16" s="20">
        <f t="shared" si="3"/>
        <v>223000</v>
      </c>
      <c r="Q16" s="9">
        <v>223000</v>
      </c>
      <c r="R16" s="9">
        <v>334000</v>
      </c>
      <c r="S16" s="10">
        <v>28000</v>
      </c>
      <c r="T16" s="3">
        <f t="shared" si="0"/>
        <v>56000</v>
      </c>
      <c r="W16" s="6" t="s">
        <v>24</v>
      </c>
      <c r="X16" s="19">
        <f t="shared" si="1"/>
        <v>7</v>
      </c>
      <c r="Y16" s="19" t="str">
        <f t="shared" si="2"/>
        <v>B045C</v>
      </c>
    </row>
    <row r="17" spans="1:25" ht="12.75">
      <c r="A17" s="5" t="s">
        <v>337</v>
      </c>
      <c r="B17" s="6" t="s">
        <v>27</v>
      </c>
      <c r="C17" s="6" t="s">
        <v>486</v>
      </c>
      <c r="D17" s="7" t="s">
        <v>313</v>
      </c>
      <c r="E17" s="7">
        <v>30</v>
      </c>
      <c r="F17" s="8">
        <v>217914</v>
      </c>
      <c r="G17" s="9">
        <v>5679750</v>
      </c>
      <c r="H17" s="8">
        <v>284000</v>
      </c>
      <c r="I17" s="9">
        <v>284000</v>
      </c>
      <c r="J17" s="10">
        <v>568000</v>
      </c>
      <c r="N17" s="45"/>
      <c r="O17" s="45"/>
      <c r="P17" s="20">
        <f t="shared" si="3"/>
        <v>392000</v>
      </c>
      <c r="Q17" s="9">
        <v>392000</v>
      </c>
      <c r="R17" s="9">
        <v>588000</v>
      </c>
      <c r="S17" s="10">
        <v>284000</v>
      </c>
      <c r="T17" s="3">
        <f t="shared" si="0"/>
        <v>568000</v>
      </c>
      <c r="W17" s="6" t="s">
        <v>26</v>
      </c>
      <c r="X17" s="19">
        <f t="shared" si="1"/>
        <v>7</v>
      </c>
      <c r="Y17" s="19" t="str">
        <f t="shared" si="2"/>
        <v>B047C</v>
      </c>
    </row>
    <row r="18" spans="1:25" ht="12.75">
      <c r="A18" s="5" t="s">
        <v>338</v>
      </c>
      <c r="B18" s="6" t="s">
        <v>29</v>
      </c>
      <c r="C18" s="6" t="s">
        <v>28</v>
      </c>
      <c r="D18" s="7" t="s">
        <v>314</v>
      </c>
      <c r="E18" s="7">
        <v>10</v>
      </c>
      <c r="F18" s="8">
        <v>416503</v>
      </c>
      <c r="G18" s="9">
        <v>7742325</v>
      </c>
      <c r="H18" s="8">
        <v>124000</v>
      </c>
      <c r="I18" s="9">
        <v>124000</v>
      </c>
      <c r="J18" s="10">
        <v>248000</v>
      </c>
      <c r="N18" s="45"/>
      <c r="O18" s="45"/>
      <c r="P18" s="20">
        <f t="shared" si="3"/>
        <v>250000</v>
      </c>
      <c r="Q18" s="9">
        <v>250000</v>
      </c>
      <c r="R18" s="9">
        <v>375000</v>
      </c>
      <c r="S18" s="10">
        <v>124000</v>
      </c>
      <c r="T18" s="3">
        <f t="shared" si="0"/>
        <v>248000</v>
      </c>
      <c r="W18" s="6" t="s">
        <v>28</v>
      </c>
      <c r="X18" s="19">
        <f t="shared" si="1"/>
        <v>7</v>
      </c>
      <c r="Y18" s="19" t="str">
        <f t="shared" si="2"/>
        <v>B050F</v>
      </c>
    </row>
    <row r="19" spans="1:25" ht="12.75">
      <c r="A19" s="5" t="s">
        <v>339</v>
      </c>
      <c r="B19" s="6" t="s">
        <v>31</v>
      </c>
      <c r="C19" s="6" t="s">
        <v>487</v>
      </c>
      <c r="D19" s="7" t="s">
        <v>313</v>
      </c>
      <c r="E19" s="7">
        <v>30</v>
      </c>
      <c r="F19" s="8">
        <v>4133895</v>
      </c>
      <c r="G19" s="9">
        <v>231174000</v>
      </c>
      <c r="H19" s="8">
        <v>11559000</v>
      </c>
      <c r="I19" s="9">
        <v>11559000</v>
      </c>
      <c r="J19" s="10">
        <v>23117000</v>
      </c>
      <c r="N19" s="45"/>
      <c r="O19" s="45"/>
      <c r="P19" s="20">
        <f t="shared" si="3"/>
        <v>7441000</v>
      </c>
      <c r="Q19" s="9">
        <v>7441000</v>
      </c>
      <c r="R19" s="9">
        <v>11162000</v>
      </c>
      <c r="S19" s="10">
        <v>11559000</v>
      </c>
      <c r="T19" s="3">
        <f t="shared" si="0"/>
        <v>23118000</v>
      </c>
      <c r="W19" s="6" t="s">
        <v>30</v>
      </c>
      <c r="X19" s="19">
        <f t="shared" si="1"/>
        <v>7</v>
      </c>
      <c r="Y19" s="19" t="str">
        <f t="shared" si="2"/>
        <v>B051C</v>
      </c>
    </row>
    <row r="20" spans="1:25" ht="12.75">
      <c r="A20" s="5" t="s">
        <v>340</v>
      </c>
      <c r="B20" s="6" t="s">
        <v>33</v>
      </c>
      <c r="C20" s="6" t="s">
        <v>488</v>
      </c>
      <c r="D20" s="7" t="s">
        <v>313</v>
      </c>
      <c r="E20" s="7">
        <v>15</v>
      </c>
      <c r="F20" s="8">
        <v>189731</v>
      </c>
      <c r="G20" s="9">
        <v>9202500</v>
      </c>
      <c r="H20" s="8">
        <v>230000</v>
      </c>
      <c r="I20" s="9">
        <v>230000</v>
      </c>
      <c r="J20" s="10">
        <v>460000</v>
      </c>
      <c r="N20" s="45"/>
      <c r="O20" s="45"/>
      <c r="P20" s="20">
        <f t="shared" si="3"/>
        <v>171000</v>
      </c>
      <c r="Q20" s="9">
        <v>171000</v>
      </c>
      <c r="R20" s="9">
        <v>256000</v>
      </c>
      <c r="S20" s="10">
        <v>230000</v>
      </c>
      <c r="T20" s="3">
        <f t="shared" si="0"/>
        <v>460000</v>
      </c>
      <c r="W20" s="6" t="s">
        <v>32</v>
      </c>
      <c r="X20" s="19">
        <f t="shared" si="1"/>
        <v>8</v>
      </c>
      <c r="Y20" s="19" t="str">
        <f t="shared" si="2"/>
        <v>B055C2</v>
      </c>
    </row>
    <row r="21" spans="1:25" ht="12.75">
      <c r="A21" s="5" t="s">
        <v>341</v>
      </c>
      <c r="B21" s="6" t="s">
        <v>35</v>
      </c>
      <c r="C21" s="6" t="s">
        <v>489</v>
      </c>
      <c r="D21" s="7" t="s">
        <v>313</v>
      </c>
      <c r="E21" s="7">
        <v>30</v>
      </c>
      <c r="F21" s="8">
        <v>277825</v>
      </c>
      <c r="G21" s="9">
        <v>13217250</v>
      </c>
      <c r="H21" s="8">
        <v>661000</v>
      </c>
      <c r="I21" s="9">
        <v>661000</v>
      </c>
      <c r="J21" s="10">
        <v>1322000</v>
      </c>
      <c r="N21" s="45"/>
      <c r="O21" s="45"/>
      <c r="P21" s="20">
        <f t="shared" si="3"/>
        <v>500000</v>
      </c>
      <c r="Q21" s="9">
        <v>500000</v>
      </c>
      <c r="R21" s="9">
        <v>750000</v>
      </c>
      <c r="S21" s="10">
        <v>661000</v>
      </c>
      <c r="T21" s="3">
        <f t="shared" si="0"/>
        <v>1322000</v>
      </c>
      <c r="W21" s="6" t="s">
        <v>34</v>
      </c>
      <c r="X21" s="19">
        <f t="shared" si="1"/>
        <v>7</v>
      </c>
      <c r="Y21" s="19" t="str">
        <f t="shared" si="2"/>
        <v>B056C</v>
      </c>
    </row>
    <row r="22" spans="1:25" ht="12.75">
      <c r="A22" s="5" t="s">
        <v>342</v>
      </c>
      <c r="B22" s="6" t="s">
        <v>37</v>
      </c>
      <c r="C22" s="6" t="s">
        <v>490</v>
      </c>
      <c r="D22" s="7" t="s">
        <v>313</v>
      </c>
      <c r="E22" s="7">
        <v>30</v>
      </c>
      <c r="F22" s="8">
        <v>150998</v>
      </c>
      <c r="G22" s="9">
        <v>4437794.25</v>
      </c>
      <c r="H22" s="8">
        <v>222000</v>
      </c>
      <c r="I22" s="9">
        <v>222000</v>
      </c>
      <c r="J22" s="10">
        <v>444000</v>
      </c>
      <c r="N22" s="45"/>
      <c r="O22" s="45"/>
      <c r="P22" s="20">
        <f t="shared" si="3"/>
        <v>272000</v>
      </c>
      <c r="Q22" s="9">
        <v>272000</v>
      </c>
      <c r="R22" s="9">
        <v>408000</v>
      </c>
      <c r="S22" s="10">
        <v>222000</v>
      </c>
      <c r="T22" s="3">
        <f t="shared" si="0"/>
        <v>444000</v>
      </c>
      <c r="W22" s="6" t="s">
        <v>36</v>
      </c>
      <c r="X22" s="19">
        <f t="shared" si="1"/>
        <v>7</v>
      </c>
      <c r="Y22" s="19" t="str">
        <f t="shared" si="2"/>
        <v>B059C</v>
      </c>
    </row>
    <row r="23" spans="1:25" ht="12.75">
      <c r="A23" s="5" t="s">
        <v>343</v>
      </c>
      <c r="B23" s="6" t="s">
        <v>39</v>
      </c>
      <c r="C23" s="6" t="s">
        <v>491</v>
      </c>
      <c r="D23" s="7" t="s">
        <v>313</v>
      </c>
      <c r="E23" s="7">
        <v>15</v>
      </c>
      <c r="F23" s="8">
        <v>369128</v>
      </c>
      <c r="G23" s="9">
        <v>8721000</v>
      </c>
      <c r="H23" s="8">
        <v>218000</v>
      </c>
      <c r="I23" s="9">
        <v>218000</v>
      </c>
      <c r="J23" s="10">
        <v>436000</v>
      </c>
      <c r="N23" s="45"/>
      <c r="O23" s="45"/>
      <c r="P23" s="20">
        <f t="shared" si="3"/>
        <v>332000</v>
      </c>
      <c r="Q23" s="9">
        <v>332000</v>
      </c>
      <c r="R23" s="9">
        <v>498000</v>
      </c>
      <c r="S23" s="10">
        <v>218000</v>
      </c>
      <c r="T23" s="3">
        <f t="shared" si="0"/>
        <v>436000</v>
      </c>
      <c r="W23" s="6" t="s">
        <v>38</v>
      </c>
      <c r="X23" s="19">
        <f t="shared" si="1"/>
        <v>8</v>
      </c>
      <c r="Y23" s="19" t="str">
        <f t="shared" si="2"/>
        <v>B063C2</v>
      </c>
    </row>
    <row r="24" spans="1:25" ht="12.75">
      <c r="A24" s="5" t="s">
        <v>344</v>
      </c>
      <c r="B24" s="6" t="s">
        <v>41</v>
      </c>
      <c r="C24" s="6" t="s">
        <v>492</v>
      </c>
      <c r="D24" s="7" t="s">
        <v>313</v>
      </c>
      <c r="E24" s="7">
        <v>30</v>
      </c>
      <c r="F24" s="8">
        <v>65252</v>
      </c>
      <c r="G24" s="9">
        <v>260832.75</v>
      </c>
      <c r="H24" s="8">
        <v>13000</v>
      </c>
      <c r="I24" s="9">
        <v>13000</v>
      </c>
      <c r="J24" s="10">
        <v>26000</v>
      </c>
      <c r="N24" s="45"/>
      <c r="O24" s="45"/>
      <c r="P24" s="20">
        <f t="shared" si="3"/>
        <v>117000</v>
      </c>
      <c r="Q24" s="9">
        <v>117000</v>
      </c>
      <c r="R24" s="9">
        <v>176000</v>
      </c>
      <c r="S24" s="10">
        <v>13000</v>
      </c>
      <c r="T24" s="3">
        <f t="shared" si="0"/>
        <v>26000</v>
      </c>
      <c r="W24" s="6" t="s">
        <v>40</v>
      </c>
      <c r="X24" s="19">
        <f t="shared" si="1"/>
        <v>7</v>
      </c>
      <c r="Y24" s="19" t="str">
        <f t="shared" si="2"/>
        <v>B064C</v>
      </c>
    </row>
    <row r="25" spans="1:25" ht="12.75">
      <c r="A25" s="5" t="s">
        <v>345</v>
      </c>
      <c r="B25" s="6" t="s">
        <v>43</v>
      </c>
      <c r="C25" s="6" t="s">
        <v>493</v>
      </c>
      <c r="D25" s="7" t="s">
        <v>313</v>
      </c>
      <c r="E25" s="7">
        <v>30</v>
      </c>
      <c r="F25" s="8">
        <v>209497</v>
      </c>
      <c r="G25" s="9">
        <v>2370750</v>
      </c>
      <c r="H25" s="8">
        <v>119000</v>
      </c>
      <c r="I25" s="9">
        <v>119000</v>
      </c>
      <c r="J25" s="10">
        <v>237000</v>
      </c>
      <c r="N25" s="45"/>
      <c r="O25" s="45"/>
      <c r="P25" s="20">
        <f t="shared" si="3"/>
        <v>377000</v>
      </c>
      <c r="Q25" s="9">
        <v>377000</v>
      </c>
      <c r="R25" s="9">
        <v>566000</v>
      </c>
      <c r="S25" s="10">
        <v>119000</v>
      </c>
      <c r="T25" s="3">
        <f t="shared" si="0"/>
        <v>238000</v>
      </c>
      <c r="W25" s="6" t="s">
        <v>42</v>
      </c>
      <c r="X25" s="19">
        <f t="shared" si="1"/>
        <v>7</v>
      </c>
      <c r="Y25" s="19" t="str">
        <f t="shared" si="2"/>
        <v>B067C</v>
      </c>
    </row>
    <row r="26" spans="1:25" ht="12.75">
      <c r="A26" s="5" t="s">
        <v>346</v>
      </c>
      <c r="B26" s="6" t="s">
        <v>45</v>
      </c>
      <c r="C26" s="6" t="s">
        <v>494</v>
      </c>
      <c r="D26" s="7" t="s">
        <v>313</v>
      </c>
      <c r="E26" s="7">
        <v>30</v>
      </c>
      <c r="F26" s="8">
        <v>1671037</v>
      </c>
      <c r="G26" s="9">
        <v>83651250</v>
      </c>
      <c r="H26" s="8">
        <v>4183000</v>
      </c>
      <c r="I26" s="9">
        <v>4183000</v>
      </c>
      <c r="J26" s="10">
        <v>8365000</v>
      </c>
      <c r="N26" s="45"/>
      <c r="O26" s="45"/>
      <c r="P26" s="20">
        <f t="shared" si="3"/>
        <v>3008000</v>
      </c>
      <c r="Q26" s="9">
        <v>3008000</v>
      </c>
      <c r="R26" s="9">
        <v>4512000</v>
      </c>
      <c r="S26" s="10">
        <v>4183000</v>
      </c>
      <c r="T26" s="3">
        <f t="shared" si="0"/>
        <v>8366000</v>
      </c>
      <c r="W26" s="6" t="s">
        <v>44</v>
      </c>
      <c r="X26" s="19">
        <f t="shared" si="1"/>
        <v>7</v>
      </c>
      <c r="Y26" s="19" t="str">
        <f t="shared" si="2"/>
        <v>B074C</v>
      </c>
    </row>
    <row r="27" spans="1:25" ht="12.75">
      <c r="A27" s="5" t="s">
        <v>347</v>
      </c>
      <c r="B27" s="6" t="s">
        <v>47</v>
      </c>
      <c r="C27" s="6" t="s">
        <v>495</v>
      </c>
      <c r="D27" s="7" t="s">
        <v>313</v>
      </c>
      <c r="E27" s="7">
        <v>30</v>
      </c>
      <c r="F27" s="8">
        <v>103939</v>
      </c>
      <c r="G27" s="9">
        <v>3684750</v>
      </c>
      <c r="H27" s="8">
        <v>184000</v>
      </c>
      <c r="I27" s="9">
        <v>184000</v>
      </c>
      <c r="J27" s="10">
        <v>368000</v>
      </c>
      <c r="N27" s="45"/>
      <c r="O27" s="45"/>
      <c r="P27" s="20">
        <f t="shared" si="3"/>
        <v>187000</v>
      </c>
      <c r="Q27" s="9">
        <v>187000</v>
      </c>
      <c r="R27" s="9">
        <v>281000</v>
      </c>
      <c r="S27" s="10">
        <v>184000</v>
      </c>
      <c r="T27" s="3">
        <f t="shared" si="0"/>
        <v>368000</v>
      </c>
      <c r="W27" s="6" t="s">
        <v>46</v>
      </c>
      <c r="X27" s="19">
        <f t="shared" si="1"/>
        <v>7</v>
      </c>
      <c r="Y27" s="19" t="str">
        <f t="shared" si="2"/>
        <v>B077C</v>
      </c>
    </row>
    <row r="28" spans="1:25" ht="12.75">
      <c r="A28" s="5" t="s">
        <v>348</v>
      </c>
      <c r="B28" s="6" t="s">
        <v>49</v>
      </c>
      <c r="C28" s="6" t="s">
        <v>48</v>
      </c>
      <c r="D28" s="7" t="s">
        <v>314</v>
      </c>
      <c r="E28" s="7">
        <v>10</v>
      </c>
      <c r="F28" s="8">
        <v>8182076</v>
      </c>
      <c r="G28" s="9">
        <v>461009045.25</v>
      </c>
      <c r="H28" s="8">
        <v>7376000</v>
      </c>
      <c r="I28" s="9">
        <v>7376000</v>
      </c>
      <c r="J28" s="10">
        <v>14752000</v>
      </c>
      <c r="N28" s="45"/>
      <c r="O28" s="45"/>
      <c r="P28" s="20">
        <f t="shared" si="3"/>
        <v>4909000</v>
      </c>
      <c r="Q28" s="9">
        <v>4909000</v>
      </c>
      <c r="R28" s="9">
        <v>7364000</v>
      </c>
      <c r="S28" s="10">
        <v>7376000</v>
      </c>
      <c r="T28" s="3">
        <f t="shared" si="0"/>
        <v>14752000</v>
      </c>
      <c r="W28" s="6" t="s">
        <v>48</v>
      </c>
      <c r="X28" s="19">
        <f t="shared" si="1"/>
        <v>7</v>
      </c>
      <c r="Y28" s="19" t="str">
        <f t="shared" si="2"/>
        <v>B078F</v>
      </c>
    </row>
    <row r="29" spans="1:25" ht="12.75">
      <c r="A29" s="5" t="s">
        <v>349</v>
      </c>
      <c r="B29" s="6" t="s">
        <v>51</v>
      </c>
      <c r="C29" s="6" t="s">
        <v>496</v>
      </c>
      <c r="D29" s="7" t="s">
        <v>313</v>
      </c>
      <c r="E29" s="7">
        <v>30</v>
      </c>
      <c r="F29" s="8">
        <v>1990451</v>
      </c>
      <c r="G29" s="9">
        <v>69444000</v>
      </c>
      <c r="H29" s="8">
        <v>3472000</v>
      </c>
      <c r="I29" s="9">
        <v>3472000</v>
      </c>
      <c r="J29" s="10">
        <v>6944000</v>
      </c>
      <c r="N29" s="45"/>
      <c r="O29" s="45"/>
      <c r="P29" s="20">
        <f t="shared" si="3"/>
        <v>3583000</v>
      </c>
      <c r="Q29" s="9">
        <v>3583000</v>
      </c>
      <c r="R29" s="9">
        <v>5374000</v>
      </c>
      <c r="S29" s="10">
        <v>3472000</v>
      </c>
      <c r="T29" s="3">
        <f t="shared" si="0"/>
        <v>6944000</v>
      </c>
      <c r="W29" s="6" t="s">
        <v>50</v>
      </c>
      <c r="X29" s="19">
        <f t="shared" si="1"/>
        <v>7</v>
      </c>
      <c r="Y29" s="19" t="str">
        <f t="shared" si="2"/>
        <v>B081C</v>
      </c>
    </row>
    <row r="30" spans="1:25" ht="12.75">
      <c r="A30" s="5" t="s">
        <v>350</v>
      </c>
      <c r="B30" s="6" t="s">
        <v>53</v>
      </c>
      <c r="C30" s="6" t="s">
        <v>497</v>
      </c>
      <c r="D30" s="7" t="s">
        <v>313</v>
      </c>
      <c r="E30" s="7">
        <v>30</v>
      </c>
      <c r="F30" s="8">
        <v>2894133</v>
      </c>
      <c r="G30" s="9">
        <v>128691000</v>
      </c>
      <c r="H30" s="8">
        <v>6435000</v>
      </c>
      <c r="I30" s="9">
        <v>6435000</v>
      </c>
      <c r="J30" s="10">
        <v>12869000</v>
      </c>
      <c r="N30" s="45"/>
      <c r="O30" s="45"/>
      <c r="P30" s="20">
        <f t="shared" si="3"/>
        <v>5209000</v>
      </c>
      <c r="Q30" s="9">
        <v>5209000</v>
      </c>
      <c r="R30" s="9">
        <v>7814000</v>
      </c>
      <c r="S30" s="10">
        <v>6435000</v>
      </c>
      <c r="T30" s="3">
        <f t="shared" si="0"/>
        <v>12870000</v>
      </c>
      <c r="W30" s="6" t="s">
        <v>52</v>
      </c>
      <c r="X30" s="19">
        <f t="shared" si="1"/>
        <v>7</v>
      </c>
      <c r="Y30" s="19" t="str">
        <f t="shared" si="2"/>
        <v>B084C</v>
      </c>
    </row>
    <row r="31" spans="1:25" ht="12.75">
      <c r="A31" s="5" t="s">
        <v>351</v>
      </c>
      <c r="B31" s="6" t="s">
        <v>55</v>
      </c>
      <c r="C31" s="6" t="s">
        <v>54</v>
      </c>
      <c r="D31" s="7" t="s">
        <v>314</v>
      </c>
      <c r="E31" s="7">
        <v>10</v>
      </c>
      <c r="F31" s="8">
        <v>568754</v>
      </c>
      <c r="G31" s="9">
        <v>22111558.5</v>
      </c>
      <c r="H31" s="8">
        <v>354000</v>
      </c>
      <c r="I31" s="9">
        <v>354000</v>
      </c>
      <c r="J31" s="10">
        <v>708000</v>
      </c>
      <c r="N31" s="45"/>
      <c r="O31" s="45"/>
      <c r="P31" s="20">
        <f t="shared" si="3"/>
        <v>341000</v>
      </c>
      <c r="Q31" s="9">
        <v>341000</v>
      </c>
      <c r="R31" s="9">
        <v>512000</v>
      </c>
      <c r="S31" s="10">
        <v>354000</v>
      </c>
      <c r="T31" s="3">
        <f t="shared" si="0"/>
        <v>708000</v>
      </c>
      <c r="W31" s="6" t="s">
        <v>54</v>
      </c>
      <c r="X31" s="19">
        <f t="shared" si="1"/>
        <v>7</v>
      </c>
      <c r="Y31" s="19" t="str">
        <f t="shared" si="2"/>
        <v>B091F</v>
      </c>
    </row>
    <row r="32" spans="1:25" ht="12.75">
      <c r="A32" s="5" t="s">
        <v>352</v>
      </c>
      <c r="B32" s="6" t="s">
        <v>57</v>
      </c>
      <c r="C32" s="6" t="s">
        <v>498</v>
      </c>
      <c r="D32" s="7" t="s">
        <v>313</v>
      </c>
      <c r="E32" s="7">
        <v>30</v>
      </c>
      <c r="F32" s="8">
        <v>139128</v>
      </c>
      <c r="G32" s="9">
        <v>1208250</v>
      </c>
      <c r="H32" s="8">
        <v>60000</v>
      </c>
      <c r="I32" s="9">
        <v>60000</v>
      </c>
      <c r="J32" s="10">
        <v>121000</v>
      </c>
      <c r="N32" s="45"/>
      <c r="O32" s="45"/>
      <c r="P32" s="20">
        <f t="shared" si="3"/>
        <v>250000</v>
      </c>
      <c r="Q32" s="9">
        <v>250000</v>
      </c>
      <c r="R32" s="9">
        <v>376000</v>
      </c>
      <c r="S32" s="10">
        <v>60000</v>
      </c>
      <c r="T32" s="3">
        <f t="shared" si="0"/>
        <v>120000</v>
      </c>
      <c r="W32" s="6" t="s">
        <v>56</v>
      </c>
      <c r="X32" s="19">
        <f t="shared" si="1"/>
        <v>7</v>
      </c>
      <c r="Y32" s="19" t="str">
        <f t="shared" si="2"/>
        <v>B093C</v>
      </c>
    </row>
    <row r="33" spans="1:25" ht="12.75">
      <c r="A33" s="5" t="s">
        <v>353</v>
      </c>
      <c r="B33" s="6" t="s">
        <v>59</v>
      </c>
      <c r="C33" s="6" t="s">
        <v>499</v>
      </c>
      <c r="D33" s="7" t="s">
        <v>313</v>
      </c>
      <c r="E33" s="7">
        <v>30</v>
      </c>
      <c r="F33" s="8">
        <v>1477891</v>
      </c>
      <c r="G33" s="9">
        <v>45475500</v>
      </c>
      <c r="H33" s="8">
        <v>2274000</v>
      </c>
      <c r="I33" s="9">
        <v>2274000</v>
      </c>
      <c r="J33" s="10">
        <v>4548000</v>
      </c>
      <c r="N33" s="45"/>
      <c r="O33" s="45"/>
      <c r="P33" s="20">
        <f t="shared" si="3"/>
        <v>2660000</v>
      </c>
      <c r="Q33" s="9">
        <v>2660000</v>
      </c>
      <c r="R33" s="9">
        <v>3990000</v>
      </c>
      <c r="S33" s="10">
        <v>2274000</v>
      </c>
      <c r="T33" s="3">
        <f t="shared" si="0"/>
        <v>4548000</v>
      </c>
      <c r="W33" s="6" t="s">
        <v>58</v>
      </c>
      <c r="X33" s="19">
        <f t="shared" si="1"/>
        <v>7</v>
      </c>
      <c r="Y33" s="19" t="str">
        <f t="shared" si="2"/>
        <v>B095C</v>
      </c>
    </row>
    <row r="34" spans="1:25" ht="12.75">
      <c r="A34" s="5" t="s">
        <v>354</v>
      </c>
      <c r="B34" s="6" t="s">
        <v>61</v>
      </c>
      <c r="C34" s="6" t="s">
        <v>60</v>
      </c>
      <c r="D34" s="7" t="s">
        <v>314</v>
      </c>
      <c r="E34" s="7">
        <v>10</v>
      </c>
      <c r="F34" s="8">
        <v>499988</v>
      </c>
      <c r="G34" s="9">
        <v>10306508.25</v>
      </c>
      <c r="H34" s="8">
        <v>165000</v>
      </c>
      <c r="I34" s="9">
        <v>165000</v>
      </c>
      <c r="J34" s="10">
        <v>330000</v>
      </c>
      <c r="N34" s="45"/>
      <c r="O34" s="45"/>
      <c r="P34" s="20">
        <f t="shared" si="3"/>
        <v>300000</v>
      </c>
      <c r="Q34" s="9">
        <v>300000</v>
      </c>
      <c r="R34" s="9">
        <v>450000</v>
      </c>
      <c r="S34" s="10">
        <v>165000</v>
      </c>
      <c r="T34" s="3">
        <f t="shared" si="0"/>
        <v>330000</v>
      </c>
      <c r="W34" s="6" t="s">
        <v>60</v>
      </c>
      <c r="X34" s="19">
        <f t="shared" si="1"/>
        <v>7</v>
      </c>
      <c r="Y34" s="19" t="str">
        <f t="shared" si="2"/>
        <v>B099F</v>
      </c>
    </row>
    <row r="35" spans="1:25" ht="12.75">
      <c r="A35" s="5" t="s">
        <v>355</v>
      </c>
      <c r="B35" s="6" t="s">
        <v>63</v>
      </c>
      <c r="C35" s="6" t="s">
        <v>62</v>
      </c>
      <c r="D35" s="7" t="s">
        <v>314</v>
      </c>
      <c r="E35" s="7">
        <v>10</v>
      </c>
      <c r="F35" s="8">
        <v>4329924</v>
      </c>
      <c r="G35" s="9">
        <v>291023250</v>
      </c>
      <c r="H35" s="8">
        <v>4656000</v>
      </c>
      <c r="I35" s="9">
        <v>4656000</v>
      </c>
      <c r="J35" s="10">
        <v>9313000</v>
      </c>
      <c r="N35" s="45"/>
      <c r="O35" s="45"/>
      <c r="P35" s="20">
        <f t="shared" si="3"/>
        <v>2598000</v>
      </c>
      <c r="Q35" s="9">
        <v>2598000</v>
      </c>
      <c r="R35" s="9">
        <v>3897000</v>
      </c>
      <c r="S35" s="10">
        <v>4656000</v>
      </c>
      <c r="T35" s="3">
        <f t="shared" si="0"/>
        <v>9312000</v>
      </c>
      <c r="W35" s="6" t="s">
        <v>62</v>
      </c>
      <c r="X35" s="19">
        <f t="shared" si="1"/>
        <v>7</v>
      </c>
      <c r="Y35" s="19" t="str">
        <f t="shared" si="2"/>
        <v>B101F</v>
      </c>
    </row>
    <row r="36" spans="1:25" ht="12.75">
      <c r="A36" s="5" t="s">
        <v>356</v>
      </c>
      <c r="B36" s="6" t="s">
        <v>65</v>
      </c>
      <c r="C36" s="6" t="s">
        <v>500</v>
      </c>
      <c r="D36" s="7" t="s">
        <v>313</v>
      </c>
      <c r="E36" s="7">
        <v>30</v>
      </c>
      <c r="F36" s="8">
        <v>1207689</v>
      </c>
      <c r="G36" s="9">
        <v>33697500</v>
      </c>
      <c r="H36" s="8">
        <v>1685000</v>
      </c>
      <c r="I36" s="9">
        <v>1685000</v>
      </c>
      <c r="J36" s="10">
        <v>3370000</v>
      </c>
      <c r="N36" s="45"/>
      <c r="O36" s="45"/>
      <c r="P36" s="20">
        <f t="shared" si="3"/>
        <v>2174000</v>
      </c>
      <c r="Q36" s="9">
        <v>2174000</v>
      </c>
      <c r="R36" s="9">
        <v>3261000</v>
      </c>
      <c r="S36" s="10">
        <v>1685000</v>
      </c>
      <c r="T36" s="3">
        <f t="shared" si="0"/>
        <v>3370000</v>
      </c>
      <c r="W36" s="6" t="s">
        <v>64</v>
      </c>
      <c r="X36" s="19">
        <f t="shared" si="1"/>
        <v>7</v>
      </c>
      <c r="Y36" s="19" t="str">
        <f t="shared" si="2"/>
        <v>B106C</v>
      </c>
    </row>
    <row r="37" spans="1:25" ht="12.75">
      <c r="A37" s="5" t="s">
        <v>357</v>
      </c>
      <c r="B37" s="6" t="s">
        <v>67</v>
      </c>
      <c r="C37" s="6" t="s">
        <v>66</v>
      </c>
      <c r="D37" s="7" t="s">
        <v>314</v>
      </c>
      <c r="E37" s="7">
        <v>10</v>
      </c>
      <c r="F37" s="8">
        <v>399413</v>
      </c>
      <c r="G37" s="9">
        <v>18351000</v>
      </c>
      <c r="H37" s="8">
        <v>294000</v>
      </c>
      <c r="I37" s="9">
        <v>294000</v>
      </c>
      <c r="J37" s="10">
        <v>587000</v>
      </c>
      <c r="N37" s="45"/>
      <c r="O37" s="45"/>
      <c r="P37" s="20">
        <f t="shared" si="3"/>
        <v>240000</v>
      </c>
      <c r="Q37" s="9">
        <v>240000</v>
      </c>
      <c r="R37" s="9">
        <v>359000</v>
      </c>
      <c r="S37" s="10">
        <v>294000</v>
      </c>
      <c r="T37" s="3">
        <f aca="true" t="shared" si="4" ref="T37:T68">S37*2</f>
        <v>588000</v>
      </c>
      <c r="W37" s="6" t="s">
        <v>66</v>
      </c>
      <c r="X37" s="19">
        <f aca="true" t="shared" si="5" ref="X37:X68">LEN(W37)</f>
        <v>7</v>
      </c>
      <c r="Y37" s="19" t="str">
        <f aca="true" t="shared" si="6" ref="Y37:Y68">IF((X37=7),RIGHT(W37,5),RIGHT(W37,6))</f>
        <v>B107F</v>
      </c>
    </row>
    <row r="38" spans="1:25" ht="12.75">
      <c r="A38" s="5" t="s">
        <v>358</v>
      </c>
      <c r="B38" s="6" t="s">
        <v>69</v>
      </c>
      <c r="C38" s="6" t="s">
        <v>501</v>
      </c>
      <c r="D38" s="7" t="s">
        <v>313</v>
      </c>
      <c r="E38" s="7">
        <v>30</v>
      </c>
      <c r="F38" s="8">
        <v>2073952</v>
      </c>
      <c r="G38" s="9">
        <v>113548872</v>
      </c>
      <c r="H38" s="8">
        <v>5677000</v>
      </c>
      <c r="I38" s="9">
        <v>5677000</v>
      </c>
      <c r="J38" s="10">
        <v>11355000</v>
      </c>
      <c r="N38" s="45"/>
      <c r="O38" s="45"/>
      <c r="P38" s="20">
        <f t="shared" si="3"/>
        <v>3733000</v>
      </c>
      <c r="Q38" s="9">
        <v>3733000</v>
      </c>
      <c r="R38" s="9">
        <v>5600000</v>
      </c>
      <c r="S38" s="10">
        <v>5677000</v>
      </c>
      <c r="T38" s="3">
        <f t="shared" si="4"/>
        <v>11354000</v>
      </c>
      <c r="W38" s="6" t="s">
        <v>68</v>
      </c>
      <c r="X38" s="19">
        <f t="shared" si="5"/>
        <v>7</v>
      </c>
      <c r="Y38" s="19" t="str">
        <f t="shared" si="6"/>
        <v>B110C</v>
      </c>
    </row>
    <row r="39" spans="1:25" ht="12.75">
      <c r="A39" s="5" t="s">
        <v>359</v>
      </c>
      <c r="B39" s="6" t="s">
        <v>71</v>
      </c>
      <c r="C39" s="6" t="s">
        <v>70</v>
      </c>
      <c r="D39" s="7" t="s">
        <v>314</v>
      </c>
      <c r="E39" s="7">
        <v>10</v>
      </c>
      <c r="F39" s="8">
        <v>251257</v>
      </c>
      <c r="G39" s="9">
        <v>8798261.25</v>
      </c>
      <c r="H39" s="8">
        <v>141000</v>
      </c>
      <c r="I39" s="9">
        <v>141000</v>
      </c>
      <c r="J39" s="10">
        <v>282000</v>
      </c>
      <c r="N39" s="45"/>
      <c r="O39" s="45"/>
      <c r="P39" s="20">
        <f t="shared" si="3"/>
        <v>151000</v>
      </c>
      <c r="Q39" s="9">
        <v>151000</v>
      </c>
      <c r="R39" s="9">
        <v>226000</v>
      </c>
      <c r="S39" s="10">
        <v>141000</v>
      </c>
      <c r="T39" s="3">
        <f t="shared" si="4"/>
        <v>282000</v>
      </c>
      <c r="W39" s="6" t="s">
        <v>70</v>
      </c>
      <c r="X39" s="19">
        <f t="shared" si="5"/>
        <v>7</v>
      </c>
      <c r="Y39" s="19" t="str">
        <f t="shared" si="6"/>
        <v>B116F</v>
      </c>
    </row>
    <row r="40" spans="1:25" ht="12.75">
      <c r="A40" s="5" t="s">
        <v>360</v>
      </c>
      <c r="B40" s="6" t="s">
        <v>73</v>
      </c>
      <c r="C40" s="6" t="s">
        <v>502</v>
      </c>
      <c r="D40" s="7" t="s">
        <v>313</v>
      </c>
      <c r="E40" s="7">
        <v>15</v>
      </c>
      <c r="F40" s="8">
        <v>124180</v>
      </c>
      <c r="G40" s="9">
        <v>1656757.5</v>
      </c>
      <c r="H40" s="8">
        <v>41000</v>
      </c>
      <c r="I40" s="9">
        <v>41000</v>
      </c>
      <c r="J40" s="10">
        <v>83000</v>
      </c>
      <c r="N40" s="45"/>
      <c r="O40" s="45"/>
      <c r="P40" s="20">
        <f t="shared" si="3"/>
        <v>112000</v>
      </c>
      <c r="Q40" s="9">
        <v>112000</v>
      </c>
      <c r="R40" s="9">
        <v>168000</v>
      </c>
      <c r="S40" s="10">
        <v>41000</v>
      </c>
      <c r="T40" s="3">
        <f t="shared" si="4"/>
        <v>82000</v>
      </c>
      <c r="W40" s="6" t="s">
        <v>72</v>
      </c>
      <c r="X40" s="19">
        <f t="shared" si="5"/>
        <v>8</v>
      </c>
      <c r="Y40" s="19" t="str">
        <f t="shared" si="6"/>
        <v>B117C2</v>
      </c>
    </row>
    <row r="41" spans="1:25" ht="12.75">
      <c r="A41" s="5" t="s">
        <v>361</v>
      </c>
      <c r="B41" s="6" t="s">
        <v>77</v>
      </c>
      <c r="C41" s="6" t="s">
        <v>503</v>
      </c>
      <c r="D41" s="7" t="s">
        <v>313</v>
      </c>
      <c r="E41" s="7">
        <v>15</v>
      </c>
      <c r="F41" s="8">
        <v>315038</v>
      </c>
      <c r="G41" s="9">
        <v>4163325</v>
      </c>
      <c r="H41" s="8">
        <v>104000</v>
      </c>
      <c r="I41" s="9">
        <v>104000</v>
      </c>
      <c r="J41" s="10">
        <v>208000</v>
      </c>
      <c r="N41" s="45"/>
      <c r="O41" s="45"/>
      <c r="P41" s="20">
        <f>Q41</f>
        <v>284000</v>
      </c>
      <c r="Q41" s="9">
        <v>284000</v>
      </c>
      <c r="R41" s="9">
        <v>425000</v>
      </c>
      <c r="S41" s="10">
        <v>104000</v>
      </c>
      <c r="T41" s="3">
        <f t="shared" si="4"/>
        <v>208000</v>
      </c>
      <c r="W41" s="6" t="s">
        <v>76</v>
      </c>
      <c r="X41" s="19">
        <f t="shared" si="5"/>
        <v>8</v>
      </c>
      <c r="Y41" s="19" t="str">
        <f t="shared" si="6"/>
        <v>B127C2</v>
      </c>
    </row>
    <row r="42" spans="1:25" ht="12.75">
      <c r="A42" s="5" t="s">
        <v>362</v>
      </c>
      <c r="B42" s="6" t="s">
        <v>75</v>
      </c>
      <c r="C42" s="6" t="s">
        <v>504</v>
      </c>
      <c r="D42" s="7" t="s">
        <v>313</v>
      </c>
      <c r="E42" s="7">
        <v>30</v>
      </c>
      <c r="F42" s="8">
        <v>649860</v>
      </c>
      <c r="G42" s="9">
        <v>25747500</v>
      </c>
      <c r="H42" s="8">
        <v>1287000</v>
      </c>
      <c r="I42" s="9">
        <v>1287000</v>
      </c>
      <c r="J42" s="10">
        <v>2575000</v>
      </c>
      <c r="N42" s="45"/>
      <c r="O42" s="45"/>
      <c r="P42" s="20">
        <f t="shared" si="3"/>
        <v>1170000</v>
      </c>
      <c r="Q42" s="9">
        <v>1170000</v>
      </c>
      <c r="R42" s="9">
        <v>1755000</v>
      </c>
      <c r="S42" s="10">
        <v>1287000</v>
      </c>
      <c r="T42" s="3">
        <f t="shared" si="4"/>
        <v>2574000</v>
      </c>
      <c r="W42" s="6" t="s">
        <v>74</v>
      </c>
      <c r="X42" s="19">
        <f t="shared" si="5"/>
        <v>7</v>
      </c>
      <c r="Y42" s="19" t="str">
        <f t="shared" si="6"/>
        <v>B128C</v>
      </c>
    </row>
    <row r="43" spans="1:25" ht="12.75">
      <c r="A43" s="5" t="s">
        <v>363</v>
      </c>
      <c r="B43" s="6" t="s">
        <v>79</v>
      </c>
      <c r="C43" s="6" t="s">
        <v>505</v>
      </c>
      <c r="D43" s="7" t="s">
        <v>313</v>
      </c>
      <c r="E43" s="7">
        <v>30</v>
      </c>
      <c r="F43" s="8">
        <v>85998</v>
      </c>
      <c r="G43" s="9">
        <v>285750</v>
      </c>
      <c r="H43" s="8">
        <v>14000</v>
      </c>
      <c r="I43" s="9">
        <v>14000</v>
      </c>
      <c r="J43" s="10">
        <v>29000</v>
      </c>
      <c r="N43" s="45"/>
      <c r="O43" s="45"/>
      <c r="P43" s="20">
        <f t="shared" si="3"/>
        <v>155000</v>
      </c>
      <c r="Q43" s="9">
        <v>155000</v>
      </c>
      <c r="R43" s="9">
        <v>232000</v>
      </c>
      <c r="S43" s="10">
        <v>14000</v>
      </c>
      <c r="T43" s="3">
        <f t="shared" si="4"/>
        <v>28000</v>
      </c>
      <c r="W43" s="6" t="s">
        <v>78</v>
      </c>
      <c r="X43" s="19">
        <f t="shared" si="5"/>
        <v>7</v>
      </c>
      <c r="Y43" s="19" t="str">
        <f t="shared" si="6"/>
        <v>B130C</v>
      </c>
    </row>
    <row r="44" spans="1:25" ht="12.75">
      <c r="A44" s="5" t="s">
        <v>364</v>
      </c>
      <c r="B44" s="6" t="s">
        <v>81</v>
      </c>
      <c r="C44" s="6" t="s">
        <v>506</v>
      </c>
      <c r="D44" s="7" t="s">
        <v>313</v>
      </c>
      <c r="E44" s="7">
        <v>30</v>
      </c>
      <c r="F44" s="8">
        <v>504859</v>
      </c>
      <c r="G44" s="9">
        <v>6925504.5</v>
      </c>
      <c r="H44" s="8">
        <v>346000</v>
      </c>
      <c r="I44" s="9">
        <v>346000</v>
      </c>
      <c r="J44" s="10">
        <v>693000</v>
      </c>
      <c r="N44" s="45"/>
      <c r="O44" s="45"/>
      <c r="P44" s="20">
        <f t="shared" si="3"/>
        <v>909000</v>
      </c>
      <c r="Q44" s="9">
        <v>909000</v>
      </c>
      <c r="R44" s="9">
        <v>1363000</v>
      </c>
      <c r="S44" s="10">
        <v>346000</v>
      </c>
      <c r="T44" s="3">
        <f t="shared" si="4"/>
        <v>692000</v>
      </c>
      <c r="W44" s="6" t="s">
        <v>80</v>
      </c>
      <c r="X44" s="19">
        <f t="shared" si="5"/>
        <v>7</v>
      </c>
      <c r="Y44" s="19" t="str">
        <f t="shared" si="6"/>
        <v>B135C</v>
      </c>
    </row>
    <row r="45" spans="1:25" ht="12.75">
      <c r="A45" s="5" t="s">
        <v>365</v>
      </c>
      <c r="B45" s="6" t="s">
        <v>83</v>
      </c>
      <c r="C45" s="6" t="s">
        <v>507</v>
      </c>
      <c r="D45" s="7" t="s">
        <v>313</v>
      </c>
      <c r="E45" s="7">
        <v>30</v>
      </c>
      <c r="F45" s="8">
        <v>92111</v>
      </c>
      <c r="G45" s="9">
        <v>562500</v>
      </c>
      <c r="H45" s="8">
        <v>28000</v>
      </c>
      <c r="I45" s="9">
        <v>28000</v>
      </c>
      <c r="J45" s="10">
        <v>56000</v>
      </c>
      <c r="N45" s="45"/>
      <c r="O45" s="45"/>
      <c r="P45" s="20">
        <f t="shared" si="3"/>
        <v>166000</v>
      </c>
      <c r="Q45" s="9">
        <v>166000</v>
      </c>
      <c r="R45" s="9">
        <v>249000</v>
      </c>
      <c r="S45" s="10">
        <v>28000</v>
      </c>
      <c r="T45" s="3">
        <f t="shared" si="4"/>
        <v>56000</v>
      </c>
      <c r="W45" s="6" t="s">
        <v>82</v>
      </c>
      <c r="X45" s="19">
        <f t="shared" si="5"/>
        <v>7</v>
      </c>
      <c r="Y45" s="19" t="str">
        <f t="shared" si="6"/>
        <v>B136C</v>
      </c>
    </row>
    <row r="46" spans="1:25" ht="12.75">
      <c r="A46" s="5" t="s">
        <v>366</v>
      </c>
      <c r="B46" s="6" t="s">
        <v>85</v>
      </c>
      <c r="C46" s="6" t="s">
        <v>508</v>
      </c>
      <c r="D46" s="7" t="s">
        <v>313</v>
      </c>
      <c r="E46" s="7">
        <v>30</v>
      </c>
      <c r="F46" s="8">
        <v>260538</v>
      </c>
      <c r="G46" s="9">
        <v>7143909.75</v>
      </c>
      <c r="H46" s="8">
        <v>357000</v>
      </c>
      <c r="I46" s="9">
        <v>357000</v>
      </c>
      <c r="J46" s="10">
        <v>714000</v>
      </c>
      <c r="N46" s="45"/>
      <c r="O46" s="45"/>
      <c r="P46" s="20">
        <f t="shared" si="3"/>
        <v>469000</v>
      </c>
      <c r="Q46" s="9">
        <v>469000</v>
      </c>
      <c r="R46" s="9">
        <v>703000</v>
      </c>
      <c r="S46" s="10">
        <v>357000</v>
      </c>
      <c r="T46" s="3">
        <f t="shared" si="4"/>
        <v>714000</v>
      </c>
      <c r="W46" s="6" t="s">
        <v>84</v>
      </c>
      <c r="X46" s="19">
        <f t="shared" si="5"/>
        <v>7</v>
      </c>
      <c r="Y46" s="19" t="str">
        <f t="shared" si="6"/>
        <v>B159C</v>
      </c>
    </row>
    <row r="47" spans="1:25" ht="12.75">
      <c r="A47" s="5" t="s">
        <v>367</v>
      </c>
      <c r="B47" s="6" t="s">
        <v>87</v>
      </c>
      <c r="C47" s="6" t="s">
        <v>509</v>
      </c>
      <c r="D47" s="7" t="s">
        <v>313</v>
      </c>
      <c r="E47" s="7">
        <v>30</v>
      </c>
      <c r="F47" s="8">
        <v>131821</v>
      </c>
      <c r="G47" s="9">
        <v>3840750</v>
      </c>
      <c r="H47" s="8">
        <v>192000</v>
      </c>
      <c r="I47" s="9">
        <v>192000</v>
      </c>
      <c r="J47" s="10">
        <v>384000</v>
      </c>
      <c r="N47" s="45"/>
      <c r="O47" s="45"/>
      <c r="P47" s="20">
        <f t="shared" si="3"/>
        <v>237000</v>
      </c>
      <c r="Q47" s="9">
        <v>237000</v>
      </c>
      <c r="R47" s="9">
        <v>356000</v>
      </c>
      <c r="S47" s="10">
        <v>192000</v>
      </c>
      <c r="T47" s="3">
        <f t="shared" si="4"/>
        <v>384000</v>
      </c>
      <c r="W47" s="6" t="s">
        <v>86</v>
      </c>
      <c r="X47" s="19">
        <f t="shared" si="5"/>
        <v>7</v>
      </c>
      <c r="Y47" s="19" t="str">
        <f t="shared" si="6"/>
        <v>B172C</v>
      </c>
    </row>
    <row r="48" spans="1:25" ht="12.75">
      <c r="A48" s="5" t="s">
        <v>368</v>
      </c>
      <c r="B48" s="6" t="s">
        <v>89</v>
      </c>
      <c r="C48" s="6" t="s">
        <v>510</v>
      </c>
      <c r="D48" s="7" t="s">
        <v>313</v>
      </c>
      <c r="E48" s="7">
        <v>30</v>
      </c>
      <c r="F48" s="8">
        <v>1241349</v>
      </c>
      <c r="G48" s="9">
        <v>49679250</v>
      </c>
      <c r="H48" s="8">
        <v>2484000</v>
      </c>
      <c r="I48" s="9">
        <v>2484000</v>
      </c>
      <c r="J48" s="10">
        <v>4968000</v>
      </c>
      <c r="N48" s="45"/>
      <c r="O48" s="45"/>
      <c r="P48" s="20">
        <f t="shared" si="3"/>
        <v>2234000</v>
      </c>
      <c r="Q48" s="9">
        <v>2234000</v>
      </c>
      <c r="R48" s="9">
        <v>3352000</v>
      </c>
      <c r="S48" s="10">
        <v>2484000</v>
      </c>
      <c r="T48" s="3">
        <f t="shared" si="4"/>
        <v>4968000</v>
      </c>
      <c r="W48" s="6" t="s">
        <v>88</v>
      </c>
      <c r="X48" s="19">
        <f t="shared" si="5"/>
        <v>7</v>
      </c>
      <c r="Y48" s="19" t="str">
        <f t="shared" si="6"/>
        <v>B174C</v>
      </c>
    </row>
    <row r="49" spans="1:25" ht="12.75">
      <c r="A49" s="5" t="s">
        <v>369</v>
      </c>
      <c r="B49" s="6" t="s">
        <v>91</v>
      </c>
      <c r="C49" s="6" t="s">
        <v>90</v>
      </c>
      <c r="D49" s="7" t="s">
        <v>314</v>
      </c>
      <c r="E49" s="7">
        <v>10</v>
      </c>
      <c r="F49" s="8">
        <v>788212</v>
      </c>
      <c r="G49" s="9">
        <v>24799500</v>
      </c>
      <c r="H49" s="8">
        <v>397000</v>
      </c>
      <c r="I49" s="9">
        <v>397000</v>
      </c>
      <c r="J49" s="10">
        <v>794000</v>
      </c>
      <c r="N49" s="45"/>
      <c r="O49" s="45"/>
      <c r="P49" s="20">
        <f t="shared" si="3"/>
        <v>473000</v>
      </c>
      <c r="Q49" s="9">
        <v>473000</v>
      </c>
      <c r="R49" s="9">
        <v>709000</v>
      </c>
      <c r="S49" s="10">
        <v>397000</v>
      </c>
      <c r="T49" s="3">
        <f t="shared" si="4"/>
        <v>794000</v>
      </c>
      <c r="W49" s="6" t="s">
        <v>90</v>
      </c>
      <c r="X49" s="19">
        <f t="shared" si="5"/>
        <v>7</v>
      </c>
      <c r="Y49" s="19" t="str">
        <f t="shared" si="6"/>
        <v>B177F</v>
      </c>
    </row>
    <row r="50" spans="1:25" ht="12.75">
      <c r="A50" s="5" t="s">
        <v>370</v>
      </c>
      <c r="B50" s="6" t="s">
        <v>93</v>
      </c>
      <c r="C50" s="6" t="s">
        <v>511</v>
      </c>
      <c r="D50" s="7" t="s">
        <v>313</v>
      </c>
      <c r="E50" s="7">
        <v>30</v>
      </c>
      <c r="F50" s="8">
        <v>327693</v>
      </c>
      <c r="G50" s="9">
        <v>5634750</v>
      </c>
      <c r="H50" s="8">
        <v>282000</v>
      </c>
      <c r="I50" s="9">
        <v>282000</v>
      </c>
      <c r="J50" s="10">
        <v>563000</v>
      </c>
      <c r="N50" s="45"/>
      <c r="O50" s="45"/>
      <c r="P50" s="20">
        <f t="shared" si="3"/>
        <v>590000</v>
      </c>
      <c r="Q50" s="9">
        <v>590000</v>
      </c>
      <c r="R50" s="9">
        <v>885000</v>
      </c>
      <c r="S50" s="10">
        <v>282000</v>
      </c>
      <c r="T50" s="3">
        <f t="shared" si="4"/>
        <v>564000</v>
      </c>
      <c r="W50" s="6" t="s">
        <v>92</v>
      </c>
      <c r="X50" s="19">
        <f t="shared" si="5"/>
        <v>7</v>
      </c>
      <c r="Y50" s="19" t="str">
        <f t="shared" si="6"/>
        <v>B179C</v>
      </c>
    </row>
    <row r="51" spans="1:25" ht="12.75">
      <c r="A51" s="5" t="s">
        <v>371</v>
      </c>
      <c r="B51" s="6" t="s">
        <v>95</v>
      </c>
      <c r="C51" s="6" t="s">
        <v>94</v>
      </c>
      <c r="D51" s="7" t="s">
        <v>314</v>
      </c>
      <c r="E51" s="7">
        <v>10</v>
      </c>
      <c r="F51" s="8">
        <v>654808</v>
      </c>
      <c r="G51" s="9">
        <v>17457761.25</v>
      </c>
      <c r="H51" s="8">
        <v>279000</v>
      </c>
      <c r="I51" s="9">
        <v>279000</v>
      </c>
      <c r="J51" s="10">
        <v>559000</v>
      </c>
      <c r="N51" s="45"/>
      <c r="O51" s="45"/>
      <c r="P51" s="20">
        <f t="shared" si="3"/>
        <v>393000</v>
      </c>
      <c r="Q51" s="9">
        <v>393000</v>
      </c>
      <c r="R51" s="9">
        <v>589000</v>
      </c>
      <c r="S51" s="10">
        <v>279000</v>
      </c>
      <c r="T51" s="3">
        <f t="shared" si="4"/>
        <v>558000</v>
      </c>
      <c r="W51" s="6" t="s">
        <v>94</v>
      </c>
      <c r="X51" s="19">
        <f t="shared" si="5"/>
        <v>7</v>
      </c>
      <c r="Y51" s="19" t="str">
        <f t="shared" si="6"/>
        <v>B181F</v>
      </c>
    </row>
    <row r="52" spans="1:25" ht="12.75">
      <c r="A52" s="5" t="s">
        <v>372</v>
      </c>
      <c r="B52" s="6" t="s">
        <v>97</v>
      </c>
      <c r="C52" s="6" t="s">
        <v>512</v>
      </c>
      <c r="D52" s="7" t="s">
        <v>313</v>
      </c>
      <c r="E52" s="7">
        <v>30</v>
      </c>
      <c r="F52" s="8">
        <v>58752</v>
      </c>
      <c r="G52" s="9">
        <v>1158000</v>
      </c>
      <c r="H52" s="8">
        <v>58000</v>
      </c>
      <c r="I52" s="9">
        <v>58000</v>
      </c>
      <c r="J52" s="10">
        <v>116000</v>
      </c>
      <c r="N52" s="45"/>
      <c r="O52" s="45"/>
      <c r="P52" s="20">
        <f t="shared" si="3"/>
        <v>106000</v>
      </c>
      <c r="Q52" s="9">
        <v>106000</v>
      </c>
      <c r="R52" s="9">
        <v>159000</v>
      </c>
      <c r="S52" s="10">
        <v>58000</v>
      </c>
      <c r="T52" s="3">
        <f t="shared" si="4"/>
        <v>116000</v>
      </c>
      <c r="W52" s="6" t="s">
        <v>96</v>
      </c>
      <c r="X52" s="19">
        <f t="shared" si="5"/>
        <v>7</v>
      </c>
      <c r="Y52" s="19" t="str">
        <f t="shared" si="6"/>
        <v>B188C</v>
      </c>
    </row>
    <row r="53" spans="1:25" ht="12.75">
      <c r="A53" s="5" t="s">
        <v>373</v>
      </c>
      <c r="B53" s="6" t="s">
        <v>99</v>
      </c>
      <c r="C53" s="6" t="s">
        <v>513</v>
      </c>
      <c r="D53" s="7" t="s">
        <v>313</v>
      </c>
      <c r="E53" s="7">
        <v>30</v>
      </c>
      <c r="F53" s="8">
        <v>292409</v>
      </c>
      <c r="G53" s="9">
        <v>3528750</v>
      </c>
      <c r="H53" s="8">
        <v>176000</v>
      </c>
      <c r="I53" s="9">
        <v>176000</v>
      </c>
      <c r="J53" s="10">
        <v>353000</v>
      </c>
      <c r="N53" s="45"/>
      <c r="O53" s="45"/>
      <c r="P53" s="20">
        <f t="shared" si="3"/>
        <v>526000</v>
      </c>
      <c r="Q53" s="9">
        <v>526000</v>
      </c>
      <c r="R53" s="9">
        <v>790000</v>
      </c>
      <c r="S53" s="10">
        <v>176000</v>
      </c>
      <c r="T53" s="3">
        <f t="shared" si="4"/>
        <v>352000</v>
      </c>
      <c r="W53" s="6" t="s">
        <v>98</v>
      </c>
      <c r="X53" s="19">
        <f t="shared" si="5"/>
        <v>7</v>
      </c>
      <c r="Y53" s="19" t="str">
        <f t="shared" si="6"/>
        <v>B189C</v>
      </c>
    </row>
    <row r="54" spans="1:25" ht="12.75">
      <c r="A54" s="5" t="s">
        <v>374</v>
      </c>
      <c r="B54" s="6" t="s">
        <v>101</v>
      </c>
      <c r="C54" s="6" t="s">
        <v>100</v>
      </c>
      <c r="D54" s="7" t="s">
        <v>314</v>
      </c>
      <c r="E54" s="7">
        <v>10</v>
      </c>
      <c r="F54" s="8">
        <v>120317</v>
      </c>
      <c r="G54" s="9">
        <v>3611262</v>
      </c>
      <c r="H54" s="8">
        <v>58000</v>
      </c>
      <c r="I54" s="9">
        <v>58000</v>
      </c>
      <c r="J54" s="10">
        <v>116000</v>
      </c>
      <c r="N54" s="45"/>
      <c r="O54" s="45"/>
      <c r="P54" s="20">
        <f t="shared" si="3"/>
        <v>72000</v>
      </c>
      <c r="Q54" s="9">
        <v>72000</v>
      </c>
      <c r="R54" s="9">
        <v>108000</v>
      </c>
      <c r="S54" s="10">
        <v>58000</v>
      </c>
      <c r="T54" s="3">
        <f t="shared" si="4"/>
        <v>116000</v>
      </c>
      <c r="W54" s="6" t="s">
        <v>100</v>
      </c>
      <c r="X54" s="19">
        <f t="shared" si="5"/>
        <v>7</v>
      </c>
      <c r="Y54" s="19" t="str">
        <f t="shared" si="6"/>
        <v>B190F</v>
      </c>
    </row>
    <row r="55" spans="1:25" ht="12.75">
      <c r="A55" s="5" t="s">
        <v>375</v>
      </c>
      <c r="B55" s="6" t="s">
        <v>103</v>
      </c>
      <c r="C55" s="6" t="s">
        <v>102</v>
      </c>
      <c r="D55" s="7" t="s">
        <v>314</v>
      </c>
      <c r="E55" s="7">
        <v>10</v>
      </c>
      <c r="F55" s="8">
        <v>836231</v>
      </c>
      <c r="G55" s="9">
        <v>53594250</v>
      </c>
      <c r="H55" s="8">
        <v>858000</v>
      </c>
      <c r="I55" s="9">
        <v>858000</v>
      </c>
      <c r="J55" s="10">
        <v>1715000</v>
      </c>
      <c r="N55" s="45"/>
      <c r="O55" s="45"/>
      <c r="P55" s="20">
        <f t="shared" si="3"/>
        <v>502000</v>
      </c>
      <c r="Q55" s="9">
        <v>502000</v>
      </c>
      <c r="R55" s="9">
        <v>753000</v>
      </c>
      <c r="S55" s="10">
        <v>858000</v>
      </c>
      <c r="T55" s="3">
        <f t="shared" si="4"/>
        <v>1716000</v>
      </c>
      <c r="W55" s="6" t="s">
        <v>102</v>
      </c>
      <c r="X55" s="19">
        <f t="shared" si="5"/>
        <v>7</v>
      </c>
      <c r="Y55" s="19" t="str">
        <f t="shared" si="6"/>
        <v>B192F</v>
      </c>
    </row>
    <row r="56" spans="1:25" ht="12.75">
      <c r="A56" s="5" t="s">
        <v>376</v>
      </c>
      <c r="B56" s="6" t="s">
        <v>105</v>
      </c>
      <c r="C56" s="6" t="s">
        <v>514</v>
      </c>
      <c r="D56" s="7" t="s">
        <v>313</v>
      </c>
      <c r="E56" s="7">
        <v>30</v>
      </c>
      <c r="F56" s="8">
        <v>4054253</v>
      </c>
      <c r="G56" s="9">
        <v>198474750</v>
      </c>
      <c r="H56" s="8">
        <v>9924000</v>
      </c>
      <c r="I56" s="9">
        <v>9924000</v>
      </c>
      <c r="J56" s="10">
        <v>19847000</v>
      </c>
      <c r="N56" s="45"/>
      <c r="O56" s="45"/>
      <c r="P56" s="20">
        <f t="shared" si="3"/>
        <v>7298000</v>
      </c>
      <c r="Q56" s="9">
        <v>7298000</v>
      </c>
      <c r="R56" s="9">
        <v>10946000</v>
      </c>
      <c r="S56" s="10">
        <v>9924000</v>
      </c>
      <c r="T56" s="3">
        <f t="shared" si="4"/>
        <v>19848000</v>
      </c>
      <c r="W56" s="6" t="s">
        <v>104</v>
      </c>
      <c r="X56" s="19">
        <f t="shared" si="5"/>
        <v>7</v>
      </c>
      <c r="Y56" s="19" t="str">
        <f t="shared" si="6"/>
        <v>B196C</v>
      </c>
    </row>
    <row r="57" spans="1:25" ht="12.75">
      <c r="A57" s="5" t="s">
        <v>377</v>
      </c>
      <c r="B57" s="6" t="s">
        <v>107</v>
      </c>
      <c r="C57" s="6" t="s">
        <v>515</v>
      </c>
      <c r="D57" s="7" t="s">
        <v>313</v>
      </c>
      <c r="E57" s="7">
        <v>15</v>
      </c>
      <c r="F57" s="8">
        <v>89994</v>
      </c>
      <c r="G57" s="9">
        <v>1076257.5</v>
      </c>
      <c r="H57" s="8">
        <v>27000</v>
      </c>
      <c r="I57" s="9">
        <v>27000</v>
      </c>
      <c r="J57" s="10">
        <v>54000</v>
      </c>
      <c r="N57" s="45"/>
      <c r="O57" s="45"/>
      <c r="P57" s="20">
        <f t="shared" si="3"/>
        <v>81000</v>
      </c>
      <c r="Q57" s="9">
        <v>81000</v>
      </c>
      <c r="R57" s="9">
        <v>121000</v>
      </c>
      <c r="S57" s="10">
        <v>27000</v>
      </c>
      <c r="T57" s="3">
        <f t="shared" si="4"/>
        <v>54000</v>
      </c>
      <c r="W57" s="6" t="s">
        <v>106</v>
      </c>
      <c r="X57" s="19">
        <f t="shared" si="5"/>
        <v>8</v>
      </c>
      <c r="Y57" s="19" t="str">
        <f t="shared" si="6"/>
        <v>B203C2</v>
      </c>
    </row>
    <row r="58" spans="1:25" ht="12.75">
      <c r="A58" s="5" t="s">
        <v>378</v>
      </c>
      <c r="B58" s="6" t="s">
        <v>109</v>
      </c>
      <c r="C58" s="6" t="s">
        <v>516</v>
      </c>
      <c r="D58" s="7" t="s">
        <v>313</v>
      </c>
      <c r="E58" s="7">
        <v>30</v>
      </c>
      <c r="F58" s="8">
        <v>1321911</v>
      </c>
      <c r="G58" s="9">
        <v>72456750</v>
      </c>
      <c r="H58" s="8">
        <v>3623000</v>
      </c>
      <c r="I58" s="9">
        <v>3623000</v>
      </c>
      <c r="J58" s="10">
        <v>7246000</v>
      </c>
      <c r="N58" s="45"/>
      <c r="O58" s="45"/>
      <c r="P58" s="20">
        <f t="shared" si="3"/>
        <v>2379000</v>
      </c>
      <c r="Q58" s="9">
        <v>2379000</v>
      </c>
      <c r="R58" s="9">
        <v>3569000</v>
      </c>
      <c r="S58" s="10">
        <v>3623000</v>
      </c>
      <c r="T58" s="3">
        <f t="shared" si="4"/>
        <v>7246000</v>
      </c>
      <c r="W58" s="6" t="s">
        <v>108</v>
      </c>
      <c r="X58" s="19">
        <f t="shared" si="5"/>
        <v>7</v>
      </c>
      <c r="Y58" s="19" t="str">
        <f t="shared" si="6"/>
        <v>B204C</v>
      </c>
    </row>
    <row r="59" spans="1:25" ht="12.75">
      <c r="A59" s="5" t="s">
        <v>379</v>
      </c>
      <c r="B59" s="6" t="s">
        <v>111</v>
      </c>
      <c r="C59" s="6" t="s">
        <v>517</v>
      </c>
      <c r="D59" s="7" t="s">
        <v>313</v>
      </c>
      <c r="E59" s="7">
        <v>30</v>
      </c>
      <c r="F59" s="8">
        <v>1114847</v>
      </c>
      <c r="G59" s="9">
        <v>38245500</v>
      </c>
      <c r="H59" s="8">
        <v>1912000</v>
      </c>
      <c r="I59" s="9">
        <v>1912000</v>
      </c>
      <c r="J59" s="10">
        <v>3825000</v>
      </c>
      <c r="N59" s="45"/>
      <c r="O59" s="45"/>
      <c r="P59" s="20">
        <f t="shared" si="3"/>
        <v>2007000</v>
      </c>
      <c r="Q59" s="9">
        <v>2007000</v>
      </c>
      <c r="R59" s="9">
        <v>3010000</v>
      </c>
      <c r="S59" s="10">
        <v>1912000</v>
      </c>
      <c r="T59" s="3">
        <f t="shared" si="4"/>
        <v>3824000</v>
      </c>
      <c r="W59" s="6" t="s">
        <v>110</v>
      </c>
      <c r="X59" s="19">
        <f t="shared" si="5"/>
        <v>7</v>
      </c>
      <c r="Y59" s="19" t="str">
        <f t="shared" si="6"/>
        <v>B212C</v>
      </c>
    </row>
    <row r="60" spans="1:25" ht="12.75">
      <c r="A60" s="5" t="s">
        <v>380</v>
      </c>
      <c r="B60" s="6" t="s">
        <v>113</v>
      </c>
      <c r="C60" s="6" t="s">
        <v>518</v>
      </c>
      <c r="D60" s="7" t="s">
        <v>313</v>
      </c>
      <c r="E60" s="7">
        <v>30</v>
      </c>
      <c r="F60" s="8">
        <v>186945</v>
      </c>
      <c r="G60" s="9">
        <v>3793500</v>
      </c>
      <c r="H60" s="8">
        <v>190000</v>
      </c>
      <c r="I60" s="9">
        <v>190000</v>
      </c>
      <c r="J60" s="10">
        <v>379000</v>
      </c>
      <c r="N60" s="45"/>
      <c r="O60" s="45"/>
      <c r="P60" s="20">
        <f t="shared" si="3"/>
        <v>337000</v>
      </c>
      <c r="Q60" s="9">
        <v>337000</v>
      </c>
      <c r="R60" s="9">
        <v>505000</v>
      </c>
      <c r="S60" s="10">
        <v>190000</v>
      </c>
      <c r="T60" s="3">
        <f t="shared" si="4"/>
        <v>380000</v>
      </c>
      <c r="W60" s="6" t="s">
        <v>112</v>
      </c>
      <c r="X60" s="19">
        <f t="shared" si="5"/>
        <v>7</v>
      </c>
      <c r="Y60" s="19" t="str">
        <f t="shared" si="6"/>
        <v>B215C</v>
      </c>
    </row>
    <row r="61" spans="1:25" ht="12.75">
      <c r="A61" s="5" t="s">
        <v>381</v>
      </c>
      <c r="B61" s="6" t="s">
        <v>115</v>
      </c>
      <c r="C61" s="6" t="s">
        <v>114</v>
      </c>
      <c r="D61" s="7" t="s">
        <v>314</v>
      </c>
      <c r="E61" s="7">
        <v>10</v>
      </c>
      <c r="F61" s="8">
        <v>214510</v>
      </c>
      <c r="G61" s="9">
        <v>4865251.5</v>
      </c>
      <c r="H61" s="8">
        <v>78000</v>
      </c>
      <c r="I61" s="9">
        <v>78000</v>
      </c>
      <c r="J61" s="10">
        <v>156000</v>
      </c>
      <c r="N61" s="45"/>
      <c r="O61" s="45"/>
      <c r="P61" s="20">
        <f t="shared" si="3"/>
        <v>129000</v>
      </c>
      <c r="Q61" s="9">
        <v>129000</v>
      </c>
      <c r="R61" s="9">
        <v>193000</v>
      </c>
      <c r="S61" s="10">
        <v>78000</v>
      </c>
      <c r="T61" s="3">
        <f t="shared" si="4"/>
        <v>156000</v>
      </c>
      <c r="W61" s="6" t="s">
        <v>114</v>
      </c>
      <c r="X61" s="19">
        <f t="shared" si="5"/>
        <v>7</v>
      </c>
      <c r="Y61" s="19" t="str">
        <f t="shared" si="6"/>
        <v>B216F</v>
      </c>
    </row>
    <row r="62" spans="1:25" ht="12.75">
      <c r="A62" s="5" t="s">
        <v>382</v>
      </c>
      <c r="B62" s="6" t="s">
        <v>117</v>
      </c>
      <c r="C62" s="6" t="s">
        <v>519</v>
      </c>
      <c r="D62" s="7" t="s">
        <v>313</v>
      </c>
      <c r="E62" s="7">
        <v>30</v>
      </c>
      <c r="F62" s="8">
        <v>241247</v>
      </c>
      <c r="G62" s="9">
        <v>2479999.5</v>
      </c>
      <c r="H62" s="8">
        <v>124000</v>
      </c>
      <c r="I62" s="9">
        <v>124000</v>
      </c>
      <c r="J62" s="10">
        <v>248000</v>
      </c>
      <c r="N62" s="45"/>
      <c r="O62" s="45"/>
      <c r="P62" s="20">
        <f t="shared" si="3"/>
        <v>434000</v>
      </c>
      <c r="Q62" s="9">
        <v>434000</v>
      </c>
      <c r="R62" s="9">
        <v>651000</v>
      </c>
      <c r="S62" s="10">
        <v>124000</v>
      </c>
      <c r="T62" s="3">
        <f t="shared" si="4"/>
        <v>248000</v>
      </c>
      <c r="W62" s="6" t="s">
        <v>116</v>
      </c>
      <c r="X62" s="19">
        <f t="shared" si="5"/>
        <v>7</v>
      </c>
      <c r="Y62" s="19" t="str">
        <f t="shared" si="6"/>
        <v>B218C</v>
      </c>
    </row>
    <row r="63" spans="1:25" ht="12.75">
      <c r="A63" s="5" t="s">
        <v>383</v>
      </c>
      <c r="B63" s="6" t="s">
        <v>119</v>
      </c>
      <c r="C63" s="6" t="s">
        <v>520</v>
      </c>
      <c r="D63" s="7" t="s">
        <v>313</v>
      </c>
      <c r="E63" s="7">
        <v>30</v>
      </c>
      <c r="F63" s="8">
        <v>215095</v>
      </c>
      <c r="G63" s="9">
        <v>2868000</v>
      </c>
      <c r="H63" s="8">
        <v>143000</v>
      </c>
      <c r="I63" s="9">
        <v>143000</v>
      </c>
      <c r="J63" s="10">
        <v>287000</v>
      </c>
      <c r="N63" s="45"/>
      <c r="O63" s="45"/>
      <c r="P63" s="20">
        <f t="shared" si="3"/>
        <v>387000</v>
      </c>
      <c r="Q63" s="9">
        <v>387000</v>
      </c>
      <c r="R63" s="9">
        <v>581000</v>
      </c>
      <c r="S63" s="10">
        <v>143000</v>
      </c>
      <c r="T63" s="3">
        <f t="shared" si="4"/>
        <v>286000</v>
      </c>
      <c r="W63" s="6" t="s">
        <v>118</v>
      </c>
      <c r="X63" s="19">
        <f t="shared" si="5"/>
        <v>7</v>
      </c>
      <c r="Y63" s="19" t="str">
        <f t="shared" si="6"/>
        <v>B220C</v>
      </c>
    </row>
    <row r="64" spans="1:25" ht="12.75">
      <c r="A64" s="5" t="s">
        <v>384</v>
      </c>
      <c r="B64" s="6" t="s">
        <v>121</v>
      </c>
      <c r="C64" s="6" t="s">
        <v>521</v>
      </c>
      <c r="D64" s="7" t="s">
        <v>313</v>
      </c>
      <c r="E64" s="7">
        <v>30</v>
      </c>
      <c r="F64" s="8">
        <v>68989</v>
      </c>
      <c r="G64" s="9">
        <v>622612.5</v>
      </c>
      <c r="H64" s="8">
        <v>31000</v>
      </c>
      <c r="I64" s="9">
        <v>31000</v>
      </c>
      <c r="J64" s="10">
        <v>62000</v>
      </c>
      <c r="N64" s="45"/>
      <c r="O64" s="45"/>
      <c r="P64" s="20">
        <f t="shared" si="3"/>
        <v>124000</v>
      </c>
      <c r="Q64" s="9">
        <v>124000</v>
      </c>
      <c r="R64" s="9">
        <v>186000</v>
      </c>
      <c r="S64" s="10">
        <v>31000</v>
      </c>
      <c r="T64" s="3">
        <f t="shared" si="4"/>
        <v>62000</v>
      </c>
      <c r="W64" s="6" t="s">
        <v>120</v>
      </c>
      <c r="X64" s="19">
        <f t="shared" si="5"/>
        <v>7</v>
      </c>
      <c r="Y64" s="19" t="str">
        <f t="shared" si="6"/>
        <v>B221C</v>
      </c>
    </row>
    <row r="65" spans="1:25" ht="12.75">
      <c r="A65" s="5" t="s">
        <v>385</v>
      </c>
      <c r="B65" s="6" t="s">
        <v>123</v>
      </c>
      <c r="C65" s="6" t="s">
        <v>122</v>
      </c>
      <c r="D65" s="7" t="s">
        <v>314</v>
      </c>
      <c r="E65" s="7">
        <v>10</v>
      </c>
      <c r="F65" s="8">
        <v>100504</v>
      </c>
      <c r="G65" s="9">
        <v>7752000</v>
      </c>
      <c r="H65" s="8">
        <v>124000</v>
      </c>
      <c r="I65" s="9">
        <v>124000</v>
      </c>
      <c r="J65" s="10">
        <v>248000</v>
      </c>
      <c r="N65" s="45"/>
      <c r="O65" s="45"/>
      <c r="P65" s="20">
        <f t="shared" si="3"/>
        <v>60000</v>
      </c>
      <c r="Q65" s="9">
        <v>60000</v>
      </c>
      <c r="R65" s="9">
        <v>90000</v>
      </c>
      <c r="S65" s="10">
        <v>124000</v>
      </c>
      <c r="T65" s="3">
        <f t="shared" si="4"/>
        <v>248000</v>
      </c>
      <c r="W65" s="6" t="s">
        <v>122</v>
      </c>
      <c r="X65" s="19">
        <f t="shared" si="5"/>
        <v>7</v>
      </c>
      <c r="Y65" s="19" t="str">
        <f t="shared" si="6"/>
        <v>B222F</v>
      </c>
    </row>
    <row r="66" spans="1:25" ht="12.75">
      <c r="A66" s="5" t="s">
        <v>386</v>
      </c>
      <c r="B66" s="6" t="s">
        <v>125</v>
      </c>
      <c r="C66" s="6" t="s">
        <v>522</v>
      </c>
      <c r="D66" s="7" t="s">
        <v>313</v>
      </c>
      <c r="E66" s="7">
        <v>30</v>
      </c>
      <c r="F66" s="8">
        <v>59218</v>
      </c>
      <c r="G66" s="9">
        <v>715500.75</v>
      </c>
      <c r="H66" s="8">
        <v>36000</v>
      </c>
      <c r="I66" s="9">
        <v>36000</v>
      </c>
      <c r="J66" s="10">
        <v>72000</v>
      </c>
      <c r="N66" s="45"/>
      <c r="O66" s="45"/>
      <c r="P66" s="20">
        <f t="shared" si="3"/>
        <v>107000</v>
      </c>
      <c r="Q66" s="9">
        <v>107000</v>
      </c>
      <c r="R66" s="9">
        <v>160000</v>
      </c>
      <c r="S66" s="10">
        <v>36000</v>
      </c>
      <c r="T66" s="3">
        <f t="shared" si="4"/>
        <v>72000</v>
      </c>
      <c r="W66" s="6" t="s">
        <v>124</v>
      </c>
      <c r="X66" s="19">
        <f t="shared" si="5"/>
        <v>7</v>
      </c>
      <c r="Y66" s="19" t="str">
        <f t="shared" si="6"/>
        <v>B224C</v>
      </c>
    </row>
    <row r="67" spans="1:25" ht="12.75">
      <c r="A67" s="5" t="s">
        <v>387</v>
      </c>
      <c r="B67" s="6" t="s">
        <v>127</v>
      </c>
      <c r="C67" s="6" t="s">
        <v>126</v>
      </c>
      <c r="D67" s="7" t="s">
        <v>314</v>
      </c>
      <c r="E67" s="7">
        <v>10</v>
      </c>
      <c r="F67" s="8">
        <v>127042</v>
      </c>
      <c r="G67" s="9">
        <v>912202.5</v>
      </c>
      <c r="H67" s="8">
        <v>15000</v>
      </c>
      <c r="I67" s="9">
        <v>15000</v>
      </c>
      <c r="J67" s="10">
        <v>29000</v>
      </c>
      <c r="N67" s="45"/>
      <c r="O67" s="45"/>
      <c r="P67" s="20">
        <f t="shared" si="3"/>
        <v>76000</v>
      </c>
      <c r="Q67" s="9">
        <v>76000</v>
      </c>
      <c r="R67" s="9">
        <v>114000</v>
      </c>
      <c r="S67" s="10">
        <v>15000</v>
      </c>
      <c r="T67" s="3">
        <f t="shared" si="4"/>
        <v>30000</v>
      </c>
      <c r="W67" s="6" t="s">
        <v>126</v>
      </c>
      <c r="X67" s="19">
        <f t="shared" si="5"/>
        <v>7</v>
      </c>
      <c r="Y67" s="19" t="str">
        <f t="shared" si="6"/>
        <v>B225F</v>
      </c>
    </row>
    <row r="68" spans="1:25" ht="12.75">
      <c r="A68" s="5" t="s">
        <v>388</v>
      </c>
      <c r="B68" s="6" t="s">
        <v>129</v>
      </c>
      <c r="C68" s="6" t="s">
        <v>523</v>
      </c>
      <c r="D68" s="7" t="s">
        <v>313</v>
      </c>
      <c r="E68" s="7">
        <v>30</v>
      </c>
      <c r="F68" s="8">
        <v>1839569</v>
      </c>
      <c r="G68" s="9">
        <v>59334000</v>
      </c>
      <c r="H68" s="8">
        <v>2967000</v>
      </c>
      <c r="I68" s="9">
        <v>2967000</v>
      </c>
      <c r="J68" s="10">
        <v>5933000</v>
      </c>
      <c r="N68" s="45"/>
      <c r="O68" s="45"/>
      <c r="P68" s="20">
        <f t="shared" si="3"/>
        <v>3311000</v>
      </c>
      <c r="Q68" s="9">
        <v>3311000</v>
      </c>
      <c r="R68" s="9">
        <v>4967000</v>
      </c>
      <c r="S68" s="10">
        <v>2967000</v>
      </c>
      <c r="T68" s="3">
        <f t="shared" si="4"/>
        <v>5934000</v>
      </c>
      <c r="W68" s="6" t="s">
        <v>128</v>
      </c>
      <c r="X68" s="19">
        <f t="shared" si="5"/>
        <v>7</v>
      </c>
      <c r="Y68" s="19" t="str">
        <f t="shared" si="6"/>
        <v>B226C</v>
      </c>
    </row>
    <row r="69" spans="1:25" ht="12.75">
      <c r="A69" s="5" t="s">
        <v>389</v>
      </c>
      <c r="B69" s="6" t="s">
        <v>131</v>
      </c>
      <c r="C69" s="6" t="s">
        <v>524</v>
      </c>
      <c r="D69" s="7" t="s">
        <v>313</v>
      </c>
      <c r="E69" s="7">
        <v>30</v>
      </c>
      <c r="F69" s="8">
        <v>111709</v>
      </c>
      <c r="G69" s="9">
        <v>3795000</v>
      </c>
      <c r="H69" s="8">
        <v>190000</v>
      </c>
      <c r="I69" s="9">
        <v>190000</v>
      </c>
      <c r="J69" s="10">
        <v>380000</v>
      </c>
      <c r="N69" s="45"/>
      <c r="O69" s="45"/>
      <c r="P69" s="20">
        <f t="shared" si="3"/>
        <v>201000</v>
      </c>
      <c r="Q69" s="9">
        <v>201000</v>
      </c>
      <c r="R69" s="9">
        <v>302000</v>
      </c>
      <c r="S69" s="10">
        <v>190000</v>
      </c>
      <c r="T69" s="3">
        <f aca="true" t="shared" si="7" ref="T69:T100">S69*2</f>
        <v>380000</v>
      </c>
      <c r="W69" s="6" t="s">
        <v>130</v>
      </c>
      <c r="X69" s="19">
        <f aca="true" t="shared" si="8" ref="X69:X100">LEN(W69)</f>
        <v>7</v>
      </c>
      <c r="Y69" s="19" t="str">
        <f aca="true" t="shared" si="9" ref="Y69:Y100">IF((X69=7),RIGHT(W69,5),RIGHT(W69,6))</f>
        <v>B227C</v>
      </c>
    </row>
    <row r="70" spans="1:25" ht="12.75">
      <c r="A70" s="5" t="s">
        <v>390</v>
      </c>
      <c r="B70" s="6" t="s">
        <v>133</v>
      </c>
      <c r="C70" s="6" t="s">
        <v>525</v>
      </c>
      <c r="D70" s="7" t="s">
        <v>313</v>
      </c>
      <c r="E70" s="7">
        <v>30</v>
      </c>
      <c r="F70" s="8">
        <v>247523</v>
      </c>
      <c r="G70" s="9">
        <v>9208683</v>
      </c>
      <c r="H70" s="8">
        <v>460000</v>
      </c>
      <c r="I70" s="9">
        <v>460000</v>
      </c>
      <c r="J70" s="10">
        <v>921000</v>
      </c>
      <c r="N70" s="45"/>
      <c r="O70" s="45"/>
      <c r="P70" s="20">
        <f aca="true" t="shared" si="10" ref="P70:P134">Q70</f>
        <v>446000</v>
      </c>
      <c r="Q70" s="9">
        <v>446000</v>
      </c>
      <c r="R70" s="9">
        <v>668000</v>
      </c>
      <c r="S70" s="10">
        <v>460000</v>
      </c>
      <c r="T70" s="3">
        <f t="shared" si="7"/>
        <v>920000</v>
      </c>
      <c r="W70" s="6" t="s">
        <v>132</v>
      </c>
      <c r="X70" s="19">
        <f t="shared" si="8"/>
        <v>7</v>
      </c>
      <c r="Y70" s="19" t="str">
        <f t="shared" si="9"/>
        <v>B235C</v>
      </c>
    </row>
    <row r="71" spans="1:25" ht="12.75">
      <c r="A71" s="5" t="s">
        <v>391</v>
      </c>
      <c r="B71" s="6" t="s">
        <v>135</v>
      </c>
      <c r="C71" s="6" t="s">
        <v>526</v>
      </c>
      <c r="D71" s="7" t="s">
        <v>313</v>
      </c>
      <c r="E71" s="7">
        <v>30</v>
      </c>
      <c r="F71" s="8">
        <v>405382</v>
      </c>
      <c r="G71" s="9">
        <v>18840787.5</v>
      </c>
      <c r="H71" s="8">
        <v>942000</v>
      </c>
      <c r="I71" s="9">
        <v>942000</v>
      </c>
      <c r="J71" s="10">
        <v>1884000</v>
      </c>
      <c r="N71" s="45"/>
      <c r="O71" s="45"/>
      <c r="P71" s="20">
        <f t="shared" si="10"/>
        <v>730000</v>
      </c>
      <c r="Q71" s="9">
        <v>730000</v>
      </c>
      <c r="R71" s="9">
        <v>1095000</v>
      </c>
      <c r="S71" s="10">
        <v>942000</v>
      </c>
      <c r="T71" s="3">
        <f t="shared" si="7"/>
        <v>1884000</v>
      </c>
      <c r="W71" s="6" t="s">
        <v>134</v>
      </c>
      <c r="X71" s="19">
        <f t="shared" si="8"/>
        <v>7</v>
      </c>
      <c r="Y71" s="19" t="str">
        <f t="shared" si="9"/>
        <v>B239C</v>
      </c>
    </row>
    <row r="72" spans="1:25" ht="12.75">
      <c r="A72" s="5" t="s">
        <v>392</v>
      </c>
      <c r="B72" s="6" t="s">
        <v>137</v>
      </c>
      <c r="C72" s="6" t="s">
        <v>136</v>
      </c>
      <c r="D72" s="7" t="s">
        <v>314</v>
      </c>
      <c r="E72" s="7">
        <v>10</v>
      </c>
      <c r="F72" s="8">
        <v>422822</v>
      </c>
      <c r="G72" s="9">
        <v>13198416</v>
      </c>
      <c r="H72" s="8">
        <v>211000</v>
      </c>
      <c r="I72" s="9">
        <v>211000</v>
      </c>
      <c r="J72" s="10">
        <v>422000</v>
      </c>
      <c r="N72" s="45"/>
      <c r="O72" s="45"/>
      <c r="P72" s="20">
        <f t="shared" si="10"/>
        <v>254000</v>
      </c>
      <c r="Q72" s="9">
        <v>254000</v>
      </c>
      <c r="R72" s="9">
        <v>381000</v>
      </c>
      <c r="S72" s="10">
        <v>211000</v>
      </c>
      <c r="T72" s="3">
        <f t="shared" si="7"/>
        <v>422000</v>
      </c>
      <c r="W72" s="6" t="s">
        <v>136</v>
      </c>
      <c r="X72" s="19">
        <f t="shared" si="8"/>
        <v>7</v>
      </c>
      <c r="Y72" s="19" t="str">
        <f t="shared" si="9"/>
        <v>B240F</v>
      </c>
    </row>
    <row r="73" spans="1:25" ht="12.75">
      <c r="A73" s="5" t="s">
        <v>393</v>
      </c>
      <c r="B73" s="6" t="s">
        <v>139</v>
      </c>
      <c r="C73" s="6" t="s">
        <v>527</v>
      </c>
      <c r="D73" s="7" t="s">
        <v>313</v>
      </c>
      <c r="E73" s="7">
        <v>30</v>
      </c>
      <c r="F73" s="8">
        <v>489698</v>
      </c>
      <c r="G73" s="9">
        <v>16703326.5</v>
      </c>
      <c r="H73" s="8">
        <v>835000</v>
      </c>
      <c r="I73" s="9">
        <v>835000</v>
      </c>
      <c r="J73" s="10">
        <v>1670000</v>
      </c>
      <c r="N73" s="45"/>
      <c r="O73" s="45"/>
      <c r="P73" s="20">
        <f t="shared" si="10"/>
        <v>881000</v>
      </c>
      <c r="Q73" s="9">
        <v>881000</v>
      </c>
      <c r="R73" s="9">
        <v>1322000</v>
      </c>
      <c r="S73" s="10">
        <v>835000</v>
      </c>
      <c r="T73" s="3">
        <f t="shared" si="7"/>
        <v>1670000</v>
      </c>
      <c r="W73" s="6" t="s">
        <v>138</v>
      </c>
      <c r="X73" s="19">
        <f t="shared" si="8"/>
        <v>7</v>
      </c>
      <c r="Y73" s="19" t="str">
        <f t="shared" si="9"/>
        <v>B241C</v>
      </c>
    </row>
    <row r="74" spans="1:25" ht="12.75">
      <c r="A74" s="5" t="s">
        <v>394</v>
      </c>
      <c r="B74" s="6" t="s">
        <v>141</v>
      </c>
      <c r="C74" s="6" t="s">
        <v>528</v>
      </c>
      <c r="D74" s="7" t="s">
        <v>313</v>
      </c>
      <c r="E74" s="7">
        <v>30</v>
      </c>
      <c r="F74" s="8">
        <v>197166</v>
      </c>
      <c r="G74" s="9">
        <v>7281000.75</v>
      </c>
      <c r="H74" s="8">
        <v>364000</v>
      </c>
      <c r="I74" s="9">
        <v>364000</v>
      </c>
      <c r="J74" s="10">
        <v>728000</v>
      </c>
      <c r="N74" s="45"/>
      <c r="O74" s="45"/>
      <c r="P74" s="20">
        <f t="shared" si="10"/>
        <v>355000</v>
      </c>
      <c r="Q74" s="9">
        <v>355000</v>
      </c>
      <c r="R74" s="9">
        <v>532000</v>
      </c>
      <c r="S74" s="10">
        <v>364000</v>
      </c>
      <c r="T74" s="3">
        <f t="shared" si="7"/>
        <v>728000</v>
      </c>
      <c r="W74" s="6" t="s">
        <v>140</v>
      </c>
      <c r="X74" s="19">
        <f t="shared" si="8"/>
        <v>7</v>
      </c>
      <c r="Y74" s="19" t="str">
        <f t="shared" si="9"/>
        <v>B244C</v>
      </c>
    </row>
    <row r="75" spans="1:25" ht="12.75">
      <c r="A75" s="5" t="s">
        <v>395</v>
      </c>
      <c r="B75" s="6" t="s">
        <v>143</v>
      </c>
      <c r="C75" s="6" t="s">
        <v>142</v>
      </c>
      <c r="D75" s="7" t="s">
        <v>314</v>
      </c>
      <c r="E75" s="7">
        <v>10</v>
      </c>
      <c r="F75" s="8">
        <v>857856</v>
      </c>
      <c r="G75" s="9">
        <v>57118575.75</v>
      </c>
      <c r="H75" s="8">
        <v>914000</v>
      </c>
      <c r="I75" s="9">
        <v>914000</v>
      </c>
      <c r="J75" s="10">
        <v>1828000</v>
      </c>
      <c r="N75" s="45"/>
      <c r="O75" s="45"/>
      <c r="P75" s="20">
        <f t="shared" si="10"/>
        <v>515000</v>
      </c>
      <c r="Q75" s="9">
        <v>515000</v>
      </c>
      <c r="R75" s="9">
        <v>772000</v>
      </c>
      <c r="S75" s="10">
        <v>914000</v>
      </c>
      <c r="T75" s="3">
        <f t="shared" si="7"/>
        <v>1828000</v>
      </c>
      <c r="W75" s="6" t="s">
        <v>142</v>
      </c>
      <c r="X75" s="19">
        <f t="shared" si="8"/>
        <v>7</v>
      </c>
      <c r="Y75" s="19" t="str">
        <f t="shared" si="9"/>
        <v>B245F</v>
      </c>
    </row>
    <row r="76" spans="1:25" ht="12.75">
      <c r="A76" s="5" t="s">
        <v>396</v>
      </c>
      <c r="B76" s="6" t="s">
        <v>145</v>
      </c>
      <c r="C76" s="6" t="s">
        <v>144</v>
      </c>
      <c r="D76" s="7" t="s">
        <v>314</v>
      </c>
      <c r="E76" s="7">
        <v>10</v>
      </c>
      <c r="F76" s="8">
        <v>110028</v>
      </c>
      <c r="G76" s="9">
        <v>537075</v>
      </c>
      <c r="H76" s="8">
        <v>8600</v>
      </c>
      <c r="I76" s="9">
        <v>8600</v>
      </c>
      <c r="J76" s="10">
        <v>17000</v>
      </c>
      <c r="N76" s="45"/>
      <c r="O76" s="45"/>
      <c r="P76" s="20">
        <f t="shared" si="10"/>
        <v>66000</v>
      </c>
      <c r="Q76" s="9">
        <v>66000</v>
      </c>
      <c r="R76" s="9">
        <v>99000</v>
      </c>
      <c r="S76" s="10">
        <v>8600</v>
      </c>
      <c r="T76" s="3">
        <f t="shared" si="7"/>
        <v>17200</v>
      </c>
      <c r="W76" s="6" t="s">
        <v>144</v>
      </c>
      <c r="X76" s="19">
        <f t="shared" si="8"/>
        <v>7</v>
      </c>
      <c r="Y76" s="19" t="str">
        <f t="shared" si="9"/>
        <v>B250F</v>
      </c>
    </row>
    <row r="77" spans="1:25" ht="12.75">
      <c r="A77" s="5" t="s">
        <v>397</v>
      </c>
      <c r="B77" s="6" t="s">
        <v>147</v>
      </c>
      <c r="C77" s="6" t="s">
        <v>529</v>
      </c>
      <c r="D77" s="7" t="s">
        <v>313</v>
      </c>
      <c r="E77" s="7">
        <v>15</v>
      </c>
      <c r="F77" s="8">
        <v>221697</v>
      </c>
      <c r="G77" s="9">
        <v>4626000</v>
      </c>
      <c r="H77" s="8">
        <v>116000</v>
      </c>
      <c r="I77" s="9">
        <v>116000</v>
      </c>
      <c r="J77" s="10">
        <v>231000</v>
      </c>
      <c r="N77" s="45"/>
      <c r="O77" s="45"/>
      <c r="P77" s="20">
        <f t="shared" si="10"/>
        <v>200000</v>
      </c>
      <c r="Q77" s="9">
        <v>200000</v>
      </c>
      <c r="R77" s="9">
        <v>299000</v>
      </c>
      <c r="S77" s="10">
        <v>116000</v>
      </c>
      <c r="T77" s="3">
        <f t="shared" si="7"/>
        <v>232000</v>
      </c>
      <c r="W77" s="6" t="s">
        <v>146</v>
      </c>
      <c r="X77" s="19">
        <f t="shared" si="8"/>
        <v>8</v>
      </c>
      <c r="Y77" s="19" t="str">
        <f t="shared" si="9"/>
        <v>B251C2</v>
      </c>
    </row>
    <row r="78" spans="1:25" ht="12.75">
      <c r="A78" s="5" t="s">
        <v>398</v>
      </c>
      <c r="B78" s="6" t="s">
        <v>149</v>
      </c>
      <c r="C78" s="6" t="s">
        <v>530</v>
      </c>
      <c r="D78" s="7" t="s">
        <v>313</v>
      </c>
      <c r="E78" s="7">
        <v>30</v>
      </c>
      <c r="F78" s="8">
        <v>816101</v>
      </c>
      <c r="G78" s="9">
        <v>18046500</v>
      </c>
      <c r="H78" s="8">
        <v>902000</v>
      </c>
      <c r="I78" s="9">
        <v>902000</v>
      </c>
      <c r="J78" s="10">
        <v>1805000</v>
      </c>
      <c r="N78" s="45"/>
      <c r="O78" s="45"/>
      <c r="P78" s="20">
        <f t="shared" si="10"/>
        <v>1469000</v>
      </c>
      <c r="Q78" s="9">
        <v>1469000</v>
      </c>
      <c r="R78" s="9">
        <v>2203000</v>
      </c>
      <c r="S78" s="10">
        <v>902000</v>
      </c>
      <c r="T78" s="3">
        <f t="shared" si="7"/>
        <v>1804000</v>
      </c>
      <c r="W78" s="6" t="s">
        <v>148</v>
      </c>
      <c r="X78" s="19">
        <f t="shared" si="8"/>
        <v>7</v>
      </c>
      <c r="Y78" s="19" t="str">
        <f t="shared" si="9"/>
        <v>B252C</v>
      </c>
    </row>
    <row r="79" spans="1:25" ht="12.75">
      <c r="A79" s="5" t="s">
        <v>399</v>
      </c>
      <c r="B79" s="6" t="s">
        <v>151</v>
      </c>
      <c r="C79" s="6" t="s">
        <v>150</v>
      </c>
      <c r="D79" s="7" t="s">
        <v>314</v>
      </c>
      <c r="E79" s="7">
        <v>10</v>
      </c>
      <c r="F79" s="8">
        <v>51177</v>
      </c>
      <c r="G79" s="9">
        <v>2512500</v>
      </c>
      <c r="H79" s="8">
        <v>40000</v>
      </c>
      <c r="I79" s="9">
        <v>40000</v>
      </c>
      <c r="J79" s="10">
        <v>80000</v>
      </c>
      <c r="N79" s="45"/>
      <c r="O79" s="45"/>
      <c r="P79" s="20">
        <f t="shared" si="10"/>
        <v>31000</v>
      </c>
      <c r="Q79" s="9">
        <v>31000</v>
      </c>
      <c r="R79" s="9">
        <v>46000</v>
      </c>
      <c r="S79" s="10">
        <v>40000</v>
      </c>
      <c r="T79" s="3">
        <f t="shared" si="7"/>
        <v>80000</v>
      </c>
      <c r="W79" s="6" t="s">
        <v>150</v>
      </c>
      <c r="X79" s="19">
        <f t="shared" si="8"/>
        <v>7</v>
      </c>
      <c r="Y79" s="19" t="str">
        <f t="shared" si="9"/>
        <v>B254F</v>
      </c>
    </row>
    <row r="80" spans="1:25" ht="12.75">
      <c r="A80" s="5" t="s">
        <v>400</v>
      </c>
      <c r="B80" s="6" t="s">
        <v>153</v>
      </c>
      <c r="C80" s="6" t="s">
        <v>531</v>
      </c>
      <c r="D80" s="7" t="s">
        <v>313</v>
      </c>
      <c r="E80" s="7">
        <v>30</v>
      </c>
      <c r="F80" s="8">
        <v>43032</v>
      </c>
      <c r="G80" s="9">
        <v>639000</v>
      </c>
      <c r="H80" s="8">
        <v>32000</v>
      </c>
      <c r="I80" s="9">
        <v>32000</v>
      </c>
      <c r="J80" s="10">
        <v>64000</v>
      </c>
      <c r="N80" s="45"/>
      <c r="O80" s="45"/>
      <c r="P80" s="20">
        <f t="shared" si="10"/>
        <v>77000</v>
      </c>
      <c r="Q80" s="9">
        <v>77000</v>
      </c>
      <c r="R80" s="9">
        <v>116000</v>
      </c>
      <c r="S80" s="10">
        <v>32000</v>
      </c>
      <c r="T80" s="3">
        <f t="shared" si="7"/>
        <v>64000</v>
      </c>
      <c r="W80" s="6" t="s">
        <v>152</v>
      </c>
      <c r="X80" s="19">
        <f t="shared" si="8"/>
        <v>7</v>
      </c>
      <c r="Y80" s="19" t="str">
        <f t="shared" si="9"/>
        <v>B259C</v>
      </c>
    </row>
    <row r="81" spans="1:25" ht="12.75">
      <c r="A81" s="5" t="s">
        <v>401</v>
      </c>
      <c r="B81" s="6" t="s">
        <v>155</v>
      </c>
      <c r="C81" s="6" t="s">
        <v>532</v>
      </c>
      <c r="D81" s="7" t="s">
        <v>313</v>
      </c>
      <c r="E81" s="7">
        <v>30</v>
      </c>
      <c r="F81" s="8">
        <v>85446</v>
      </c>
      <c r="G81" s="9">
        <v>2856000.75</v>
      </c>
      <c r="H81" s="8">
        <v>143000</v>
      </c>
      <c r="I81" s="9">
        <v>143000</v>
      </c>
      <c r="J81" s="10">
        <v>286000</v>
      </c>
      <c r="N81" s="45"/>
      <c r="O81" s="45"/>
      <c r="P81" s="20">
        <f>Q81</f>
        <v>154000</v>
      </c>
      <c r="Q81" s="9">
        <v>154000</v>
      </c>
      <c r="R81" s="9">
        <v>231000</v>
      </c>
      <c r="S81" s="10">
        <v>143000</v>
      </c>
      <c r="T81" s="3">
        <f t="shared" si="7"/>
        <v>286000</v>
      </c>
      <c r="W81" s="6" t="s">
        <v>156</v>
      </c>
      <c r="X81" s="19">
        <f t="shared" si="8"/>
        <v>7</v>
      </c>
      <c r="Y81" s="19" t="str">
        <f t="shared" si="9"/>
        <v>B261C</v>
      </c>
    </row>
    <row r="82" spans="1:25" ht="12.75">
      <c r="A82" s="5" t="s">
        <v>401</v>
      </c>
      <c r="B82" s="6" t="s">
        <v>155</v>
      </c>
      <c r="C82" s="6" t="s">
        <v>154</v>
      </c>
      <c r="D82" s="7" t="s">
        <v>314</v>
      </c>
      <c r="E82" s="7">
        <v>10</v>
      </c>
      <c r="F82" s="8">
        <v>85446</v>
      </c>
      <c r="G82" s="9">
        <v>2856000.75</v>
      </c>
      <c r="H82" s="8">
        <v>46000</v>
      </c>
      <c r="I82" s="11">
        <v>46000</v>
      </c>
      <c r="J82" s="12">
        <v>91000</v>
      </c>
      <c r="N82" s="46"/>
      <c r="O82" s="46"/>
      <c r="P82" s="20">
        <f t="shared" si="10"/>
        <v>51000</v>
      </c>
      <c r="Q82" s="11">
        <v>51000</v>
      </c>
      <c r="R82" s="11">
        <v>77000</v>
      </c>
      <c r="S82" s="12">
        <v>46000</v>
      </c>
      <c r="T82" s="3">
        <f t="shared" si="7"/>
        <v>92000</v>
      </c>
      <c r="W82" s="6" t="s">
        <v>154</v>
      </c>
      <c r="X82" s="19">
        <f t="shared" si="8"/>
        <v>7</v>
      </c>
      <c r="Y82" s="19" t="str">
        <f t="shared" si="9"/>
        <v>B261F</v>
      </c>
    </row>
    <row r="83" spans="1:25" ht="12.75">
      <c r="A83" s="5" t="s">
        <v>402</v>
      </c>
      <c r="B83" s="6" t="s">
        <v>158</v>
      </c>
      <c r="C83" s="6" t="s">
        <v>533</v>
      </c>
      <c r="D83" s="7" t="s">
        <v>313</v>
      </c>
      <c r="E83" s="7">
        <v>30</v>
      </c>
      <c r="F83" s="8">
        <v>14549810</v>
      </c>
      <c r="G83" s="9">
        <v>663547500</v>
      </c>
      <c r="H83" s="8">
        <v>33177000</v>
      </c>
      <c r="I83" s="9">
        <v>33177000</v>
      </c>
      <c r="J83" s="10">
        <v>66355000</v>
      </c>
      <c r="N83" s="45"/>
      <c r="O83" s="45"/>
      <c r="P83" s="20">
        <f t="shared" si="10"/>
        <v>26190000</v>
      </c>
      <c r="Q83" s="9">
        <v>26190000</v>
      </c>
      <c r="R83" s="9">
        <v>39284000</v>
      </c>
      <c r="S83" s="10">
        <v>33177000</v>
      </c>
      <c r="T83" s="3">
        <f t="shared" si="7"/>
        <v>66354000</v>
      </c>
      <c r="W83" s="6" t="s">
        <v>157</v>
      </c>
      <c r="X83" s="19">
        <f t="shared" si="8"/>
        <v>7</v>
      </c>
      <c r="Y83" s="19" t="str">
        <f t="shared" si="9"/>
        <v>B262C</v>
      </c>
    </row>
    <row r="84" spans="1:25" ht="12.75">
      <c r="A84" s="5" t="s">
        <v>403</v>
      </c>
      <c r="B84" s="6" t="s">
        <v>160</v>
      </c>
      <c r="C84" s="6" t="s">
        <v>534</v>
      </c>
      <c r="D84" s="7" t="s">
        <v>313</v>
      </c>
      <c r="E84" s="7">
        <v>30</v>
      </c>
      <c r="F84" s="8">
        <v>1352955</v>
      </c>
      <c r="G84" s="9">
        <v>55351500</v>
      </c>
      <c r="H84" s="8">
        <v>2768000</v>
      </c>
      <c r="I84" s="9">
        <v>2768000</v>
      </c>
      <c r="J84" s="10">
        <v>5535000</v>
      </c>
      <c r="N84" s="45"/>
      <c r="O84" s="45"/>
      <c r="P84" s="20">
        <f t="shared" si="10"/>
        <v>2435000</v>
      </c>
      <c r="Q84" s="9">
        <v>2435000</v>
      </c>
      <c r="R84" s="9">
        <v>3653000</v>
      </c>
      <c r="S84" s="10">
        <v>2768000</v>
      </c>
      <c r="T84" s="3">
        <f t="shared" si="7"/>
        <v>5536000</v>
      </c>
      <c r="W84" s="6" t="s">
        <v>159</v>
      </c>
      <c r="X84" s="19">
        <f t="shared" si="8"/>
        <v>7</v>
      </c>
      <c r="Y84" s="19" t="str">
        <f t="shared" si="9"/>
        <v>B263C</v>
      </c>
    </row>
    <row r="85" spans="1:25" ht="12.75">
      <c r="A85" s="5" t="s">
        <v>404</v>
      </c>
      <c r="B85" s="6" t="s">
        <v>162</v>
      </c>
      <c r="C85" s="6" t="s">
        <v>535</v>
      </c>
      <c r="D85" s="7" t="s">
        <v>313</v>
      </c>
      <c r="E85" s="7">
        <v>30</v>
      </c>
      <c r="F85" s="8">
        <v>144081</v>
      </c>
      <c r="G85" s="9">
        <v>2840250</v>
      </c>
      <c r="H85" s="8">
        <v>142000</v>
      </c>
      <c r="I85" s="9">
        <v>142000</v>
      </c>
      <c r="J85" s="10">
        <v>284000</v>
      </c>
      <c r="N85" s="45"/>
      <c r="O85" s="45"/>
      <c r="P85" s="20">
        <f t="shared" si="10"/>
        <v>259000</v>
      </c>
      <c r="Q85" s="9">
        <v>259000</v>
      </c>
      <c r="R85" s="9">
        <v>389000</v>
      </c>
      <c r="S85" s="10">
        <v>142000</v>
      </c>
      <c r="T85" s="3">
        <f t="shared" si="7"/>
        <v>284000</v>
      </c>
      <c r="W85" s="6" t="s">
        <v>161</v>
      </c>
      <c r="X85" s="19">
        <f t="shared" si="8"/>
        <v>7</v>
      </c>
      <c r="Y85" s="19" t="str">
        <f t="shared" si="9"/>
        <v>B265C</v>
      </c>
    </row>
    <row r="86" spans="1:25" ht="12.75">
      <c r="A86" s="35" t="s">
        <v>405</v>
      </c>
      <c r="B86" s="36" t="s">
        <v>168</v>
      </c>
      <c r="C86" s="6" t="s">
        <v>536</v>
      </c>
      <c r="D86" s="37" t="s">
        <v>313</v>
      </c>
      <c r="E86" s="37">
        <v>30</v>
      </c>
      <c r="F86" s="38">
        <v>424063</v>
      </c>
      <c r="G86" s="39">
        <v>17838342</v>
      </c>
      <c r="H86" s="8">
        <v>892000</v>
      </c>
      <c r="I86" s="39">
        <v>892000</v>
      </c>
      <c r="J86" s="41">
        <v>1784000</v>
      </c>
      <c r="N86" s="47"/>
      <c r="O86" s="47"/>
      <c r="P86" s="40">
        <f>Q86</f>
        <v>763000</v>
      </c>
      <c r="Q86" s="39">
        <v>763000</v>
      </c>
      <c r="R86" s="39">
        <v>1145000</v>
      </c>
      <c r="S86" s="41">
        <v>892000</v>
      </c>
      <c r="T86" s="3">
        <f t="shared" si="7"/>
        <v>1784000</v>
      </c>
      <c r="W86" s="36" t="s">
        <v>167</v>
      </c>
      <c r="X86" s="19">
        <f t="shared" si="8"/>
        <v>7</v>
      </c>
      <c r="Y86" s="19" t="str">
        <f t="shared" si="9"/>
        <v>B268C</v>
      </c>
    </row>
    <row r="87" spans="1:25" ht="12.75">
      <c r="A87" s="5" t="s">
        <v>406</v>
      </c>
      <c r="B87" s="6" t="s">
        <v>164</v>
      </c>
      <c r="C87" s="6" t="s">
        <v>537</v>
      </c>
      <c r="D87" s="7" t="s">
        <v>313</v>
      </c>
      <c r="E87" s="7">
        <v>30</v>
      </c>
      <c r="F87" s="8">
        <v>540704</v>
      </c>
      <c r="G87" s="9">
        <v>19102500</v>
      </c>
      <c r="H87" s="8">
        <v>955000</v>
      </c>
      <c r="I87" s="9">
        <v>955000</v>
      </c>
      <c r="J87" s="10">
        <v>1910000</v>
      </c>
      <c r="N87" s="45"/>
      <c r="O87" s="45"/>
      <c r="P87" s="20">
        <f t="shared" si="10"/>
        <v>973000</v>
      </c>
      <c r="Q87" s="9">
        <v>973000</v>
      </c>
      <c r="R87" s="9">
        <v>1460000</v>
      </c>
      <c r="S87" s="10">
        <v>955000</v>
      </c>
      <c r="T87" s="3">
        <f t="shared" si="7"/>
        <v>1910000</v>
      </c>
      <c r="W87" s="6" t="s">
        <v>163</v>
      </c>
      <c r="X87" s="19">
        <f t="shared" si="8"/>
        <v>7</v>
      </c>
      <c r="Y87" s="19" t="str">
        <f t="shared" si="9"/>
        <v>B274C</v>
      </c>
    </row>
    <row r="88" spans="1:25" ht="12.75">
      <c r="A88" s="5" t="s">
        <v>407</v>
      </c>
      <c r="B88" s="6" t="s">
        <v>166</v>
      </c>
      <c r="C88" s="6" t="s">
        <v>538</v>
      </c>
      <c r="D88" s="7" t="s">
        <v>313</v>
      </c>
      <c r="E88" s="7">
        <v>30</v>
      </c>
      <c r="F88" s="8">
        <v>92023</v>
      </c>
      <c r="G88" s="9">
        <v>1211250</v>
      </c>
      <c r="H88" s="8">
        <v>61000</v>
      </c>
      <c r="I88" s="9">
        <v>61000</v>
      </c>
      <c r="J88" s="10">
        <v>121000</v>
      </c>
      <c r="N88" s="45"/>
      <c r="O88" s="45"/>
      <c r="P88" s="20">
        <f t="shared" si="10"/>
        <v>166000</v>
      </c>
      <c r="Q88" s="9">
        <v>166000</v>
      </c>
      <c r="R88" s="9">
        <v>248000</v>
      </c>
      <c r="S88" s="10">
        <v>61000</v>
      </c>
      <c r="T88" s="3">
        <f t="shared" si="7"/>
        <v>122000</v>
      </c>
      <c r="W88" s="6" t="s">
        <v>165</v>
      </c>
      <c r="X88" s="19">
        <f t="shared" si="8"/>
        <v>7</v>
      </c>
      <c r="Y88" s="19" t="str">
        <f t="shared" si="9"/>
        <v>B281C</v>
      </c>
    </row>
    <row r="89" spans="1:25" ht="12.75">
      <c r="A89" s="5" t="s">
        <v>408</v>
      </c>
      <c r="B89" s="6" t="s">
        <v>170</v>
      </c>
      <c r="C89" s="6" t="s">
        <v>539</v>
      </c>
      <c r="D89" s="7" t="s">
        <v>313</v>
      </c>
      <c r="E89" s="7">
        <v>15</v>
      </c>
      <c r="F89" s="8">
        <v>86169</v>
      </c>
      <c r="G89" s="9">
        <v>1343253.75</v>
      </c>
      <c r="H89" s="8">
        <v>34000</v>
      </c>
      <c r="I89" s="9">
        <v>34000</v>
      </c>
      <c r="J89" s="10">
        <v>67000</v>
      </c>
      <c r="N89" s="45"/>
      <c r="O89" s="45"/>
      <c r="P89" s="20">
        <f t="shared" si="10"/>
        <v>78000</v>
      </c>
      <c r="Q89" s="9">
        <v>78000</v>
      </c>
      <c r="R89" s="9">
        <v>116000</v>
      </c>
      <c r="S89" s="10">
        <v>34000</v>
      </c>
      <c r="T89" s="3">
        <f t="shared" si="7"/>
        <v>68000</v>
      </c>
      <c r="W89" s="6" t="s">
        <v>169</v>
      </c>
      <c r="X89" s="19">
        <f t="shared" si="8"/>
        <v>8</v>
      </c>
      <c r="Y89" s="19" t="str">
        <f t="shared" si="9"/>
        <v>B287C2</v>
      </c>
    </row>
    <row r="90" spans="1:25" ht="12.75">
      <c r="A90" s="5" t="s">
        <v>409</v>
      </c>
      <c r="B90" s="6" t="s">
        <v>172</v>
      </c>
      <c r="C90" s="6" t="s">
        <v>171</v>
      </c>
      <c r="D90" s="7" t="s">
        <v>314</v>
      </c>
      <c r="E90" s="7">
        <v>10</v>
      </c>
      <c r="F90" s="8">
        <v>209038</v>
      </c>
      <c r="G90" s="9">
        <v>4284750</v>
      </c>
      <c r="H90" s="8">
        <v>69000</v>
      </c>
      <c r="I90" s="9">
        <v>69000</v>
      </c>
      <c r="J90" s="10">
        <v>137000</v>
      </c>
      <c r="N90" s="45"/>
      <c r="O90" s="45"/>
      <c r="P90" s="20">
        <f t="shared" si="10"/>
        <v>125000</v>
      </c>
      <c r="Q90" s="9">
        <v>125000</v>
      </c>
      <c r="R90" s="9">
        <v>188000</v>
      </c>
      <c r="S90" s="10">
        <v>69000</v>
      </c>
      <c r="T90" s="3">
        <f t="shared" si="7"/>
        <v>138000</v>
      </c>
      <c r="W90" s="6" t="s">
        <v>171</v>
      </c>
      <c r="X90" s="19">
        <f t="shared" si="8"/>
        <v>7</v>
      </c>
      <c r="Y90" s="19" t="str">
        <f t="shared" si="9"/>
        <v>B288F</v>
      </c>
    </row>
    <row r="91" spans="1:25" ht="12.75">
      <c r="A91" s="5" t="s">
        <v>410</v>
      </c>
      <c r="B91" s="6" t="s">
        <v>174</v>
      </c>
      <c r="C91" s="6" t="s">
        <v>540</v>
      </c>
      <c r="D91" s="7" t="s">
        <v>313</v>
      </c>
      <c r="E91" s="7">
        <v>30</v>
      </c>
      <c r="F91" s="8">
        <v>398978</v>
      </c>
      <c r="G91" s="9">
        <v>14041500</v>
      </c>
      <c r="H91" s="8">
        <v>702000</v>
      </c>
      <c r="I91" s="9">
        <v>702000</v>
      </c>
      <c r="J91" s="10">
        <v>1404000</v>
      </c>
      <c r="N91" s="45"/>
      <c r="O91" s="45"/>
      <c r="P91" s="20">
        <f t="shared" si="10"/>
        <v>718000</v>
      </c>
      <c r="Q91" s="9">
        <v>718000</v>
      </c>
      <c r="R91" s="9">
        <v>1077000</v>
      </c>
      <c r="S91" s="10">
        <v>702000</v>
      </c>
      <c r="T91" s="3">
        <f t="shared" si="7"/>
        <v>1404000</v>
      </c>
      <c r="W91" s="6" t="s">
        <v>173</v>
      </c>
      <c r="X91" s="19">
        <f t="shared" si="8"/>
        <v>7</v>
      </c>
      <c r="Y91" s="19" t="str">
        <f t="shared" si="9"/>
        <v>B289C</v>
      </c>
    </row>
    <row r="92" spans="1:25" ht="12.75">
      <c r="A92" s="5" t="s">
        <v>411</v>
      </c>
      <c r="B92" s="6" t="s">
        <v>176</v>
      </c>
      <c r="C92" s="6" t="s">
        <v>541</v>
      </c>
      <c r="D92" s="7" t="s">
        <v>313</v>
      </c>
      <c r="E92" s="7">
        <v>15</v>
      </c>
      <c r="F92" s="8">
        <v>121217</v>
      </c>
      <c r="G92" s="9">
        <v>1681514.25</v>
      </c>
      <c r="H92" s="8">
        <v>42000</v>
      </c>
      <c r="I92" s="9">
        <v>42000</v>
      </c>
      <c r="J92" s="10">
        <v>84000</v>
      </c>
      <c r="N92" s="45"/>
      <c r="O92" s="45"/>
      <c r="P92" s="20">
        <f t="shared" si="10"/>
        <v>109000</v>
      </c>
      <c r="Q92" s="9">
        <v>109000</v>
      </c>
      <c r="R92" s="9">
        <v>164000</v>
      </c>
      <c r="S92" s="10">
        <v>42000</v>
      </c>
      <c r="T92" s="3">
        <f t="shared" si="7"/>
        <v>84000</v>
      </c>
      <c r="W92" s="6" t="s">
        <v>175</v>
      </c>
      <c r="X92" s="19">
        <f t="shared" si="8"/>
        <v>8</v>
      </c>
      <c r="Y92" s="19" t="str">
        <f t="shared" si="9"/>
        <v>B295C2</v>
      </c>
    </row>
    <row r="93" spans="1:25" ht="12.75">
      <c r="A93" s="5" t="s">
        <v>412</v>
      </c>
      <c r="B93" s="6" t="s">
        <v>178</v>
      </c>
      <c r="C93" s="6" t="s">
        <v>177</v>
      </c>
      <c r="D93" s="7" t="s">
        <v>314</v>
      </c>
      <c r="E93" s="7">
        <v>10</v>
      </c>
      <c r="F93" s="8">
        <v>1751525</v>
      </c>
      <c r="G93" s="9">
        <v>60001502.25</v>
      </c>
      <c r="H93" s="8">
        <v>960000</v>
      </c>
      <c r="I93" s="9">
        <v>960000</v>
      </c>
      <c r="J93" s="10">
        <v>1920000</v>
      </c>
      <c r="N93" s="45"/>
      <c r="O93" s="45"/>
      <c r="P93" s="20">
        <f t="shared" si="10"/>
        <v>1051000</v>
      </c>
      <c r="Q93" s="9">
        <v>1051000</v>
      </c>
      <c r="R93" s="9">
        <v>1576000</v>
      </c>
      <c r="S93" s="10">
        <v>960000</v>
      </c>
      <c r="T93" s="3">
        <f t="shared" si="7"/>
        <v>1920000</v>
      </c>
      <c r="W93" s="6" t="s">
        <v>177</v>
      </c>
      <c r="X93" s="19">
        <f t="shared" si="8"/>
        <v>7</v>
      </c>
      <c r="Y93" s="19" t="str">
        <f t="shared" si="9"/>
        <v>B297F</v>
      </c>
    </row>
    <row r="94" spans="1:25" ht="12.75">
      <c r="A94" s="5" t="s">
        <v>413</v>
      </c>
      <c r="B94" s="6" t="s">
        <v>180</v>
      </c>
      <c r="C94" s="6" t="s">
        <v>542</v>
      </c>
      <c r="D94" s="7" t="s">
        <v>313</v>
      </c>
      <c r="E94" s="7">
        <v>30</v>
      </c>
      <c r="F94" s="8">
        <v>2840561</v>
      </c>
      <c r="G94" s="9">
        <v>110781879</v>
      </c>
      <c r="H94" s="8">
        <v>5539000</v>
      </c>
      <c r="I94" s="9">
        <v>5539000</v>
      </c>
      <c r="J94" s="10">
        <v>11078000</v>
      </c>
      <c r="N94" s="45"/>
      <c r="O94" s="45"/>
      <c r="P94" s="20">
        <f t="shared" si="10"/>
        <v>5113000</v>
      </c>
      <c r="Q94" s="9">
        <v>5113000</v>
      </c>
      <c r="R94" s="9">
        <v>7670000</v>
      </c>
      <c r="S94" s="10">
        <v>5539000</v>
      </c>
      <c r="T94" s="3">
        <f t="shared" si="7"/>
        <v>11078000</v>
      </c>
      <c r="W94" s="6" t="s">
        <v>179</v>
      </c>
      <c r="X94" s="19">
        <f t="shared" si="8"/>
        <v>7</v>
      </c>
      <c r="Y94" s="19" t="str">
        <f t="shared" si="9"/>
        <v>B298C</v>
      </c>
    </row>
    <row r="95" spans="1:25" ht="12.75">
      <c r="A95" s="5" t="s">
        <v>414</v>
      </c>
      <c r="B95" s="6" t="s">
        <v>182</v>
      </c>
      <c r="C95" s="6" t="s">
        <v>543</v>
      </c>
      <c r="D95" s="7" t="s">
        <v>313</v>
      </c>
      <c r="E95" s="7">
        <v>30</v>
      </c>
      <c r="F95" s="8">
        <v>122687</v>
      </c>
      <c r="G95" s="9">
        <v>251666.25</v>
      </c>
      <c r="H95" s="8">
        <v>13000</v>
      </c>
      <c r="I95" s="9">
        <v>13000</v>
      </c>
      <c r="J95" s="10">
        <v>25000</v>
      </c>
      <c r="N95" s="45"/>
      <c r="O95" s="45"/>
      <c r="P95" s="20">
        <f t="shared" si="10"/>
        <v>221000</v>
      </c>
      <c r="Q95" s="9">
        <v>221000</v>
      </c>
      <c r="R95" s="9">
        <v>331000</v>
      </c>
      <c r="S95" s="10">
        <v>13000</v>
      </c>
      <c r="T95" s="3">
        <f t="shared" si="7"/>
        <v>26000</v>
      </c>
      <c r="W95" s="6" t="s">
        <v>181</v>
      </c>
      <c r="X95" s="19">
        <f t="shared" si="8"/>
        <v>7</v>
      </c>
      <c r="Y95" s="19" t="str">
        <f t="shared" si="9"/>
        <v>B299C</v>
      </c>
    </row>
    <row r="96" spans="1:25" ht="12.75">
      <c r="A96" s="5" t="s">
        <v>415</v>
      </c>
      <c r="B96" s="6" t="s">
        <v>323</v>
      </c>
      <c r="C96" s="6" t="s">
        <v>544</v>
      </c>
      <c r="D96" s="7" t="s">
        <v>313</v>
      </c>
      <c r="E96" s="7">
        <v>30</v>
      </c>
      <c r="F96" s="8">
        <v>118558</v>
      </c>
      <c r="G96" s="9">
        <v>918750</v>
      </c>
      <c r="H96" s="8">
        <v>46000</v>
      </c>
      <c r="I96" s="9">
        <v>46000</v>
      </c>
      <c r="J96" s="10">
        <v>92000</v>
      </c>
      <c r="N96" s="45"/>
      <c r="O96" s="45"/>
      <c r="P96" s="20">
        <f t="shared" si="10"/>
        <v>213000</v>
      </c>
      <c r="Q96" s="9">
        <v>213000</v>
      </c>
      <c r="R96" s="9">
        <v>320000</v>
      </c>
      <c r="S96" s="10">
        <v>46000</v>
      </c>
      <c r="T96" s="3">
        <f t="shared" si="7"/>
        <v>92000</v>
      </c>
      <c r="W96" s="6" t="s">
        <v>183</v>
      </c>
      <c r="X96" s="19">
        <f t="shared" si="8"/>
        <v>7</v>
      </c>
      <c r="Y96" s="19" t="str">
        <f t="shared" si="9"/>
        <v>B307C</v>
      </c>
    </row>
    <row r="97" spans="1:25" ht="12.75">
      <c r="A97" s="5" t="s">
        <v>416</v>
      </c>
      <c r="B97" s="6" t="s">
        <v>185</v>
      </c>
      <c r="C97" s="6" t="s">
        <v>545</v>
      </c>
      <c r="D97" s="7" t="s">
        <v>313</v>
      </c>
      <c r="E97" s="7">
        <v>15</v>
      </c>
      <c r="F97" s="8">
        <v>96246</v>
      </c>
      <c r="G97" s="9">
        <v>2187000</v>
      </c>
      <c r="H97" s="8">
        <v>55000</v>
      </c>
      <c r="I97" s="9">
        <v>55000</v>
      </c>
      <c r="J97" s="10">
        <v>109000</v>
      </c>
      <c r="N97" s="45"/>
      <c r="O97" s="45"/>
      <c r="P97" s="20">
        <f t="shared" si="10"/>
        <v>87000</v>
      </c>
      <c r="Q97" s="9">
        <v>87000</v>
      </c>
      <c r="R97" s="9">
        <v>130000</v>
      </c>
      <c r="S97" s="10">
        <v>55000</v>
      </c>
      <c r="T97" s="3">
        <f t="shared" si="7"/>
        <v>110000</v>
      </c>
      <c r="W97" s="6" t="s">
        <v>184</v>
      </c>
      <c r="X97" s="19">
        <f t="shared" si="8"/>
        <v>8</v>
      </c>
      <c r="Y97" s="19" t="str">
        <f t="shared" si="9"/>
        <v>B317C2</v>
      </c>
    </row>
    <row r="98" spans="1:25" ht="12.75">
      <c r="A98" s="5" t="s">
        <v>417</v>
      </c>
      <c r="B98" s="6" t="s">
        <v>187</v>
      </c>
      <c r="C98" s="6" t="s">
        <v>546</v>
      </c>
      <c r="D98" s="7" t="s">
        <v>313</v>
      </c>
      <c r="E98" s="7">
        <v>30</v>
      </c>
      <c r="F98" s="8">
        <v>978311</v>
      </c>
      <c r="G98" s="9">
        <v>41887500</v>
      </c>
      <c r="H98" s="8">
        <v>2094000</v>
      </c>
      <c r="I98" s="9">
        <v>2094000</v>
      </c>
      <c r="J98" s="10">
        <v>4189000</v>
      </c>
      <c r="N98" s="45"/>
      <c r="O98" s="45"/>
      <c r="P98" s="20">
        <f t="shared" si="10"/>
        <v>1761000</v>
      </c>
      <c r="Q98" s="9">
        <v>1761000</v>
      </c>
      <c r="R98" s="9">
        <v>2641000</v>
      </c>
      <c r="S98" s="10">
        <v>2094000</v>
      </c>
      <c r="T98" s="3">
        <f t="shared" si="7"/>
        <v>4188000</v>
      </c>
      <c r="W98" s="6" t="s">
        <v>186</v>
      </c>
      <c r="X98" s="19">
        <f t="shared" si="8"/>
        <v>7</v>
      </c>
      <c r="Y98" s="19" t="str">
        <f t="shared" si="9"/>
        <v>B318C</v>
      </c>
    </row>
    <row r="99" spans="1:25" ht="12.75">
      <c r="A99" s="5" t="s">
        <v>418</v>
      </c>
      <c r="B99" s="6" t="s">
        <v>189</v>
      </c>
      <c r="C99" s="6" t="s">
        <v>547</v>
      </c>
      <c r="D99" s="7" t="s">
        <v>313</v>
      </c>
      <c r="E99" s="7">
        <v>30</v>
      </c>
      <c r="F99" s="8">
        <v>357482</v>
      </c>
      <c r="G99" s="9">
        <v>11273250</v>
      </c>
      <c r="H99" s="8">
        <v>564000</v>
      </c>
      <c r="I99" s="9">
        <v>564000</v>
      </c>
      <c r="J99" s="10">
        <v>1127000</v>
      </c>
      <c r="N99" s="45"/>
      <c r="O99" s="45"/>
      <c r="P99" s="20">
        <f t="shared" si="10"/>
        <v>643000</v>
      </c>
      <c r="Q99" s="9">
        <v>643000</v>
      </c>
      <c r="R99" s="9">
        <v>965000</v>
      </c>
      <c r="S99" s="10">
        <v>564000</v>
      </c>
      <c r="T99" s="3">
        <f t="shared" si="7"/>
        <v>1128000</v>
      </c>
      <c r="W99" s="6" t="s">
        <v>188</v>
      </c>
      <c r="X99" s="19">
        <f t="shared" si="8"/>
        <v>7</v>
      </c>
      <c r="Y99" s="19" t="str">
        <f t="shared" si="9"/>
        <v>B319C</v>
      </c>
    </row>
    <row r="100" spans="1:25" ht="12.75">
      <c r="A100" s="5" t="s">
        <v>419</v>
      </c>
      <c r="B100" s="6" t="s">
        <v>191</v>
      </c>
      <c r="C100" s="6" t="s">
        <v>548</v>
      </c>
      <c r="D100" s="7" t="s">
        <v>313</v>
      </c>
      <c r="E100" s="7">
        <v>30</v>
      </c>
      <c r="F100" s="8">
        <v>18050615</v>
      </c>
      <c r="G100" s="9">
        <v>994134750</v>
      </c>
      <c r="H100" s="8">
        <v>49707000</v>
      </c>
      <c r="I100" s="9">
        <v>49707000</v>
      </c>
      <c r="J100" s="10">
        <v>99413000</v>
      </c>
      <c r="N100" s="45"/>
      <c r="O100" s="45"/>
      <c r="P100" s="20">
        <f t="shared" si="10"/>
        <v>32491000</v>
      </c>
      <c r="Q100" s="9">
        <v>32491000</v>
      </c>
      <c r="R100" s="9">
        <v>48737000</v>
      </c>
      <c r="S100" s="10">
        <v>49707000</v>
      </c>
      <c r="T100" s="3">
        <f t="shared" si="7"/>
        <v>99414000</v>
      </c>
      <c r="W100" s="6" t="s">
        <v>190</v>
      </c>
      <c r="X100" s="19">
        <f t="shared" si="8"/>
        <v>7</v>
      </c>
      <c r="Y100" s="19" t="str">
        <f t="shared" si="9"/>
        <v>B321C</v>
      </c>
    </row>
    <row r="101" spans="1:25" ht="12.75">
      <c r="A101" s="5" t="s">
        <v>420</v>
      </c>
      <c r="B101" s="6" t="s">
        <v>193</v>
      </c>
      <c r="C101" s="6" t="s">
        <v>549</v>
      </c>
      <c r="D101" s="7" t="s">
        <v>313</v>
      </c>
      <c r="E101" s="7">
        <v>30</v>
      </c>
      <c r="F101" s="8">
        <v>1635296</v>
      </c>
      <c r="G101" s="9">
        <v>65676750</v>
      </c>
      <c r="H101" s="8">
        <v>3284000</v>
      </c>
      <c r="I101" s="9">
        <v>3284000</v>
      </c>
      <c r="J101" s="10">
        <v>6568000</v>
      </c>
      <c r="N101" s="45"/>
      <c r="O101" s="45"/>
      <c r="P101" s="20">
        <f t="shared" si="10"/>
        <v>2944000</v>
      </c>
      <c r="Q101" s="9">
        <v>2944000</v>
      </c>
      <c r="R101" s="9">
        <v>4415000</v>
      </c>
      <c r="S101" s="10">
        <v>3284000</v>
      </c>
      <c r="T101" s="3">
        <f aca="true" t="shared" si="11" ref="T101:T132">S101*2</f>
        <v>6568000</v>
      </c>
      <c r="W101" s="6" t="s">
        <v>192</v>
      </c>
      <c r="X101" s="19">
        <f aca="true" t="shared" si="12" ref="X101:X132">LEN(W101)</f>
        <v>7</v>
      </c>
      <c r="Y101" s="19" t="str">
        <f aca="true" t="shared" si="13" ref="Y101:Y132">IF((X101=7),RIGHT(W101,5),RIGHT(W101,6))</f>
        <v>B324C</v>
      </c>
    </row>
    <row r="102" spans="1:25" ht="12.75">
      <c r="A102" s="5" t="s">
        <v>421</v>
      </c>
      <c r="B102" s="6" t="s">
        <v>195</v>
      </c>
      <c r="C102" s="6" t="s">
        <v>194</v>
      </c>
      <c r="D102" s="7" t="s">
        <v>314</v>
      </c>
      <c r="E102" s="7">
        <v>10</v>
      </c>
      <c r="F102" s="8">
        <v>194833</v>
      </c>
      <c r="G102" s="9">
        <v>5764500</v>
      </c>
      <c r="H102" s="8">
        <v>92000</v>
      </c>
      <c r="I102" s="9">
        <v>92000</v>
      </c>
      <c r="J102" s="10">
        <v>184000</v>
      </c>
      <c r="N102" s="45"/>
      <c r="O102" s="45"/>
      <c r="P102" s="20">
        <f t="shared" si="10"/>
        <v>117000</v>
      </c>
      <c r="Q102" s="9">
        <v>117000</v>
      </c>
      <c r="R102" s="9">
        <v>175000</v>
      </c>
      <c r="S102" s="10">
        <v>92000</v>
      </c>
      <c r="T102" s="3">
        <f t="shared" si="11"/>
        <v>184000</v>
      </c>
      <c r="W102" s="6" t="s">
        <v>194</v>
      </c>
      <c r="X102" s="19">
        <f t="shared" si="12"/>
        <v>7</v>
      </c>
      <c r="Y102" s="19" t="str">
        <f t="shared" si="13"/>
        <v>B326F</v>
      </c>
    </row>
    <row r="103" spans="1:25" ht="12.75">
      <c r="A103" s="5" t="s">
        <v>422</v>
      </c>
      <c r="B103" s="6" t="s">
        <v>197</v>
      </c>
      <c r="C103" s="6" t="s">
        <v>550</v>
      </c>
      <c r="D103" s="7" t="s">
        <v>313</v>
      </c>
      <c r="E103" s="7">
        <v>15</v>
      </c>
      <c r="F103" s="8">
        <v>105882</v>
      </c>
      <c r="G103" s="9">
        <v>1424257.5</v>
      </c>
      <c r="H103" s="8">
        <v>36000</v>
      </c>
      <c r="I103" s="9">
        <v>36000</v>
      </c>
      <c r="J103" s="10">
        <v>71000</v>
      </c>
      <c r="N103" s="45"/>
      <c r="O103" s="45"/>
      <c r="P103" s="20">
        <f t="shared" si="10"/>
        <v>95000</v>
      </c>
      <c r="Q103" s="9">
        <v>95000</v>
      </c>
      <c r="R103" s="9">
        <v>143000</v>
      </c>
      <c r="S103" s="10">
        <v>36000</v>
      </c>
      <c r="T103" s="3">
        <f t="shared" si="11"/>
        <v>72000</v>
      </c>
      <c r="W103" s="6" t="s">
        <v>196</v>
      </c>
      <c r="X103" s="19">
        <f t="shared" si="12"/>
        <v>8</v>
      </c>
      <c r="Y103" s="19" t="str">
        <f t="shared" si="13"/>
        <v>B328C2</v>
      </c>
    </row>
    <row r="104" spans="1:25" ht="12.75">
      <c r="A104" s="5" t="s">
        <v>423</v>
      </c>
      <c r="B104" s="6" t="s">
        <v>199</v>
      </c>
      <c r="C104" s="6" t="s">
        <v>551</v>
      </c>
      <c r="D104" s="7" t="s">
        <v>313</v>
      </c>
      <c r="E104" s="7">
        <v>30</v>
      </c>
      <c r="F104" s="8">
        <v>1305472</v>
      </c>
      <c r="G104" s="9">
        <v>31433250</v>
      </c>
      <c r="H104" s="8">
        <v>1572000</v>
      </c>
      <c r="I104" s="9">
        <v>1572000</v>
      </c>
      <c r="J104" s="10">
        <v>3143000</v>
      </c>
      <c r="N104" s="45"/>
      <c r="O104" s="45"/>
      <c r="P104" s="20">
        <f t="shared" si="10"/>
        <v>2350000</v>
      </c>
      <c r="Q104" s="9">
        <v>2350000</v>
      </c>
      <c r="R104" s="9">
        <v>3525000</v>
      </c>
      <c r="S104" s="10">
        <v>1572000</v>
      </c>
      <c r="T104" s="3">
        <f t="shared" si="11"/>
        <v>3144000</v>
      </c>
      <c r="W104" s="6" t="s">
        <v>198</v>
      </c>
      <c r="X104" s="19">
        <f t="shared" si="12"/>
        <v>7</v>
      </c>
      <c r="Y104" s="19" t="str">
        <f t="shared" si="13"/>
        <v>B329C</v>
      </c>
    </row>
    <row r="105" spans="1:25" ht="12.75">
      <c r="A105" s="5" t="s">
        <v>424</v>
      </c>
      <c r="B105" s="6" t="s">
        <v>201</v>
      </c>
      <c r="C105" s="6" t="s">
        <v>552</v>
      </c>
      <c r="D105" s="7" t="s">
        <v>313</v>
      </c>
      <c r="E105" s="7">
        <v>30</v>
      </c>
      <c r="F105" s="8">
        <v>239343</v>
      </c>
      <c r="G105" s="9">
        <v>4697250</v>
      </c>
      <c r="H105" s="8">
        <v>235000</v>
      </c>
      <c r="I105" s="9">
        <v>235000</v>
      </c>
      <c r="J105" s="10">
        <v>470000</v>
      </c>
      <c r="N105" s="45"/>
      <c r="O105" s="45"/>
      <c r="P105" s="20">
        <f t="shared" si="10"/>
        <v>431000</v>
      </c>
      <c r="Q105" s="9">
        <v>431000</v>
      </c>
      <c r="R105" s="9">
        <v>646000</v>
      </c>
      <c r="S105" s="10">
        <v>235000</v>
      </c>
      <c r="T105" s="3">
        <f t="shared" si="11"/>
        <v>470000</v>
      </c>
      <c r="W105" s="6" t="s">
        <v>200</v>
      </c>
      <c r="X105" s="19">
        <f t="shared" si="12"/>
        <v>7</v>
      </c>
      <c r="Y105" s="19" t="str">
        <f t="shared" si="13"/>
        <v>B330C</v>
      </c>
    </row>
    <row r="106" spans="1:25" ht="12.75">
      <c r="A106" s="5" t="s">
        <v>425</v>
      </c>
      <c r="B106" s="6" t="s">
        <v>203</v>
      </c>
      <c r="C106" s="6" t="s">
        <v>553</v>
      </c>
      <c r="D106" s="7" t="s">
        <v>313</v>
      </c>
      <c r="E106" s="7">
        <v>30</v>
      </c>
      <c r="F106" s="8">
        <v>258937</v>
      </c>
      <c r="G106" s="9">
        <v>13803750.75</v>
      </c>
      <c r="H106" s="8">
        <v>690000</v>
      </c>
      <c r="I106" s="9">
        <v>690000</v>
      </c>
      <c r="J106" s="10">
        <v>1380000</v>
      </c>
      <c r="N106" s="45"/>
      <c r="O106" s="45"/>
      <c r="P106" s="20">
        <f t="shared" si="10"/>
        <v>466000</v>
      </c>
      <c r="Q106" s="9">
        <v>466000</v>
      </c>
      <c r="R106" s="9">
        <v>699000</v>
      </c>
      <c r="S106" s="10">
        <v>690000</v>
      </c>
      <c r="T106" s="3">
        <f t="shared" si="11"/>
        <v>1380000</v>
      </c>
      <c r="W106" s="6" t="s">
        <v>202</v>
      </c>
      <c r="X106" s="19">
        <f t="shared" si="12"/>
        <v>7</v>
      </c>
      <c r="Y106" s="19" t="str">
        <f t="shared" si="13"/>
        <v>B331C</v>
      </c>
    </row>
    <row r="107" spans="1:25" ht="12.75">
      <c r="A107" s="5" t="s">
        <v>426</v>
      </c>
      <c r="B107" s="6" t="s">
        <v>205</v>
      </c>
      <c r="C107" s="6" t="s">
        <v>554</v>
      </c>
      <c r="D107" s="7" t="s">
        <v>313</v>
      </c>
      <c r="E107" s="7">
        <v>15</v>
      </c>
      <c r="F107" s="8">
        <v>107742</v>
      </c>
      <c r="G107" s="9">
        <v>1954539.75</v>
      </c>
      <c r="H107" s="8">
        <v>49000</v>
      </c>
      <c r="I107" s="9">
        <v>49000</v>
      </c>
      <c r="J107" s="10">
        <v>98000</v>
      </c>
      <c r="N107" s="45"/>
      <c r="O107" s="45"/>
      <c r="P107" s="20">
        <f t="shared" si="10"/>
        <v>97000</v>
      </c>
      <c r="Q107" s="9">
        <v>97000</v>
      </c>
      <c r="R107" s="9">
        <v>145000</v>
      </c>
      <c r="S107" s="10">
        <v>49000</v>
      </c>
      <c r="T107" s="3">
        <f t="shared" si="11"/>
        <v>98000</v>
      </c>
      <c r="W107" s="6" t="s">
        <v>204</v>
      </c>
      <c r="X107" s="19">
        <f t="shared" si="12"/>
        <v>8</v>
      </c>
      <c r="Y107" s="19" t="str">
        <f t="shared" si="13"/>
        <v>B333C2</v>
      </c>
    </row>
    <row r="108" spans="1:25" ht="12.75">
      <c r="A108" s="5" t="s">
        <v>427</v>
      </c>
      <c r="B108" s="6" t="s">
        <v>207</v>
      </c>
      <c r="C108" s="6" t="s">
        <v>555</v>
      </c>
      <c r="D108" s="7" t="s">
        <v>313</v>
      </c>
      <c r="E108" s="7">
        <v>30</v>
      </c>
      <c r="F108" s="8">
        <v>1256429</v>
      </c>
      <c r="G108" s="9">
        <v>69888750</v>
      </c>
      <c r="H108" s="8">
        <v>3494000</v>
      </c>
      <c r="I108" s="9">
        <v>3494000</v>
      </c>
      <c r="J108" s="10">
        <v>6989000</v>
      </c>
      <c r="N108" s="45"/>
      <c r="O108" s="45"/>
      <c r="P108" s="20">
        <f t="shared" si="10"/>
        <v>2262000</v>
      </c>
      <c r="Q108" s="9">
        <v>2262000</v>
      </c>
      <c r="R108" s="9">
        <v>3392000</v>
      </c>
      <c r="S108" s="10">
        <v>3494000</v>
      </c>
      <c r="T108" s="3">
        <f t="shared" si="11"/>
        <v>6988000</v>
      </c>
      <c r="W108" s="6" t="s">
        <v>206</v>
      </c>
      <c r="X108" s="19">
        <f t="shared" si="12"/>
        <v>7</v>
      </c>
      <c r="Y108" s="19" t="str">
        <f t="shared" si="13"/>
        <v>B336C</v>
      </c>
    </row>
    <row r="109" spans="1:25" ht="12.75">
      <c r="A109" s="5" t="s">
        <v>428</v>
      </c>
      <c r="B109" s="6" t="s">
        <v>209</v>
      </c>
      <c r="C109" s="6" t="s">
        <v>556</v>
      </c>
      <c r="D109" s="7" t="s">
        <v>313</v>
      </c>
      <c r="E109" s="7">
        <v>30</v>
      </c>
      <c r="F109" s="8">
        <v>217082</v>
      </c>
      <c r="G109" s="9">
        <v>2417250</v>
      </c>
      <c r="H109" s="8">
        <v>121000</v>
      </c>
      <c r="I109" s="9">
        <v>121000</v>
      </c>
      <c r="J109" s="10">
        <v>242000</v>
      </c>
      <c r="N109" s="45"/>
      <c r="O109" s="45"/>
      <c r="P109" s="20">
        <f t="shared" si="10"/>
        <v>391000</v>
      </c>
      <c r="Q109" s="9">
        <v>391000</v>
      </c>
      <c r="R109" s="9">
        <v>586000</v>
      </c>
      <c r="S109" s="10">
        <v>121000</v>
      </c>
      <c r="T109" s="3">
        <f t="shared" si="11"/>
        <v>242000</v>
      </c>
      <c r="W109" s="6" t="s">
        <v>208</v>
      </c>
      <c r="X109" s="19">
        <f t="shared" si="12"/>
        <v>7</v>
      </c>
      <c r="Y109" s="19" t="str">
        <f t="shared" si="13"/>
        <v>B339C</v>
      </c>
    </row>
    <row r="110" spans="1:25" ht="12.75">
      <c r="A110" s="5" t="s">
        <v>429</v>
      </c>
      <c r="B110" s="6" t="s">
        <v>211</v>
      </c>
      <c r="C110" s="6" t="s">
        <v>557</v>
      </c>
      <c r="D110" s="7" t="s">
        <v>313</v>
      </c>
      <c r="E110" s="7">
        <v>30</v>
      </c>
      <c r="F110" s="8">
        <v>89422</v>
      </c>
      <c r="G110" s="9">
        <v>2292750</v>
      </c>
      <c r="H110" s="8">
        <v>115000</v>
      </c>
      <c r="I110" s="9">
        <v>115000</v>
      </c>
      <c r="J110" s="10">
        <v>229000</v>
      </c>
      <c r="N110" s="45"/>
      <c r="O110" s="45"/>
      <c r="P110" s="20">
        <f t="shared" si="10"/>
        <v>161000</v>
      </c>
      <c r="Q110" s="9">
        <v>161000</v>
      </c>
      <c r="R110" s="9">
        <v>241000</v>
      </c>
      <c r="S110" s="10">
        <v>115000</v>
      </c>
      <c r="T110" s="3">
        <f t="shared" si="11"/>
        <v>230000</v>
      </c>
      <c r="W110" s="6" t="s">
        <v>210</v>
      </c>
      <c r="X110" s="19">
        <f t="shared" si="12"/>
        <v>7</v>
      </c>
      <c r="Y110" s="19" t="str">
        <f t="shared" si="13"/>
        <v>B341C</v>
      </c>
    </row>
    <row r="111" spans="1:25" ht="12.75">
      <c r="A111" s="5" t="s">
        <v>430</v>
      </c>
      <c r="B111" s="6" t="s">
        <v>213</v>
      </c>
      <c r="C111" s="6" t="s">
        <v>212</v>
      </c>
      <c r="D111" s="7" t="s">
        <v>314</v>
      </c>
      <c r="E111" s="7">
        <v>10</v>
      </c>
      <c r="F111" s="8">
        <v>5899345</v>
      </c>
      <c r="G111" s="9">
        <v>320238761.25</v>
      </c>
      <c r="H111" s="8">
        <v>5124000</v>
      </c>
      <c r="I111" s="9">
        <v>5124000</v>
      </c>
      <c r="J111" s="10">
        <v>10248000</v>
      </c>
      <c r="N111" s="45"/>
      <c r="O111" s="45"/>
      <c r="P111" s="20">
        <f t="shared" si="10"/>
        <v>3540000</v>
      </c>
      <c r="Q111" s="9">
        <v>3540000</v>
      </c>
      <c r="R111" s="9">
        <v>5309000</v>
      </c>
      <c r="S111" s="10">
        <v>5124000</v>
      </c>
      <c r="T111" s="3">
        <f t="shared" si="11"/>
        <v>10248000</v>
      </c>
      <c r="W111" s="6" t="s">
        <v>212</v>
      </c>
      <c r="X111" s="19">
        <f t="shared" si="12"/>
        <v>7</v>
      </c>
      <c r="Y111" s="19" t="str">
        <f t="shared" si="13"/>
        <v>B346F</v>
      </c>
    </row>
    <row r="112" spans="1:25" ht="12.75">
      <c r="A112" s="5" t="s">
        <v>431</v>
      </c>
      <c r="B112" s="6" t="s">
        <v>215</v>
      </c>
      <c r="C112" s="6" t="s">
        <v>558</v>
      </c>
      <c r="D112" s="7" t="s">
        <v>313</v>
      </c>
      <c r="E112" s="7">
        <v>30</v>
      </c>
      <c r="F112" s="8">
        <v>2507839</v>
      </c>
      <c r="G112" s="9">
        <v>65377500</v>
      </c>
      <c r="H112" s="8">
        <v>3269000</v>
      </c>
      <c r="I112" s="9">
        <v>3269000</v>
      </c>
      <c r="J112" s="10">
        <v>6538000</v>
      </c>
      <c r="N112" s="45"/>
      <c r="O112" s="45"/>
      <c r="P112" s="20">
        <f t="shared" si="10"/>
        <v>4514000</v>
      </c>
      <c r="Q112" s="9">
        <v>4514000</v>
      </c>
      <c r="R112" s="9">
        <v>6771000</v>
      </c>
      <c r="S112" s="10">
        <v>3269000</v>
      </c>
      <c r="T112" s="3">
        <f t="shared" si="11"/>
        <v>6538000</v>
      </c>
      <c r="W112" s="6" t="s">
        <v>214</v>
      </c>
      <c r="X112" s="19">
        <f t="shared" si="12"/>
        <v>7</v>
      </c>
      <c r="Y112" s="19" t="str">
        <f t="shared" si="13"/>
        <v>B350C</v>
      </c>
    </row>
    <row r="113" spans="1:25" ht="12.75">
      <c r="A113" s="5" t="s">
        <v>432</v>
      </c>
      <c r="B113" s="6" t="s">
        <v>217</v>
      </c>
      <c r="C113" s="6" t="s">
        <v>559</v>
      </c>
      <c r="D113" s="7" t="s">
        <v>313</v>
      </c>
      <c r="E113" s="7">
        <v>30</v>
      </c>
      <c r="F113" s="8">
        <v>123121</v>
      </c>
      <c r="G113" s="9">
        <v>1282500</v>
      </c>
      <c r="H113" s="8">
        <v>64000</v>
      </c>
      <c r="I113" s="9">
        <v>64000</v>
      </c>
      <c r="J113" s="10">
        <v>128000</v>
      </c>
      <c r="N113" s="45"/>
      <c r="O113" s="45"/>
      <c r="P113" s="20">
        <f t="shared" si="10"/>
        <v>222000</v>
      </c>
      <c r="Q113" s="9">
        <v>222000</v>
      </c>
      <c r="R113" s="9">
        <v>332000</v>
      </c>
      <c r="S113" s="10">
        <v>64000</v>
      </c>
      <c r="T113" s="3">
        <f t="shared" si="11"/>
        <v>128000</v>
      </c>
      <c r="W113" s="6" t="s">
        <v>216</v>
      </c>
      <c r="X113" s="19">
        <f t="shared" si="12"/>
        <v>7</v>
      </c>
      <c r="Y113" s="19" t="str">
        <f t="shared" si="13"/>
        <v>B352C</v>
      </c>
    </row>
    <row r="114" spans="1:25" ht="12.75">
      <c r="A114" s="5" t="s">
        <v>433</v>
      </c>
      <c r="B114" s="6" t="s">
        <v>219</v>
      </c>
      <c r="C114" s="6" t="s">
        <v>560</v>
      </c>
      <c r="D114" s="7" t="s">
        <v>313</v>
      </c>
      <c r="E114" s="7">
        <v>15</v>
      </c>
      <c r="F114" s="8">
        <v>76610</v>
      </c>
      <c r="G114" s="9">
        <v>597150</v>
      </c>
      <c r="H114" s="8">
        <v>15000</v>
      </c>
      <c r="I114" s="9">
        <v>15000</v>
      </c>
      <c r="J114" s="10">
        <v>30000</v>
      </c>
      <c r="N114" s="45"/>
      <c r="O114" s="45"/>
      <c r="P114" s="20">
        <f t="shared" si="10"/>
        <v>69000</v>
      </c>
      <c r="Q114" s="9">
        <v>69000</v>
      </c>
      <c r="R114" s="9">
        <v>103000</v>
      </c>
      <c r="S114" s="10">
        <v>15000</v>
      </c>
      <c r="T114" s="3">
        <f t="shared" si="11"/>
        <v>30000</v>
      </c>
      <c r="W114" s="6" t="s">
        <v>218</v>
      </c>
      <c r="X114" s="19">
        <f t="shared" si="12"/>
        <v>8</v>
      </c>
      <c r="Y114" s="19" t="str">
        <f t="shared" si="13"/>
        <v>B356C2</v>
      </c>
    </row>
    <row r="115" spans="1:25" ht="12.75">
      <c r="A115" s="5" t="s">
        <v>434</v>
      </c>
      <c r="B115" s="6" t="s">
        <v>221</v>
      </c>
      <c r="C115" s="6" t="s">
        <v>561</v>
      </c>
      <c r="D115" s="7" t="s">
        <v>313</v>
      </c>
      <c r="E115" s="7">
        <v>30</v>
      </c>
      <c r="F115" s="8">
        <v>471614</v>
      </c>
      <c r="G115" s="9">
        <v>13524000</v>
      </c>
      <c r="H115" s="8">
        <v>676000</v>
      </c>
      <c r="I115" s="9">
        <v>676000</v>
      </c>
      <c r="J115" s="10">
        <v>1352000</v>
      </c>
      <c r="N115" s="45"/>
      <c r="O115" s="45"/>
      <c r="P115" s="20">
        <f t="shared" si="10"/>
        <v>849000</v>
      </c>
      <c r="Q115" s="9">
        <v>849000</v>
      </c>
      <c r="R115" s="9">
        <v>1273000</v>
      </c>
      <c r="S115" s="10">
        <v>676000</v>
      </c>
      <c r="T115" s="3">
        <f t="shared" si="11"/>
        <v>1352000</v>
      </c>
      <c r="W115" s="6" t="s">
        <v>220</v>
      </c>
      <c r="X115" s="19">
        <f t="shared" si="12"/>
        <v>7</v>
      </c>
      <c r="Y115" s="19" t="str">
        <f t="shared" si="13"/>
        <v>B357C</v>
      </c>
    </row>
    <row r="116" spans="1:25" ht="12.75">
      <c r="A116" s="5" t="s">
        <v>435</v>
      </c>
      <c r="B116" s="6" t="s">
        <v>223</v>
      </c>
      <c r="C116" s="6" t="s">
        <v>562</v>
      </c>
      <c r="D116" s="7" t="s">
        <v>313</v>
      </c>
      <c r="E116" s="7">
        <v>30</v>
      </c>
      <c r="F116" s="8">
        <v>1690930</v>
      </c>
      <c r="G116" s="9">
        <v>105260392.5</v>
      </c>
      <c r="H116" s="8">
        <v>5263000</v>
      </c>
      <c r="I116" s="9">
        <v>5263000</v>
      </c>
      <c r="J116" s="10">
        <v>10526000</v>
      </c>
      <c r="N116" s="45"/>
      <c r="O116" s="45"/>
      <c r="P116" s="20">
        <f>Q116</f>
        <v>3044000</v>
      </c>
      <c r="Q116" s="9">
        <v>3044000</v>
      </c>
      <c r="R116" s="9">
        <v>4566000</v>
      </c>
      <c r="S116" s="10">
        <v>5263000</v>
      </c>
      <c r="T116" s="3">
        <f t="shared" si="11"/>
        <v>10526000</v>
      </c>
      <c r="W116" s="6" t="s">
        <v>224</v>
      </c>
      <c r="X116" s="19">
        <f t="shared" si="12"/>
        <v>7</v>
      </c>
      <c r="Y116" s="19" t="str">
        <f t="shared" si="13"/>
        <v>B358C</v>
      </c>
    </row>
    <row r="117" spans="1:25" ht="12.75">
      <c r="A117" s="5" t="s">
        <v>435</v>
      </c>
      <c r="B117" s="6" t="s">
        <v>223</v>
      </c>
      <c r="C117" s="6" t="s">
        <v>222</v>
      </c>
      <c r="D117" s="7" t="s">
        <v>314</v>
      </c>
      <c r="E117" s="7">
        <v>10</v>
      </c>
      <c r="F117" s="8">
        <v>1690930</v>
      </c>
      <c r="G117" s="9">
        <v>105260392.5</v>
      </c>
      <c r="H117" s="8">
        <v>1684000</v>
      </c>
      <c r="I117" s="9">
        <v>1684000</v>
      </c>
      <c r="J117" s="10">
        <v>3368000</v>
      </c>
      <c r="N117" s="45"/>
      <c r="O117" s="45"/>
      <c r="P117" s="20">
        <f>Q117</f>
        <v>1015000</v>
      </c>
      <c r="Q117" s="9">
        <v>1015000</v>
      </c>
      <c r="R117" s="9">
        <v>1522000</v>
      </c>
      <c r="S117" s="10">
        <v>1684000</v>
      </c>
      <c r="T117" s="3">
        <f t="shared" si="11"/>
        <v>3368000</v>
      </c>
      <c r="W117" s="6" t="s">
        <v>222</v>
      </c>
      <c r="X117" s="19">
        <f t="shared" si="12"/>
        <v>7</v>
      </c>
      <c r="Y117" s="19" t="str">
        <f t="shared" si="13"/>
        <v>B358F</v>
      </c>
    </row>
    <row r="118" spans="1:25" ht="12.75">
      <c r="A118" s="5" t="s">
        <v>436</v>
      </c>
      <c r="B118" s="6" t="s">
        <v>226</v>
      </c>
      <c r="C118" s="6" t="s">
        <v>563</v>
      </c>
      <c r="D118" s="7" t="s">
        <v>313</v>
      </c>
      <c r="E118" s="7">
        <v>30</v>
      </c>
      <c r="F118" s="8">
        <v>93356</v>
      </c>
      <c r="G118" s="9">
        <v>1253250</v>
      </c>
      <c r="H118" s="8">
        <v>63000</v>
      </c>
      <c r="I118" s="9">
        <v>63000</v>
      </c>
      <c r="J118" s="10">
        <v>125000</v>
      </c>
      <c r="N118" s="45"/>
      <c r="O118" s="45"/>
      <c r="P118" s="20">
        <f t="shared" si="10"/>
        <v>168000</v>
      </c>
      <c r="Q118" s="9">
        <v>168000</v>
      </c>
      <c r="R118" s="9">
        <v>252000</v>
      </c>
      <c r="S118" s="10">
        <v>63000</v>
      </c>
      <c r="T118" s="3">
        <f t="shared" si="11"/>
        <v>126000</v>
      </c>
      <c r="W118" s="6" t="s">
        <v>225</v>
      </c>
      <c r="X118" s="19">
        <f t="shared" si="12"/>
        <v>7</v>
      </c>
      <c r="Y118" s="19" t="str">
        <f t="shared" si="13"/>
        <v>B359C</v>
      </c>
    </row>
    <row r="119" spans="1:25" ht="12.75">
      <c r="A119" s="5" t="s">
        <v>437</v>
      </c>
      <c r="B119" s="6" t="s">
        <v>228</v>
      </c>
      <c r="C119" s="6" t="s">
        <v>564</v>
      </c>
      <c r="D119" s="7" t="s">
        <v>313</v>
      </c>
      <c r="E119" s="7">
        <v>30</v>
      </c>
      <c r="F119" s="8">
        <v>424766</v>
      </c>
      <c r="G119" s="9">
        <v>13583250</v>
      </c>
      <c r="H119" s="8">
        <v>679000</v>
      </c>
      <c r="I119" s="9">
        <v>679000</v>
      </c>
      <c r="J119" s="10">
        <v>1358000</v>
      </c>
      <c r="N119" s="45"/>
      <c r="O119" s="45"/>
      <c r="P119" s="20">
        <f t="shared" si="10"/>
        <v>765000</v>
      </c>
      <c r="Q119" s="9">
        <v>765000</v>
      </c>
      <c r="R119" s="9">
        <v>1147000</v>
      </c>
      <c r="S119" s="10">
        <v>679000</v>
      </c>
      <c r="T119" s="3">
        <f t="shared" si="11"/>
        <v>1358000</v>
      </c>
      <c r="W119" s="6" t="s">
        <v>227</v>
      </c>
      <c r="X119" s="19">
        <f t="shared" si="12"/>
        <v>7</v>
      </c>
      <c r="Y119" s="19" t="str">
        <f t="shared" si="13"/>
        <v>B361C</v>
      </c>
    </row>
    <row r="120" spans="1:25" ht="12.75">
      <c r="A120" s="5" t="s">
        <v>438</v>
      </c>
      <c r="B120" s="6" t="s">
        <v>230</v>
      </c>
      <c r="C120" s="6" t="s">
        <v>565</v>
      </c>
      <c r="D120" s="7" t="s">
        <v>313</v>
      </c>
      <c r="E120" s="7">
        <v>30</v>
      </c>
      <c r="F120" s="8">
        <v>86936</v>
      </c>
      <c r="G120" s="9">
        <v>562500</v>
      </c>
      <c r="H120" s="8">
        <v>28000</v>
      </c>
      <c r="I120" s="9">
        <v>28000</v>
      </c>
      <c r="J120" s="10">
        <v>56000</v>
      </c>
      <c r="N120" s="45"/>
      <c r="O120" s="45"/>
      <c r="P120" s="20">
        <f t="shared" si="10"/>
        <v>156000</v>
      </c>
      <c r="Q120" s="9">
        <v>156000</v>
      </c>
      <c r="R120" s="9">
        <v>235000</v>
      </c>
      <c r="S120" s="10">
        <v>28000</v>
      </c>
      <c r="T120" s="3">
        <f t="shared" si="11"/>
        <v>56000</v>
      </c>
      <c r="W120" s="6" t="s">
        <v>229</v>
      </c>
      <c r="X120" s="19">
        <f t="shared" si="12"/>
        <v>7</v>
      </c>
      <c r="Y120" s="19" t="str">
        <f t="shared" si="13"/>
        <v>B363C</v>
      </c>
    </row>
    <row r="121" spans="1:25" ht="12.75">
      <c r="A121" s="5" t="s">
        <v>439</v>
      </c>
      <c r="B121" s="6" t="s">
        <v>232</v>
      </c>
      <c r="C121" s="6" t="s">
        <v>566</v>
      </c>
      <c r="D121" s="7" t="s">
        <v>313</v>
      </c>
      <c r="E121" s="7">
        <v>30</v>
      </c>
      <c r="F121" s="8">
        <v>1509789</v>
      </c>
      <c r="G121" s="9">
        <v>64131750</v>
      </c>
      <c r="H121" s="8">
        <v>3207000</v>
      </c>
      <c r="I121" s="9">
        <v>3207000</v>
      </c>
      <c r="J121" s="10">
        <v>6413000</v>
      </c>
      <c r="N121" s="45"/>
      <c r="O121" s="45"/>
      <c r="P121" s="20">
        <f t="shared" si="10"/>
        <v>2718000</v>
      </c>
      <c r="Q121" s="9">
        <v>2718000</v>
      </c>
      <c r="R121" s="9">
        <v>4076000</v>
      </c>
      <c r="S121" s="10">
        <v>3207000</v>
      </c>
      <c r="T121" s="3">
        <f t="shared" si="11"/>
        <v>6414000</v>
      </c>
      <c r="W121" s="6" t="s">
        <v>231</v>
      </c>
      <c r="X121" s="19">
        <f t="shared" si="12"/>
        <v>7</v>
      </c>
      <c r="Y121" s="19" t="str">
        <f t="shared" si="13"/>
        <v>B364C</v>
      </c>
    </row>
    <row r="122" spans="1:25" ht="12.75">
      <c r="A122" s="5" t="s">
        <v>440</v>
      </c>
      <c r="B122" s="6" t="s">
        <v>234</v>
      </c>
      <c r="C122" s="6" t="s">
        <v>233</v>
      </c>
      <c r="D122" s="7" t="s">
        <v>314</v>
      </c>
      <c r="E122" s="7">
        <v>10</v>
      </c>
      <c r="F122" s="8">
        <v>269407</v>
      </c>
      <c r="G122" s="9">
        <v>6678075</v>
      </c>
      <c r="H122" s="8">
        <v>107000</v>
      </c>
      <c r="I122" s="9">
        <v>107000</v>
      </c>
      <c r="J122" s="10">
        <v>214000</v>
      </c>
      <c r="N122" s="45"/>
      <c r="O122" s="45"/>
      <c r="P122" s="20">
        <f t="shared" si="10"/>
        <v>162000</v>
      </c>
      <c r="Q122" s="9">
        <v>162000</v>
      </c>
      <c r="R122" s="9">
        <v>242000</v>
      </c>
      <c r="S122" s="10">
        <v>107000</v>
      </c>
      <c r="T122" s="3">
        <f t="shared" si="11"/>
        <v>214000</v>
      </c>
      <c r="W122" s="6" t="s">
        <v>233</v>
      </c>
      <c r="X122" s="19">
        <f t="shared" si="12"/>
        <v>7</v>
      </c>
      <c r="Y122" s="19" t="str">
        <f t="shared" si="13"/>
        <v>B365F</v>
      </c>
    </row>
    <row r="123" spans="1:25" ht="12.75">
      <c r="A123" s="5" t="s">
        <v>441</v>
      </c>
      <c r="B123" s="6" t="s">
        <v>236</v>
      </c>
      <c r="C123" s="6" t="s">
        <v>235</v>
      </c>
      <c r="D123" s="7" t="s">
        <v>314</v>
      </c>
      <c r="E123" s="7">
        <v>10</v>
      </c>
      <c r="F123" s="8">
        <v>336523</v>
      </c>
      <c r="G123" s="9">
        <v>15030761.25</v>
      </c>
      <c r="H123" s="8">
        <v>240000</v>
      </c>
      <c r="I123" s="9">
        <v>240000</v>
      </c>
      <c r="J123" s="10">
        <v>481000</v>
      </c>
      <c r="N123" s="45"/>
      <c r="O123" s="45"/>
      <c r="P123" s="20">
        <f t="shared" si="10"/>
        <v>202000</v>
      </c>
      <c r="Q123" s="9">
        <v>202000</v>
      </c>
      <c r="R123" s="9">
        <v>303000</v>
      </c>
      <c r="S123" s="10">
        <v>240000</v>
      </c>
      <c r="T123" s="3">
        <f t="shared" si="11"/>
        <v>480000</v>
      </c>
      <c r="W123" s="6" t="s">
        <v>235</v>
      </c>
      <c r="X123" s="19">
        <f t="shared" si="12"/>
        <v>7</v>
      </c>
      <c r="Y123" s="19" t="str">
        <f t="shared" si="13"/>
        <v>B370F</v>
      </c>
    </row>
    <row r="124" spans="1:25" ht="12.75">
      <c r="A124" s="5" t="s">
        <v>442</v>
      </c>
      <c r="B124" s="6" t="s">
        <v>238</v>
      </c>
      <c r="C124" s="6" t="s">
        <v>567</v>
      </c>
      <c r="D124" s="7" t="s">
        <v>313</v>
      </c>
      <c r="E124" s="7">
        <v>30</v>
      </c>
      <c r="F124" s="8">
        <v>1090869</v>
      </c>
      <c r="G124" s="9">
        <v>51425250</v>
      </c>
      <c r="H124" s="8">
        <v>2571000</v>
      </c>
      <c r="I124" s="9">
        <v>2571000</v>
      </c>
      <c r="J124" s="10">
        <v>5143000</v>
      </c>
      <c r="N124" s="45"/>
      <c r="O124" s="45"/>
      <c r="P124" s="20">
        <f t="shared" si="10"/>
        <v>1964000</v>
      </c>
      <c r="Q124" s="9">
        <v>1964000</v>
      </c>
      <c r="R124" s="9">
        <v>2945000</v>
      </c>
      <c r="S124" s="10">
        <v>2571000</v>
      </c>
      <c r="T124" s="3">
        <f t="shared" si="11"/>
        <v>5142000</v>
      </c>
      <c r="W124" s="6" t="s">
        <v>237</v>
      </c>
      <c r="X124" s="19">
        <f t="shared" si="12"/>
        <v>7</v>
      </c>
      <c r="Y124" s="19" t="str">
        <f t="shared" si="13"/>
        <v>B374C</v>
      </c>
    </row>
    <row r="125" spans="1:25" ht="12.75">
      <c r="A125" s="5" t="s">
        <v>443</v>
      </c>
      <c r="B125" s="6" t="s">
        <v>240</v>
      </c>
      <c r="C125" s="6" t="s">
        <v>568</v>
      </c>
      <c r="D125" s="7" t="s">
        <v>313</v>
      </c>
      <c r="E125" s="7">
        <v>30</v>
      </c>
      <c r="F125" s="8">
        <v>609215</v>
      </c>
      <c r="G125" s="9">
        <v>19399500</v>
      </c>
      <c r="H125" s="8">
        <v>970000</v>
      </c>
      <c r="I125" s="9">
        <v>970000</v>
      </c>
      <c r="J125" s="10">
        <v>1940000</v>
      </c>
      <c r="N125" s="45"/>
      <c r="O125" s="45"/>
      <c r="P125" s="20">
        <f t="shared" si="10"/>
        <v>1097000</v>
      </c>
      <c r="Q125" s="9">
        <v>1097000</v>
      </c>
      <c r="R125" s="9">
        <v>1645000</v>
      </c>
      <c r="S125" s="10">
        <v>970000</v>
      </c>
      <c r="T125" s="3">
        <f t="shared" si="11"/>
        <v>1940000</v>
      </c>
      <c r="W125" s="6" t="s">
        <v>239</v>
      </c>
      <c r="X125" s="19">
        <f t="shared" si="12"/>
        <v>7</v>
      </c>
      <c r="Y125" s="19" t="str">
        <f t="shared" si="13"/>
        <v>B376C</v>
      </c>
    </row>
    <row r="126" spans="1:25" ht="12.75">
      <c r="A126" s="5" t="s">
        <v>444</v>
      </c>
      <c r="B126" s="6" t="s">
        <v>242</v>
      </c>
      <c r="C126" s="6" t="s">
        <v>241</v>
      </c>
      <c r="D126" s="7" t="s">
        <v>314</v>
      </c>
      <c r="E126" s="7">
        <v>10</v>
      </c>
      <c r="F126" s="8">
        <v>94649</v>
      </c>
      <c r="G126" s="9">
        <v>1659000</v>
      </c>
      <c r="H126" s="8">
        <v>27000</v>
      </c>
      <c r="I126" s="9">
        <v>27000</v>
      </c>
      <c r="J126" s="10">
        <v>53000</v>
      </c>
      <c r="N126" s="45"/>
      <c r="O126" s="45"/>
      <c r="P126" s="20">
        <f t="shared" si="10"/>
        <v>57000</v>
      </c>
      <c r="Q126" s="9">
        <v>57000</v>
      </c>
      <c r="R126" s="9">
        <v>85000</v>
      </c>
      <c r="S126" s="10">
        <v>27000</v>
      </c>
      <c r="T126" s="3">
        <f t="shared" si="11"/>
        <v>54000</v>
      </c>
      <c r="W126" s="6" t="s">
        <v>241</v>
      </c>
      <c r="X126" s="19">
        <f t="shared" si="12"/>
        <v>7</v>
      </c>
      <c r="Y126" s="19" t="str">
        <f t="shared" si="13"/>
        <v>B385F</v>
      </c>
    </row>
    <row r="127" spans="1:25" ht="12.75">
      <c r="A127" s="5" t="s">
        <v>445</v>
      </c>
      <c r="B127" s="6" t="s">
        <v>244</v>
      </c>
      <c r="C127" s="6" t="s">
        <v>569</v>
      </c>
      <c r="D127" s="7" t="s">
        <v>313</v>
      </c>
      <c r="E127" s="7">
        <v>15</v>
      </c>
      <c r="F127" s="8">
        <v>97987</v>
      </c>
      <c r="G127" s="9">
        <v>2850375</v>
      </c>
      <c r="H127" s="8">
        <v>71000</v>
      </c>
      <c r="I127" s="9">
        <v>71000</v>
      </c>
      <c r="J127" s="10">
        <v>143000</v>
      </c>
      <c r="N127" s="45"/>
      <c r="O127" s="45"/>
      <c r="P127" s="20">
        <f t="shared" si="10"/>
        <v>88000</v>
      </c>
      <c r="Q127" s="9">
        <v>88000</v>
      </c>
      <c r="R127" s="9">
        <v>132000</v>
      </c>
      <c r="S127" s="10">
        <v>71000</v>
      </c>
      <c r="T127" s="3">
        <f t="shared" si="11"/>
        <v>142000</v>
      </c>
      <c r="W127" s="6" t="s">
        <v>243</v>
      </c>
      <c r="X127" s="19">
        <f t="shared" si="12"/>
        <v>8</v>
      </c>
      <c r="Y127" s="19" t="str">
        <f t="shared" si="13"/>
        <v>B388C2</v>
      </c>
    </row>
    <row r="128" spans="1:25" ht="12.75">
      <c r="A128" s="5" t="s">
        <v>446</v>
      </c>
      <c r="B128" s="6" t="s">
        <v>246</v>
      </c>
      <c r="C128" s="6" t="s">
        <v>245</v>
      </c>
      <c r="D128" s="7" t="s">
        <v>314</v>
      </c>
      <c r="E128" s="7">
        <v>10</v>
      </c>
      <c r="F128" s="8">
        <v>1656581</v>
      </c>
      <c r="G128" s="9">
        <v>108832500</v>
      </c>
      <c r="H128" s="8">
        <v>1741000</v>
      </c>
      <c r="I128" s="9">
        <v>1741000</v>
      </c>
      <c r="J128" s="10">
        <v>3483000</v>
      </c>
      <c r="N128" s="45"/>
      <c r="O128" s="45"/>
      <c r="P128" s="20">
        <f t="shared" si="10"/>
        <v>994000</v>
      </c>
      <c r="Q128" s="9">
        <v>994000</v>
      </c>
      <c r="R128" s="9">
        <v>1491000</v>
      </c>
      <c r="S128" s="10">
        <v>1741000</v>
      </c>
      <c r="T128" s="3">
        <f t="shared" si="11"/>
        <v>3482000</v>
      </c>
      <c r="W128" s="6" t="s">
        <v>245</v>
      </c>
      <c r="X128" s="19">
        <f t="shared" si="12"/>
        <v>7</v>
      </c>
      <c r="Y128" s="19" t="str">
        <f t="shared" si="13"/>
        <v>B389F</v>
      </c>
    </row>
    <row r="129" spans="1:25" ht="12.75">
      <c r="A129" s="5" t="s">
        <v>447</v>
      </c>
      <c r="B129" s="6" t="s">
        <v>322</v>
      </c>
      <c r="C129" s="6" t="s">
        <v>570</v>
      </c>
      <c r="D129" s="7" t="s">
        <v>313</v>
      </c>
      <c r="E129" s="7">
        <v>30</v>
      </c>
      <c r="F129" s="8">
        <v>615364</v>
      </c>
      <c r="G129" s="9">
        <v>12139042.5</v>
      </c>
      <c r="H129" s="8">
        <v>607000</v>
      </c>
      <c r="I129" s="9">
        <v>607000</v>
      </c>
      <c r="J129" s="10">
        <v>1214000</v>
      </c>
      <c r="N129" s="45"/>
      <c r="O129" s="45"/>
      <c r="P129" s="20">
        <f t="shared" si="10"/>
        <v>1108000</v>
      </c>
      <c r="Q129" s="9">
        <v>1108000</v>
      </c>
      <c r="R129" s="9">
        <v>1661000</v>
      </c>
      <c r="S129" s="10">
        <v>607000</v>
      </c>
      <c r="T129" s="3">
        <f t="shared" si="11"/>
        <v>1214000</v>
      </c>
      <c r="W129" s="6" t="s">
        <v>247</v>
      </c>
      <c r="X129" s="19">
        <f t="shared" si="12"/>
        <v>7</v>
      </c>
      <c r="Y129" s="19" t="str">
        <f t="shared" si="13"/>
        <v>B390C</v>
      </c>
    </row>
    <row r="130" spans="1:25" ht="12.75">
      <c r="A130" s="35" t="s">
        <v>448</v>
      </c>
      <c r="B130" s="36" t="s">
        <v>276</v>
      </c>
      <c r="C130" s="6" t="s">
        <v>275</v>
      </c>
      <c r="D130" s="37" t="s">
        <v>314</v>
      </c>
      <c r="E130" s="37">
        <v>10</v>
      </c>
      <c r="F130" s="38">
        <v>2742114</v>
      </c>
      <c r="G130" s="39">
        <v>104425579.5</v>
      </c>
      <c r="H130" s="8">
        <v>1671000</v>
      </c>
      <c r="I130" s="39">
        <v>1671000</v>
      </c>
      <c r="J130" s="41">
        <v>3342000</v>
      </c>
      <c r="N130" s="47"/>
      <c r="O130" s="47"/>
      <c r="P130" s="40">
        <f>Q130</f>
        <v>1645000</v>
      </c>
      <c r="Q130" s="39">
        <v>1645000</v>
      </c>
      <c r="R130" s="39">
        <v>2468000</v>
      </c>
      <c r="S130" s="41">
        <v>1671000</v>
      </c>
      <c r="T130" s="3">
        <f t="shared" si="11"/>
        <v>3342000</v>
      </c>
      <c r="W130" s="36" t="s">
        <v>275</v>
      </c>
      <c r="X130" s="19">
        <f t="shared" si="12"/>
        <v>7</v>
      </c>
      <c r="Y130" s="19" t="str">
        <f t="shared" si="13"/>
        <v>B394F</v>
      </c>
    </row>
    <row r="131" spans="1:25" ht="12.75">
      <c r="A131" s="5" t="s">
        <v>449</v>
      </c>
      <c r="B131" s="6" t="s">
        <v>249</v>
      </c>
      <c r="C131" s="6" t="s">
        <v>571</v>
      </c>
      <c r="D131" s="7" t="s">
        <v>313</v>
      </c>
      <c r="E131" s="7">
        <v>30</v>
      </c>
      <c r="F131" s="8">
        <v>163043</v>
      </c>
      <c r="G131" s="9">
        <v>4878750</v>
      </c>
      <c r="H131" s="8">
        <v>244000</v>
      </c>
      <c r="I131" s="9">
        <v>244000</v>
      </c>
      <c r="J131" s="10">
        <v>488000</v>
      </c>
      <c r="N131" s="45"/>
      <c r="O131" s="45"/>
      <c r="P131" s="20">
        <f t="shared" si="10"/>
        <v>293000</v>
      </c>
      <c r="Q131" s="9">
        <v>293000</v>
      </c>
      <c r="R131" s="9">
        <v>440000</v>
      </c>
      <c r="S131" s="10">
        <v>244000</v>
      </c>
      <c r="T131" s="3">
        <f t="shared" si="11"/>
        <v>488000</v>
      </c>
      <c r="W131" s="6" t="s">
        <v>248</v>
      </c>
      <c r="X131" s="19">
        <f t="shared" si="12"/>
        <v>7</v>
      </c>
      <c r="Y131" s="19" t="str">
        <f t="shared" si="13"/>
        <v>B398C</v>
      </c>
    </row>
    <row r="132" spans="1:25" ht="12.75">
      <c r="A132" s="5" t="s">
        <v>449</v>
      </c>
      <c r="B132" s="6" t="s">
        <v>249</v>
      </c>
      <c r="C132" s="6" t="s">
        <v>250</v>
      </c>
      <c r="D132" s="7" t="s">
        <v>314</v>
      </c>
      <c r="E132" s="7">
        <v>10</v>
      </c>
      <c r="F132" s="8">
        <v>163043</v>
      </c>
      <c r="G132" s="9">
        <v>4878750</v>
      </c>
      <c r="H132" s="8">
        <v>78000</v>
      </c>
      <c r="I132" s="9">
        <v>78000</v>
      </c>
      <c r="J132" s="10">
        <v>156000</v>
      </c>
      <c r="N132" s="45"/>
      <c r="O132" s="45"/>
      <c r="P132" s="20">
        <f t="shared" si="10"/>
        <v>98000</v>
      </c>
      <c r="Q132" s="9">
        <v>98000</v>
      </c>
      <c r="R132" s="9">
        <v>147000</v>
      </c>
      <c r="S132" s="10">
        <v>78000</v>
      </c>
      <c r="T132" s="3">
        <f t="shared" si="11"/>
        <v>156000</v>
      </c>
      <c r="W132" s="6" t="s">
        <v>250</v>
      </c>
      <c r="X132" s="19">
        <f t="shared" si="12"/>
        <v>7</v>
      </c>
      <c r="Y132" s="19" t="str">
        <f t="shared" si="13"/>
        <v>B398F</v>
      </c>
    </row>
    <row r="133" spans="1:25" ht="12.75">
      <c r="A133" s="5" t="s">
        <v>450</v>
      </c>
      <c r="B133" s="6" t="s">
        <v>252</v>
      </c>
      <c r="C133" s="6" t="s">
        <v>251</v>
      </c>
      <c r="D133" s="7" t="s">
        <v>314</v>
      </c>
      <c r="E133" s="7">
        <v>10</v>
      </c>
      <c r="F133" s="8">
        <v>1308035</v>
      </c>
      <c r="G133" s="9">
        <v>82293825</v>
      </c>
      <c r="H133" s="8">
        <v>1317000</v>
      </c>
      <c r="I133" s="9">
        <v>1317000</v>
      </c>
      <c r="J133" s="10">
        <v>2633000</v>
      </c>
      <c r="N133" s="45"/>
      <c r="O133" s="45"/>
      <c r="P133" s="20">
        <f t="shared" si="10"/>
        <v>785000</v>
      </c>
      <c r="Q133" s="9">
        <v>785000</v>
      </c>
      <c r="R133" s="9">
        <v>1177000</v>
      </c>
      <c r="S133" s="10">
        <v>1317000</v>
      </c>
      <c r="T133" s="3">
        <f aca="true" t="shared" si="14" ref="T133:T158">S133*2</f>
        <v>2634000</v>
      </c>
      <c r="W133" s="6" t="s">
        <v>251</v>
      </c>
      <c r="X133" s="19">
        <f aca="true" t="shared" si="15" ref="X133:X158">LEN(W133)</f>
        <v>7</v>
      </c>
      <c r="Y133" s="19" t="str">
        <f aca="true" t="shared" si="16" ref="Y133:Y158">IF((X133=7),RIGHT(W133,5),RIGHT(W133,6))</f>
        <v>B399F</v>
      </c>
    </row>
    <row r="134" spans="1:25" ht="12.75">
      <c r="A134" s="5" t="s">
        <v>451</v>
      </c>
      <c r="B134" s="6" t="s">
        <v>254</v>
      </c>
      <c r="C134" s="6" t="s">
        <v>572</v>
      </c>
      <c r="D134" s="7" t="s">
        <v>313</v>
      </c>
      <c r="E134" s="7">
        <v>30</v>
      </c>
      <c r="F134" s="8">
        <v>1530954</v>
      </c>
      <c r="G134" s="9">
        <v>79150551</v>
      </c>
      <c r="H134" s="8">
        <v>3958000</v>
      </c>
      <c r="I134" s="9">
        <v>3958000</v>
      </c>
      <c r="J134" s="10">
        <v>7915000</v>
      </c>
      <c r="N134" s="45"/>
      <c r="O134" s="45"/>
      <c r="P134" s="20">
        <f t="shared" si="10"/>
        <v>2756000</v>
      </c>
      <c r="Q134" s="9">
        <v>2756000</v>
      </c>
      <c r="R134" s="9">
        <v>4134000</v>
      </c>
      <c r="S134" s="10">
        <v>3958000</v>
      </c>
      <c r="T134" s="3">
        <f t="shared" si="14"/>
        <v>7916000</v>
      </c>
      <c r="W134" s="6" t="s">
        <v>253</v>
      </c>
      <c r="X134" s="19">
        <f t="shared" si="15"/>
        <v>7</v>
      </c>
      <c r="Y134" s="19" t="str">
        <f t="shared" si="16"/>
        <v>B401C</v>
      </c>
    </row>
    <row r="135" spans="1:25" ht="12.75">
      <c r="A135" s="5" t="s">
        <v>452</v>
      </c>
      <c r="B135" s="6" t="s">
        <v>256</v>
      </c>
      <c r="C135" s="6" t="s">
        <v>573</v>
      </c>
      <c r="D135" s="7" t="s">
        <v>313</v>
      </c>
      <c r="E135" s="7">
        <v>30</v>
      </c>
      <c r="F135" s="8">
        <v>2498016</v>
      </c>
      <c r="G135" s="9">
        <v>123084000</v>
      </c>
      <c r="H135" s="8">
        <v>6154000</v>
      </c>
      <c r="I135" s="9">
        <v>6154000</v>
      </c>
      <c r="J135" s="10">
        <v>12308000</v>
      </c>
      <c r="N135" s="45"/>
      <c r="O135" s="45"/>
      <c r="P135" s="20">
        <f aca="true" t="shared" si="17" ref="P135:P158">Q135</f>
        <v>4496000</v>
      </c>
      <c r="Q135" s="9">
        <v>4496000</v>
      </c>
      <c r="R135" s="9">
        <v>6745000</v>
      </c>
      <c r="S135" s="10">
        <v>6154000</v>
      </c>
      <c r="T135" s="3">
        <f t="shared" si="14"/>
        <v>12308000</v>
      </c>
      <c r="W135" s="6" t="s">
        <v>255</v>
      </c>
      <c r="X135" s="19">
        <f t="shared" si="15"/>
        <v>7</v>
      </c>
      <c r="Y135" s="19" t="str">
        <f t="shared" si="16"/>
        <v>B402C</v>
      </c>
    </row>
    <row r="136" spans="1:25" ht="12.75">
      <c r="A136" s="5" t="s">
        <v>453</v>
      </c>
      <c r="B136" s="6" t="s">
        <v>258</v>
      </c>
      <c r="C136" s="6" t="s">
        <v>257</v>
      </c>
      <c r="D136" s="7" t="s">
        <v>314</v>
      </c>
      <c r="E136" s="7">
        <v>10</v>
      </c>
      <c r="F136" s="8">
        <v>6420984</v>
      </c>
      <c r="G136" s="9">
        <v>403256250</v>
      </c>
      <c r="H136" s="8">
        <v>6452000</v>
      </c>
      <c r="I136" s="9">
        <v>6452000</v>
      </c>
      <c r="J136" s="10">
        <v>12904000</v>
      </c>
      <c r="N136" s="45"/>
      <c r="O136" s="45"/>
      <c r="P136" s="20">
        <f t="shared" si="17"/>
        <v>3853000</v>
      </c>
      <c r="Q136" s="9">
        <v>3853000</v>
      </c>
      <c r="R136" s="9">
        <v>5779000</v>
      </c>
      <c r="S136" s="10">
        <v>6452000</v>
      </c>
      <c r="T136" s="3">
        <f t="shared" si="14"/>
        <v>12904000</v>
      </c>
      <c r="W136" s="6" t="s">
        <v>257</v>
      </c>
      <c r="X136" s="19">
        <f t="shared" si="15"/>
        <v>7</v>
      </c>
      <c r="Y136" s="19" t="str">
        <f t="shared" si="16"/>
        <v>B404F</v>
      </c>
    </row>
    <row r="137" spans="1:25" ht="12.75">
      <c r="A137" s="5" t="s">
        <v>454</v>
      </c>
      <c r="B137" s="6" t="s">
        <v>260</v>
      </c>
      <c r="C137" s="6" t="s">
        <v>574</v>
      </c>
      <c r="D137" s="7" t="s">
        <v>313</v>
      </c>
      <c r="E137" s="7">
        <v>15</v>
      </c>
      <c r="F137" s="8">
        <v>174526</v>
      </c>
      <c r="G137" s="9">
        <v>6600000</v>
      </c>
      <c r="H137" s="8">
        <v>165000</v>
      </c>
      <c r="I137" s="9">
        <v>165000</v>
      </c>
      <c r="J137" s="10">
        <v>330000</v>
      </c>
      <c r="N137" s="45"/>
      <c r="O137" s="45"/>
      <c r="P137" s="20">
        <f t="shared" si="17"/>
        <v>157000</v>
      </c>
      <c r="Q137" s="9">
        <v>157000</v>
      </c>
      <c r="R137" s="9">
        <v>236000</v>
      </c>
      <c r="S137" s="10">
        <v>165000</v>
      </c>
      <c r="T137" s="3">
        <f t="shared" si="14"/>
        <v>330000</v>
      </c>
      <c r="W137" s="6" t="s">
        <v>259</v>
      </c>
      <c r="X137" s="19">
        <f t="shared" si="15"/>
        <v>8</v>
      </c>
      <c r="Y137" s="19" t="str">
        <f t="shared" si="16"/>
        <v>B407C1</v>
      </c>
    </row>
    <row r="138" spans="1:25" ht="12.75">
      <c r="A138" s="5" t="s">
        <v>455</v>
      </c>
      <c r="B138" s="6" t="s">
        <v>262</v>
      </c>
      <c r="C138" s="6" t="s">
        <v>575</v>
      </c>
      <c r="D138" s="7" t="s">
        <v>313</v>
      </c>
      <c r="E138" s="7">
        <v>30</v>
      </c>
      <c r="F138" s="8">
        <v>513348</v>
      </c>
      <c r="G138" s="9">
        <v>25527830.25</v>
      </c>
      <c r="H138" s="8">
        <v>1276000</v>
      </c>
      <c r="I138" s="9">
        <v>1276000</v>
      </c>
      <c r="J138" s="10">
        <v>2553000</v>
      </c>
      <c r="N138" s="45"/>
      <c r="O138" s="45"/>
      <c r="P138" s="20">
        <f t="shared" si="17"/>
        <v>924000</v>
      </c>
      <c r="Q138" s="9">
        <v>924000</v>
      </c>
      <c r="R138" s="9">
        <v>1386000</v>
      </c>
      <c r="S138" s="10">
        <v>1276000</v>
      </c>
      <c r="T138" s="3">
        <f t="shared" si="14"/>
        <v>2552000</v>
      </c>
      <c r="W138" s="6" t="s">
        <v>261</v>
      </c>
      <c r="X138" s="19">
        <f t="shared" si="15"/>
        <v>7</v>
      </c>
      <c r="Y138" s="19" t="str">
        <f t="shared" si="16"/>
        <v>B408C</v>
      </c>
    </row>
    <row r="139" spans="1:25" ht="12.75">
      <c r="A139" s="5" t="s">
        <v>456</v>
      </c>
      <c r="B139" s="6" t="s">
        <v>264</v>
      </c>
      <c r="C139" s="6" t="s">
        <v>576</v>
      </c>
      <c r="D139" s="7" t="s">
        <v>313</v>
      </c>
      <c r="E139" s="7">
        <v>30</v>
      </c>
      <c r="F139" s="8">
        <v>678410</v>
      </c>
      <c r="G139" s="9">
        <v>15911250</v>
      </c>
      <c r="H139" s="8">
        <v>796000</v>
      </c>
      <c r="I139" s="9">
        <v>796000</v>
      </c>
      <c r="J139" s="10">
        <v>1591000</v>
      </c>
      <c r="N139" s="45"/>
      <c r="O139" s="45"/>
      <c r="P139" s="20">
        <f t="shared" si="17"/>
        <v>1221000</v>
      </c>
      <c r="Q139" s="9">
        <v>1221000</v>
      </c>
      <c r="R139" s="9">
        <v>1832000</v>
      </c>
      <c r="S139" s="10">
        <v>796000</v>
      </c>
      <c r="T139" s="3">
        <f t="shared" si="14"/>
        <v>1592000</v>
      </c>
      <c r="W139" s="6" t="s">
        <v>263</v>
      </c>
      <c r="X139" s="19">
        <f t="shared" si="15"/>
        <v>7</v>
      </c>
      <c r="Y139" s="19" t="str">
        <f t="shared" si="16"/>
        <v>B412C</v>
      </c>
    </row>
    <row r="140" spans="1:25" ht="12.75">
      <c r="A140" s="5" t="s">
        <v>457</v>
      </c>
      <c r="B140" s="6" t="s">
        <v>266</v>
      </c>
      <c r="C140" s="6" t="s">
        <v>577</v>
      </c>
      <c r="D140" s="7" t="s">
        <v>313</v>
      </c>
      <c r="E140" s="7">
        <v>30</v>
      </c>
      <c r="F140" s="8">
        <v>2708949</v>
      </c>
      <c r="G140" s="9">
        <v>190062750</v>
      </c>
      <c r="H140" s="8">
        <v>9503000</v>
      </c>
      <c r="I140" s="9">
        <v>9503000</v>
      </c>
      <c r="J140" s="10">
        <v>19006000</v>
      </c>
      <c r="N140" s="45"/>
      <c r="O140" s="45"/>
      <c r="P140" s="20">
        <f t="shared" si="17"/>
        <v>4876000</v>
      </c>
      <c r="Q140" s="9">
        <v>4876000</v>
      </c>
      <c r="R140" s="9">
        <v>7314000</v>
      </c>
      <c r="S140" s="10">
        <v>9503000</v>
      </c>
      <c r="T140" s="3">
        <f t="shared" si="14"/>
        <v>19006000</v>
      </c>
      <c r="W140" s="6" t="s">
        <v>265</v>
      </c>
      <c r="X140" s="19">
        <f t="shared" si="15"/>
        <v>7</v>
      </c>
      <c r="Y140" s="19" t="str">
        <f t="shared" si="16"/>
        <v>B413C</v>
      </c>
    </row>
    <row r="141" spans="1:25" ht="12.75">
      <c r="A141" s="5" t="s">
        <v>458</v>
      </c>
      <c r="B141" s="6" t="s">
        <v>268</v>
      </c>
      <c r="C141" s="6" t="s">
        <v>578</v>
      </c>
      <c r="D141" s="7" t="s">
        <v>313</v>
      </c>
      <c r="E141" s="7">
        <v>15</v>
      </c>
      <c r="F141" s="8">
        <v>79705</v>
      </c>
      <c r="G141" s="9">
        <v>445500</v>
      </c>
      <c r="H141" s="8">
        <v>11000</v>
      </c>
      <c r="I141" s="9">
        <v>11000</v>
      </c>
      <c r="J141" s="10">
        <v>22000</v>
      </c>
      <c r="N141" s="45"/>
      <c r="O141" s="45"/>
      <c r="P141" s="20">
        <f t="shared" si="17"/>
        <v>72000</v>
      </c>
      <c r="Q141" s="9">
        <v>72000</v>
      </c>
      <c r="R141" s="9">
        <v>108000</v>
      </c>
      <c r="S141" s="10">
        <v>11000</v>
      </c>
      <c r="T141" s="3">
        <f t="shared" si="14"/>
        <v>22000</v>
      </c>
      <c r="W141" s="6" t="s">
        <v>267</v>
      </c>
      <c r="X141" s="19">
        <f t="shared" si="15"/>
        <v>8</v>
      </c>
      <c r="Y141" s="19" t="str">
        <f t="shared" si="16"/>
        <v>B414C2</v>
      </c>
    </row>
    <row r="142" spans="1:25" ht="12.75">
      <c r="A142" s="5" t="s">
        <v>459</v>
      </c>
      <c r="B142" s="6" t="s">
        <v>270</v>
      </c>
      <c r="C142" s="6" t="s">
        <v>579</v>
      </c>
      <c r="D142" s="7" t="s">
        <v>313</v>
      </c>
      <c r="E142" s="7">
        <v>15</v>
      </c>
      <c r="F142" s="8">
        <v>121003</v>
      </c>
      <c r="G142" s="9">
        <v>1783500</v>
      </c>
      <c r="H142" s="8">
        <v>45000</v>
      </c>
      <c r="I142" s="9">
        <v>45000</v>
      </c>
      <c r="J142" s="10">
        <v>89000</v>
      </c>
      <c r="N142" s="45"/>
      <c r="O142" s="45"/>
      <c r="P142" s="20">
        <f t="shared" si="17"/>
        <v>109000</v>
      </c>
      <c r="Q142" s="9">
        <v>109000</v>
      </c>
      <c r="R142" s="9">
        <v>163000</v>
      </c>
      <c r="S142" s="10">
        <v>45000</v>
      </c>
      <c r="T142" s="3">
        <f t="shared" si="14"/>
        <v>90000</v>
      </c>
      <c r="W142" s="6" t="s">
        <v>269</v>
      </c>
      <c r="X142" s="19">
        <f t="shared" si="15"/>
        <v>8</v>
      </c>
      <c r="Y142" s="19" t="str">
        <f t="shared" si="16"/>
        <v>B416C2</v>
      </c>
    </row>
    <row r="143" spans="1:25" ht="12.75">
      <c r="A143" s="5" t="s">
        <v>460</v>
      </c>
      <c r="B143" s="6" t="s">
        <v>272</v>
      </c>
      <c r="C143" s="6" t="s">
        <v>271</v>
      </c>
      <c r="D143" s="7" t="s">
        <v>314</v>
      </c>
      <c r="E143" s="7">
        <v>10</v>
      </c>
      <c r="F143" s="8">
        <v>612862</v>
      </c>
      <c r="G143" s="9">
        <v>11783325.75</v>
      </c>
      <c r="H143" s="8">
        <v>189000</v>
      </c>
      <c r="I143" s="9">
        <v>189000</v>
      </c>
      <c r="J143" s="10">
        <v>377000</v>
      </c>
      <c r="N143" s="45"/>
      <c r="O143" s="45"/>
      <c r="P143" s="20">
        <f t="shared" si="17"/>
        <v>368000</v>
      </c>
      <c r="Q143" s="9">
        <v>368000</v>
      </c>
      <c r="R143" s="9">
        <v>552000</v>
      </c>
      <c r="S143" s="10">
        <v>189000</v>
      </c>
      <c r="T143" s="3">
        <f t="shared" si="14"/>
        <v>378000</v>
      </c>
      <c r="W143" s="6" t="s">
        <v>271</v>
      </c>
      <c r="X143" s="19">
        <f t="shared" si="15"/>
        <v>7</v>
      </c>
      <c r="Y143" s="19" t="str">
        <f t="shared" si="16"/>
        <v>B425F</v>
      </c>
    </row>
    <row r="144" spans="1:25" ht="12.75">
      <c r="A144" s="5" t="s">
        <v>461</v>
      </c>
      <c r="B144" s="6" t="s">
        <v>274</v>
      </c>
      <c r="C144" s="6" t="s">
        <v>580</v>
      </c>
      <c r="D144" s="7" t="s">
        <v>313</v>
      </c>
      <c r="E144" s="7">
        <v>30</v>
      </c>
      <c r="F144" s="8">
        <v>532880</v>
      </c>
      <c r="G144" s="9">
        <v>11351250</v>
      </c>
      <c r="H144" s="8">
        <v>568000</v>
      </c>
      <c r="I144" s="9">
        <v>568000</v>
      </c>
      <c r="J144" s="10">
        <v>1135000</v>
      </c>
      <c r="N144" s="45"/>
      <c r="O144" s="45"/>
      <c r="P144" s="20">
        <f t="shared" si="17"/>
        <v>959000</v>
      </c>
      <c r="Q144" s="9">
        <v>959000</v>
      </c>
      <c r="R144" s="9">
        <v>1439000</v>
      </c>
      <c r="S144" s="10">
        <v>568000</v>
      </c>
      <c r="T144" s="3">
        <f t="shared" si="14"/>
        <v>1136000</v>
      </c>
      <c r="W144" s="6" t="s">
        <v>273</v>
      </c>
      <c r="X144" s="19">
        <f t="shared" si="15"/>
        <v>7</v>
      </c>
      <c r="Y144" s="19" t="str">
        <f t="shared" si="16"/>
        <v>B428C</v>
      </c>
    </row>
    <row r="145" spans="1:25" ht="12.75">
      <c r="A145" s="5" t="s">
        <v>462</v>
      </c>
      <c r="B145" s="6" t="s">
        <v>278</v>
      </c>
      <c r="C145" s="6" t="s">
        <v>581</v>
      </c>
      <c r="D145" s="7" t="s">
        <v>313</v>
      </c>
      <c r="E145" s="7">
        <v>30</v>
      </c>
      <c r="F145" s="8">
        <v>142523</v>
      </c>
      <c r="G145" s="9">
        <v>1221000</v>
      </c>
      <c r="H145" s="8">
        <v>61000</v>
      </c>
      <c r="I145" s="9">
        <v>61000</v>
      </c>
      <c r="J145" s="10">
        <v>122000</v>
      </c>
      <c r="N145" s="45"/>
      <c r="O145" s="45"/>
      <c r="P145" s="20">
        <f t="shared" si="17"/>
        <v>257000</v>
      </c>
      <c r="Q145" s="9">
        <v>257000</v>
      </c>
      <c r="R145" s="9">
        <v>385000</v>
      </c>
      <c r="S145" s="10">
        <v>61000</v>
      </c>
      <c r="T145" s="3">
        <f t="shared" si="14"/>
        <v>122000</v>
      </c>
      <c r="W145" s="6" t="s">
        <v>277</v>
      </c>
      <c r="X145" s="19">
        <f t="shared" si="15"/>
        <v>7</v>
      </c>
      <c r="Y145" s="19" t="str">
        <f t="shared" si="16"/>
        <v>B431C</v>
      </c>
    </row>
    <row r="146" spans="1:25" ht="12.75">
      <c r="A146" s="5" t="s">
        <v>463</v>
      </c>
      <c r="B146" s="6" t="s">
        <v>280</v>
      </c>
      <c r="C146" s="6" t="s">
        <v>582</v>
      </c>
      <c r="D146" s="7" t="s">
        <v>313</v>
      </c>
      <c r="E146" s="7">
        <v>15</v>
      </c>
      <c r="F146" s="8">
        <v>95709</v>
      </c>
      <c r="G146" s="9">
        <v>1629000</v>
      </c>
      <c r="H146" s="8">
        <v>41000</v>
      </c>
      <c r="I146" s="9">
        <v>41000</v>
      </c>
      <c r="J146" s="10">
        <v>81000</v>
      </c>
      <c r="N146" s="45"/>
      <c r="O146" s="45"/>
      <c r="P146" s="20">
        <f t="shared" si="17"/>
        <v>86000</v>
      </c>
      <c r="Q146" s="9">
        <v>86000</v>
      </c>
      <c r="R146" s="9">
        <v>129000</v>
      </c>
      <c r="S146" s="10">
        <v>41000</v>
      </c>
      <c r="T146" s="3">
        <f t="shared" si="14"/>
        <v>82000</v>
      </c>
      <c r="W146" s="6" t="s">
        <v>279</v>
      </c>
      <c r="X146" s="19">
        <f t="shared" si="15"/>
        <v>8</v>
      </c>
      <c r="Y146" s="19" t="str">
        <f t="shared" si="16"/>
        <v>B435C2</v>
      </c>
    </row>
    <row r="147" spans="1:25" ht="12.75">
      <c r="A147" s="5" t="s">
        <v>464</v>
      </c>
      <c r="B147" s="6" t="s">
        <v>282</v>
      </c>
      <c r="C147" s="6" t="s">
        <v>583</v>
      </c>
      <c r="D147" s="7" t="s">
        <v>313</v>
      </c>
      <c r="E147" s="7">
        <v>30</v>
      </c>
      <c r="F147" s="8">
        <v>2249405</v>
      </c>
      <c r="G147" s="9">
        <v>97839000</v>
      </c>
      <c r="H147" s="8">
        <v>4892000</v>
      </c>
      <c r="I147" s="9">
        <v>4892000</v>
      </c>
      <c r="J147" s="10">
        <v>9784000</v>
      </c>
      <c r="N147" s="45"/>
      <c r="O147" s="45"/>
      <c r="P147" s="20">
        <f t="shared" si="17"/>
        <v>4049000</v>
      </c>
      <c r="Q147" s="9">
        <v>4049000</v>
      </c>
      <c r="R147" s="9">
        <v>6073000</v>
      </c>
      <c r="S147" s="10">
        <v>4892000</v>
      </c>
      <c r="T147" s="3">
        <f t="shared" si="14"/>
        <v>9784000</v>
      </c>
      <c r="W147" s="6" t="s">
        <v>281</v>
      </c>
      <c r="X147" s="19">
        <f t="shared" si="15"/>
        <v>7</v>
      </c>
      <c r="Y147" s="19" t="str">
        <f t="shared" si="16"/>
        <v>B440C</v>
      </c>
    </row>
    <row r="148" spans="1:25" ht="12.75">
      <c r="A148" s="5" t="s">
        <v>465</v>
      </c>
      <c r="B148" s="6" t="s">
        <v>284</v>
      </c>
      <c r="C148" s="6" t="s">
        <v>584</v>
      </c>
      <c r="D148" s="7" t="s">
        <v>313</v>
      </c>
      <c r="E148" s="7">
        <v>30</v>
      </c>
      <c r="F148" s="8">
        <v>291768</v>
      </c>
      <c r="G148" s="9">
        <v>4522500.75</v>
      </c>
      <c r="H148" s="8">
        <v>226000</v>
      </c>
      <c r="I148" s="9">
        <v>226000</v>
      </c>
      <c r="J148" s="10">
        <v>452000</v>
      </c>
      <c r="N148" s="45"/>
      <c r="O148" s="45"/>
      <c r="P148" s="20">
        <f t="shared" si="17"/>
        <v>525000</v>
      </c>
      <c r="Q148" s="9">
        <v>525000</v>
      </c>
      <c r="R148" s="9">
        <v>788000</v>
      </c>
      <c r="S148" s="10">
        <v>226000</v>
      </c>
      <c r="T148" s="3">
        <f t="shared" si="14"/>
        <v>452000</v>
      </c>
      <c r="W148" s="6" t="s">
        <v>283</v>
      </c>
      <c r="X148" s="19">
        <f t="shared" si="15"/>
        <v>7</v>
      </c>
      <c r="Y148" s="19" t="str">
        <f t="shared" si="16"/>
        <v>B441C</v>
      </c>
    </row>
    <row r="149" spans="1:25" ht="12.75">
      <c r="A149" s="5" t="s">
        <v>466</v>
      </c>
      <c r="B149" s="6" t="s">
        <v>286</v>
      </c>
      <c r="C149" s="6" t="s">
        <v>585</v>
      </c>
      <c r="D149" s="7" t="s">
        <v>313</v>
      </c>
      <c r="E149" s="7">
        <v>15</v>
      </c>
      <c r="F149" s="8">
        <v>666880</v>
      </c>
      <c r="G149" s="9">
        <v>36461250</v>
      </c>
      <c r="H149" s="8">
        <v>912000</v>
      </c>
      <c r="I149" s="9">
        <v>912000</v>
      </c>
      <c r="J149" s="10">
        <v>1823000</v>
      </c>
      <c r="N149" s="45"/>
      <c r="O149" s="45"/>
      <c r="P149" s="20">
        <f t="shared" si="17"/>
        <v>600000</v>
      </c>
      <c r="Q149" s="9">
        <v>600000</v>
      </c>
      <c r="R149" s="9">
        <v>900000</v>
      </c>
      <c r="S149" s="10">
        <v>912000</v>
      </c>
      <c r="T149" s="3">
        <f t="shared" si="14"/>
        <v>1824000</v>
      </c>
      <c r="W149" s="6" t="s">
        <v>285</v>
      </c>
      <c r="X149" s="19">
        <f t="shared" si="15"/>
        <v>8</v>
      </c>
      <c r="Y149" s="19" t="str">
        <f t="shared" si="16"/>
        <v>B447C1</v>
      </c>
    </row>
    <row r="150" spans="1:25" ht="12.75">
      <c r="A150" s="5" t="s">
        <v>467</v>
      </c>
      <c r="B150" s="6" t="s">
        <v>288</v>
      </c>
      <c r="C150" s="6" t="s">
        <v>287</v>
      </c>
      <c r="D150" s="7" t="s">
        <v>314</v>
      </c>
      <c r="E150" s="7">
        <v>10</v>
      </c>
      <c r="F150" s="8">
        <v>836559</v>
      </c>
      <c r="G150" s="9">
        <v>31869001.5</v>
      </c>
      <c r="H150" s="8">
        <v>510000</v>
      </c>
      <c r="I150" s="9">
        <v>510000</v>
      </c>
      <c r="J150" s="10">
        <v>1020000</v>
      </c>
      <c r="N150" s="45"/>
      <c r="O150" s="45"/>
      <c r="P150" s="20">
        <f t="shared" si="17"/>
        <v>502000</v>
      </c>
      <c r="Q150" s="9">
        <v>502000</v>
      </c>
      <c r="R150" s="9">
        <v>753000</v>
      </c>
      <c r="S150" s="10">
        <v>510000</v>
      </c>
      <c r="T150" s="3">
        <f t="shared" si="14"/>
        <v>1020000</v>
      </c>
      <c r="W150" s="6" t="s">
        <v>287</v>
      </c>
      <c r="X150" s="19">
        <f t="shared" si="15"/>
        <v>7</v>
      </c>
      <c r="Y150" s="19" t="str">
        <f t="shared" si="16"/>
        <v>B448F</v>
      </c>
    </row>
    <row r="151" spans="1:25" ht="12.75">
      <c r="A151" s="5" t="s">
        <v>468</v>
      </c>
      <c r="B151" s="6" t="s">
        <v>290</v>
      </c>
      <c r="C151" s="6" t="s">
        <v>289</v>
      </c>
      <c r="D151" s="7" t="s">
        <v>314</v>
      </c>
      <c r="E151" s="7">
        <v>10</v>
      </c>
      <c r="F151" s="8">
        <v>269762</v>
      </c>
      <c r="G151" s="9">
        <v>9651000</v>
      </c>
      <c r="H151" s="8">
        <v>154000</v>
      </c>
      <c r="I151" s="9">
        <v>154000</v>
      </c>
      <c r="J151" s="10">
        <v>309000</v>
      </c>
      <c r="N151" s="45"/>
      <c r="O151" s="45"/>
      <c r="P151" s="20">
        <f t="shared" si="17"/>
        <v>162000</v>
      </c>
      <c r="Q151" s="9">
        <v>162000</v>
      </c>
      <c r="R151" s="9">
        <v>243000</v>
      </c>
      <c r="S151" s="10">
        <v>154000</v>
      </c>
      <c r="T151" s="3">
        <f t="shared" si="14"/>
        <v>308000</v>
      </c>
      <c r="W151" s="6" t="s">
        <v>289</v>
      </c>
      <c r="X151" s="19">
        <f t="shared" si="15"/>
        <v>7</v>
      </c>
      <c r="Y151" s="19" t="str">
        <f t="shared" si="16"/>
        <v>B452F</v>
      </c>
    </row>
    <row r="152" spans="1:25" ht="12.75">
      <c r="A152" s="5" t="s">
        <v>469</v>
      </c>
      <c r="B152" s="6" t="s">
        <v>292</v>
      </c>
      <c r="C152" s="6" t="s">
        <v>291</v>
      </c>
      <c r="D152" s="7" t="s">
        <v>314</v>
      </c>
      <c r="E152" s="7">
        <v>10</v>
      </c>
      <c r="F152" s="8">
        <v>151563</v>
      </c>
      <c r="G152" s="9">
        <v>1310252.25</v>
      </c>
      <c r="H152" s="8">
        <v>21000</v>
      </c>
      <c r="I152" s="9">
        <v>21000</v>
      </c>
      <c r="J152" s="10">
        <v>42000</v>
      </c>
      <c r="N152" s="45"/>
      <c r="O152" s="45"/>
      <c r="P152" s="20">
        <f t="shared" si="17"/>
        <v>91000</v>
      </c>
      <c r="Q152" s="9">
        <v>91000</v>
      </c>
      <c r="R152" s="9">
        <v>136000</v>
      </c>
      <c r="S152" s="10">
        <v>21000</v>
      </c>
      <c r="T152" s="3">
        <f t="shared" si="14"/>
        <v>42000</v>
      </c>
      <c r="W152" s="6" t="s">
        <v>291</v>
      </c>
      <c r="X152" s="19">
        <f t="shared" si="15"/>
        <v>7</v>
      </c>
      <c r="Y152" s="19" t="str">
        <f t="shared" si="16"/>
        <v>B460F</v>
      </c>
    </row>
    <row r="153" spans="1:25" ht="12.75">
      <c r="A153" s="5" t="s">
        <v>470</v>
      </c>
      <c r="B153" s="6" t="s">
        <v>294</v>
      </c>
      <c r="C153" s="6" t="s">
        <v>586</v>
      </c>
      <c r="D153" s="7" t="s">
        <v>313</v>
      </c>
      <c r="E153" s="7">
        <v>30</v>
      </c>
      <c r="F153" s="8">
        <v>4118628</v>
      </c>
      <c r="G153" s="9">
        <v>260094750</v>
      </c>
      <c r="H153" s="8">
        <v>13005000</v>
      </c>
      <c r="I153" s="9">
        <v>13005000</v>
      </c>
      <c r="J153" s="10">
        <v>26009000</v>
      </c>
      <c r="N153" s="45"/>
      <c r="O153" s="45"/>
      <c r="P153" s="20">
        <f t="shared" si="17"/>
        <v>7414000</v>
      </c>
      <c r="Q153" s="9">
        <v>7414000</v>
      </c>
      <c r="R153" s="9">
        <v>11120000</v>
      </c>
      <c r="S153" s="10">
        <v>13005000</v>
      </c>
      <c r="T153" s="3">
        <f t="shared" si="14"/>
        <v>26010000</v>
      </c>
      <c r="W153" s="6" t="s">
        <v>293</v>
      </c>
      <c r="X153" s="19">
        <f t="shared" si="15"/>
        <v>7</v>
      </c>
      <c r="Y153" s="19" t="str">
        <f t="shared" si="16"/>
        <v>B461C</v>
      </c>
    </row>
    <row r="154" spans="1:25" ht="12.75">
      <c r="A154" s="5" t="s">
        <v>471</v>
      </c>
      <c r="B154" s="6" t="s">
        <v>296</v>
      </c>
      <c r="C154" s="6" t="s">
        <v>587</v>
      </c>
      <c r="D154" s="7" t="s">
        <v>313</v>
      </c>
      <c r="E154" s="7">
        <v>15</v>
      </c>
      <c r="F154" s="8">
        <v>296253</v>
      </c>
      <c r="G154" s="9">
        <v>3647250</v>
      </c>
      <c r="H154" s="8">
        <v>91000</v>
      </c>
      <c r="I154" s="9">
        <v>91000</v>
      </c>
      <c r="J154" s="10">
        <v>182000</v>
      </c>
      <c r="N154" s="45"/>
      <c r="O154" s="45"/>
      <c r="P154" s="20">
        <f t="shared" si="17"/>
        <v>267000</v>
      </c>
      <c r="Q154" s="9">
        <v>267000</v>
      </c>
      <c r="R154" s="9">
        <v>400000</v>
      </c>
      <c r="S154" s="10">
        <v>91000</v>
      </c>
      <c r="T154" s="3">
        <f t="shared" si="14"/>
        <v>182000</v>
      </c>
      <c r="W154" s="6" t="s">
        <v>295</v>
      </c>
      <c r="X154" s="19">
        <f t="shared" si="15"/>
        <v>8</v>
      </c>
      <c r="Y154" s="19" t="str">
        <f t="shared" si="16"/>
        <v>B463C2</v>
      </c>
    </row>
    <row r="155" spans="1:25" ht="12.75">
      <c r="A155" s="5" t="s">
        <v>472</v>
      </c>
      <c r="B155" s="6" t="s">
        <v>298</v>
      </c>
      <c r="C155" s="6" t="s">
        <v>588</v>
      </c>
      <c r="D155" s="7" t="s">
        <v>313</v>
      </c>
      <c r="E155" s="7">
        <v>30</v>
      </c>
      <c r="F155" s="8">
        <v>67165</v>
      </c>
      <c r="G155" s="9">
        <v>262500</v>
      </c>
      <c r="H155" s="8">
        <v>13000</v>
      </c>
      <c r="I155" s="9">
        <v>13000</v>
      </c>
      <c r="J155" s="10">
        <v>26000</v>
      </c>
      <c r="N155" s="45"/>
      <c r="O155" s="45"/>
      <c r="P155" s="20">
        <f t="shared" si="17"/>
        <v>121000</v>
      </c>
      <c r="Q155" s="9">
        <v>121000</v>
      </c>
      <c r="R155" s="9">
        <v>181000</v>
      </c>
      <c r="S155" s="10">
        <v>13000</v>
      </c>
      <c r="T155" s="3">
        <f t="shared" si="14"/>
        <v>26000</v>
      </c>
      <c r="W155" s="6" t="s">
        <v>297</v>
      </c>
      <c r="X155" s="19">
        <f t="shared" si="15"/>
        <v>7</v>
      </c>
      <c r="Y155" s="19" t="str">
        <f t="shared" si="16"/>
        <v>B470C</v>
      </c>
    </row>
    <row r="156" spans="1:25" ht="12.75">
      <c r="A156" s="5" t="s">
        <v>473</v>
      </c>
      <c r="B156" s="6" t="s">
        <v>300</v>
      </c>
      <c r="C156" s="6" t="s">
        <v>589</v>
      </c>
      <c r="D156" s="7" t="s">
        <v>313</v>
      </c>
      <c r="E156" s="7">
        <v>30</v>
      </c>
      <c r="F156" s="8">
        <v>709705</v>
      </c>
      <c r="G156" s="9">
        <v>28713750</v>
      </c>
      <c r="H156" s="8">
        <v>1436000</v>
      </c>
      <c r="I156" s="9">
        <v>1436000</v>
      </c>
      <c r="J156" s="10">
        <v>2871000</v>
      </c>
      <c r="N156" s="45"/>
      <c r="O156" s="45"/>
      <c r="P156" s="20">
        <f t="shared" si="17"/>
        <v>1277000</v>
      </c>
      <c r="Q156" s="9">
        <v>1277000</v>
      </c>
      <c r="R156" s="9">
        <v>1916000</v>
      </c>
      <c r="S156" s="10">
        <v>1436000</v>
      </c>
      <c r="T156" s="3">
        <f t="shared" si="14"/>
        <v>2872000</v>
      </c>
      <c r="W156" s="6" t="s">
        <v>299</v>
      </c>
      <c r="X156" s="19">
        <f t="shared" si="15"/>
        <v>7</v>
      </c>
      <c r="Y156" s="19" t="str">
        <f t="shared" si="16"/>
        <v>B480C</v>
      </c>
    </row>
    <row r="157" spans="1:25" ht="12.75">
      <c r="A157" s="5" t="s">
        <v>474</v>
      </c>
      <c r="B157" s="6" t="s">
        <v>302</v>
      </c>
      <c r="C157" s="6" t="s">
        <v>301</v>
      </c>
      <c r="D157" s="7" t="s">
        <v>314</v>
      </c>
      <c r="E157" s="7">
        <v>10</v>
      </c>
      <c r="F157" s="8">
        <v>215548</v>
      </c>
      <c r="G157" s="9">
        <v>3558000.75</v>
      </c>
      <c r="H157" s="8">
        <v>57000</v>
      </c>
      <c r="I157" s="9">
        <v>57000</v>
      </c>
      <c r="J157" s="10">
        <v>114000</v>
      </c>
      <c r="N157" s="45"/>
      <c r="O157" s="45"/>
      <c r="P157" s="20">
        <f t="shared" si="17"/>
        <v>129000</v>
      </c>
      <c r="Q157" s="9">
        <v>129000</v>
      </c>
      <c r="R157" s="9">
        <v>194000</v>
      </c>
      <c r="S157" s="10">
        <v>57000</v>
      </c>
      <c r="T157" s="3">
        <f t="shared" si="14"/>
        <v>114000</v>
      </c>
      <c r="W157" s="6" t="s">
        <v>301</v>
      </c>
      <c r="X157" s="19">
        <f t="shared" si="15"/>
        <v>7</v>
      </c>
      <c r="Y157" s="19" t="str">
        <f t="shared" si="16"/>
        <v>B482F</v>
      </c>
    </row>
    <row r="158" spans="1:25" ht="12.75">
      <c r="A158" s="13" t="s">
        <v>475</v>
      </c>
      <c r="B158" s="14" t="s">
        <v>304</v>
      </c>
      <c r="C158" s="14" t="s">
        <v>303</v>
      </c>
      <c r="D158" s="15" t="s">
        <v>314</v>
      </c>
      <c r="E158" s="15">
        <v>10</v>
      </c>
      <c r="F158" s="16">
        <v>417848</v>
      </c>
      <c r="G158" s="17">
        <v>9045011.25</v>
      </c>
      <c r="H158" s="16">
        <v>145000</v>
      </c>
      <c r="I158" s="17">
        <v>145000</v>
      </c>
      <c r="J158" s="18">
        <v>289000</v>
      </c>
      <c r="N158" s="45"/>
      <c r="O158" s="45"/>
      <c r="P158" s="42">
        <f t="shared" si="17"/>
        <v>251000</v>
      </c>
      <c r="Q158" s="17">
        <v>251000</v>
      </c>
      <c r="R158" s="17">
        <v>376000</v>
      </c>
      <c r="S158" s="18">
        <v>145000</v>
      </c>
      <c r="T158" s="3">
        <f t="shared" si="14"/>
        <v>290000</v>
      </c>
      <c r="W158" s="14" t="s">
        <v>303</v>
      </c>
      <c r="X158" s="19">
        <f t="shared" si="15"/>
        <v>7</v>
      </c>
      <c r="Y158" s="19" t="str">
        <f t="shared" si="16"/>
        <v>B483F</v>
      </c>
    </row>
    <row r="159" spans="11:19" ht="12.75">
      <c r="K159" s="3"/>
      <c r="L159" s="3"/>
      <c r="M159" s="3"/>
      <c r="N159" s="3"/>
      <c r="O159" s="3"/>
      <c r="P159" s="2"/>
      <c r="Q159" s="3"/>
      <c r="R159" s="3"/>
      <c r="S159" s="3"/>
    </row>
    <row r="160" spans="2:20" ht="12.75">
      <c r="B160" t="s">
        <v>315</v>
      </c>
      <c r="E160" s="49"/>
      <c r="F160" s="2">
        <f>SUM(F5:F158)</f>
        <v>160273503</v>
      </c>
      <c r="G160" s="3">
        <f>SUM(G5:G158)</f>
        <v>7466559481.5</v>
      </c>
      <c r="H160" s="2">
        <f>SUM(H5:H158)</f>
        <v>284613600</v>
      </c>
      <c r="I160" s="3">
        <f>SUM(I5:I158)</f>
        <v>284613600</v>
      </c>
      <c r="J160" s="3">
        <f>SUM(J5:J158)</f>
        <v>569212000</v>
      </c>
      <c r="K160" s="3"/>
      <c r="L160" s="3"/>
      <c r="M160" s="3"/>
      <c r="N160" s="3"/>
      <c r="O160" s="3"/>
      <c r="P160" s="2"/>
      <c r="Q160" s="3">
        <v>139613700</v>
      </c>
      <c r="R160" s="3"/>
      <c r="S160" s="3">
        <v>279226600</v>
      </c>
      <c r="T160" s="3">
        <f>SUM(T5:T159)</f>
        <v>569227200</v>
      </c>
    </row>
    <row r="161" spans="7:18" ht="12.75">
      <c r="G161" s="48"/>
      <c r="P161" s="2"/>
      <c r="Q161" s="3"/>
      <c r="R161" s="3"/>
    </row>
    <row r="162" spans="6:20" ht="12.75">
      <c r="F162" s="50"/>
      <c r="G162" s="51"/>
      <c r="K162" s="51"/>
      <c r="L162" s="51"/>
      <c r="M162" s="51"/>
      <c r="N162" s="51"/>
      <c r="O162" s="51"/>
      <c r="P162" s="52">
        <f>G162*0.3</f>
        <v>0</v>
      </c>
      <c r="Q162" s="53"/>
      <c r="R162" s="53"/>
      <c r="S162" s="51"/>
      <c r="T162" s="54"/>
    </row>
    <row r="163" spans="1:20" ht="15.75">
      <c r="A163" s="34" t="s">
        <v>318</v>
      </c>
      <c r="F163" s="50"/>
      <c r="G163" s="51"/>
      <c r="K163" s="54"/>
      <c r="L163" s="54"/>
      <c r="M163" s="54"/>
      <c r="N163" s="54"/>
      <c r="O163" s="54"/>
      <c r="P163" s="50"/>
      <c r="Q163" s="53"/>
      <c r="R163" s="53"/>
      <c r="S163" s="54"/>
      <c r="T163" s="51" t="e">
        <f>T160/F163</f>
        <v>#DIV/0!</v>
      </c>
    </row>
    <row r="164" spans="16:18" ht="12.75">
      <c r="P164" s="2"/>
      <c r="Q164" s="3"/>
      <c r="R164" s="3"/>
    </row>
    <row r="165" spans="1:20" ht="12.75">
      <c r="A165" s="1" t="s">
        <v>319</v>
      </c>
      <c r="B165" t="s">
        <v>320</v>
      </c>
      <c r="P165" s="2"/>
      <c r="Q165" s="3"/>
      <c r="R165" s="3"/>
      <c r="T165" s="3">
        <f>T160/0.2</f>
        <v>2846136000</v>
      </c>
    </row>
    <row r="166" spans="16:18" ht="12.75">
      <c r="P166" s="2"/>
      <c r="Q166" s="3"/>
      <c r="R166" s="3"/>
    </row>
    <row r="167" spans="16:18" ht="12.75">
      <c r="P167" s="2"/>
      <c r="Q167" s="3"/>
      <c r="R167" s="3"/>
    </row>
    <row r="168" spans="16:18" ht="12.75">
      <c r="P168" s="2"/>
      <c r="Q168" s="3"/>
      <c r="R168" s="3"/>
    </row>
    <row r="169" spans="6:18" ht="12.75">
      <c r="F169" s="55"/>
      <c r="P169" s="2"/>
      <c r="Q169" s="3"/>
      <c r="R169" s="3"/>
    </row>
    <row r="170" spans="16:18" ht="12.75">
      <c r="P170" s="2"/>
      <c r="Q170" s="3"/>
      <c r="R170" s="3"/>
    </row>
    <row r="171" spans="16:18" ht="12.75">
      <c r="P171" s="2"/>
      <c r="Q171" s="3"/>
      <c r="R171" s="3"/>
    </row>
    <row r="172" spans="16:18" ht="12.75">
      <c r="P172" s="2"/>
      <c r="Q172" s="3"/>
      <c r="R172" s="3"/>
    </row>
  </sheetData>
  <printOptions/>
  <pageMargins left="0.75" right="0.75" top="0.58" bottom="0.73" header="0.5" footer="0.36"/>
  <pageSetup fitToHeight="7" fitToWidth="1" horizontalDpi="600" verticalDpi="600" orientation="portrait" scale="74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Craig Bomberger</cp:lastModifiedBy>
  <cp:lastPrinted>2000-03-03T17:30:04Z</cp:lastPrinted>
  <dcterms:created xsi:type="dcterms:W3CDTF">2000-03-02T15:15:47Z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