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2120" windowHeight="8340" tabRatio="986" activeTab="0"/>
  </bookViews>
  <sheets>
    <sheet name="A-3" sheetId="1" r:id="rId1"/>
  </sheets>
  <definedNames/>
  <calcPr fullCalcOnLoad="1"/>
</workbook>
</file>

<file path=xl/sharedStrings.xml><?xml version="1.0" encoding="utf-8"?>
<sst xmlns="http://schemas.openxmlformats.org/spreadsheetml/2006/main" count="65" uniqueCount="17">
  <si>
    <t xml:space="preserve">   Good</t>
  </si>
  <si>
    <t xml:space="preserve">   Fair</t>
  </si>
  <si>
    <t xml:space="preserve">   Mediocre </t>
  </si>
  <si>
    <t xml:space="preserve">   Poor</t>
  </si>
  <si>
    <t>Interstate (total reported)</t>
  </si>
  <si>
    <t xml:space="preserve">   Very good </t>
  </si>
  <si>
    <t xml:space="preserve">   Not reported</t>
  </si>
  <si>
    <r>
      <t>SOURCE FOR DATA ON THIS PAGE:</t>
    </r>
    <r>
      <rPr>
        <sz val="10"/>
        <rFont val="Futura Md BT"/>
        <family val="2"/>
      </rPr>
      <t xml:space="preserve">  U.S. Department of Transportation, Federal Highway Administration, </t>
    </r>
    <r>
      <rPr>
        <i/>
        <sz val="10"/>
        <rFont val="Futura Md BT"/>
        <family val="2"/>
      </rPr>
      <t xml:space="preserve">Highway Statistics, </t>
    </r>
    <r>
      <rPr>
        <sz val="10"/>
        <rFont val="Futura Md BT"/>
        <family val="2"/>
      </rPr>
      <t>Washington, DC: annual editions, tables HM-63 and HM-64, available at http://www.fhwa.dot.gov/ as of Feb. 1, 2002.</t>
    </r>
  </si>
  <si>
    <t>Other principal arterial (total reported)</t>
  </si>
  <si>
    <t>Minor arterial (total reported)</t>
  </si>
  <si>
    <t>Major collector (total reported)</t>
  </si>
  <si>
    <r>
      <t>NOTE FOR DATA ON THIS PAGE:</t>
    </r>
    <r>
      <rPr>
        <sz val="10"/>
        <rFont val="Futura Md BT"/>
        <family val="2"/>
      </rPr>
      <t xml:space="preserve">  Road condition is based on measured pavement roughness using the International Roughness Index (IRI). IRI is a measure of surface condition.  A comprehensive measure of pavement condition would require data on other pavement distresses such as rutting, cracking, and faulting.  </t>
    </r>
  </si>
  <si>
    <t>(Miles)</t>
  </si>
  <si>
    <r>
      <t>KEY</t>
    </r>
    <r>
      <rPr>
        <sz val="10"/>
        <rFont val="Futura Md BT"/>
        <family val="2"/>
      </rPr>
      <t>: N = data do not exist.</t>
    </r>
  </si>
  <si>
    <r>
      <t xml:space="preserve">NOTE:  </t>
    </r>
    <r>
      <rPr>
        <sz val="10"/>
        <rFont val="Futura Md BT"/>
        <family val="2"/>
      </rPr>
      <t>In 2000, the Federal Highway Administration began reporting road condition for rural major collectors using the International Roughness Index, if available.  In prior years, data were only available using the Present Serviceability Rating.</t>
    </r>
  </si>
  <si>
    <t>Table 1-5: Ohio Road Condition by Functional System -- Rural</t>
  </si>
  <si>
    <t>N</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</si>
</sst>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 numFmtId="179" formatCode="0.0%"/>
    <numFmt numFmtId="180" formatCode="#,##0.0_);\-#,##0.0"/>
    <numFmt numFmtId="181" formatCode="#,##0.00_);\-#,##0.00"/>
  </numFmts>
  <fonts count="9">
    <font>
      <sz val="10"/>
      <name val="Arial"/>
      <family val="0"/>
    </font>
    <font>
      <sz val="10"/>
      <name val="Futura Md BT"/>
      <family val="2"/>
    </font>
    <font>
      <b/>
      <sz val="12"/>
      <name val="Futura Md BT"/>
      <family val="2"/>
    </font>
    <font>
      <b/>
      <sz val="10"/>
      <name val="Futura Md BT"/>
      <family val="2"/>
    </font>
    <font>
      <i/>
      <sz val="10"/>
      <name val="Futura Md BT"/>
      <family val="2"/>
    </font>
    <font>
      <sz val="12"/>
      <name val="Futura Md BT"/>
      <family val="2"/>
    </font>
    <font>
      <b/>
      <sz val="2.25"/>
      <name val="Futura Md BT"/>
      <family val="2"/>
    </font>
    <font>
      <sz val="2"/>
      <name val="Futura Md BT"/>
      <family val="2"/>
    </font>
    <font>
      <sz val="1.75"/>
      <name val="Futura Md BT"/>
      <family val="2"/>
    </font>
  </fonts>
  <fills count="2">
    <fill>
      <patternFill/>
    </fill>
    <fill>
      <patternFill patternType="gray125"/>
    </fill>
  </fills>
  <borders count="4">
    <border>
      <left/>
      <right/>
      <top/>
      <bottom/>
      <diagonal/>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0" xfId="0" applyFont="1" applyBorder="1" applyAlignment="1">
      <alignment/>
    </xf>
    <xf numFmtId="0" fontId="3" fillId="0" borderId="2" xfId="0" applyFont="1" applyBorder="1" applyAlignment="1">
      <alignment horizontal="center"/>
    </xf>
    <xf numFmtId="0" fontId="1" fillId="0" borderId="3" xfId="0" applyFont="1" applyBorder="1" applyAlignment="1">
      <alignment/>
    </xf>
    <xf numFmtId="3" fontId="1" fillId="0" borderId="0" xfId="0" applyNumberFormat="1" applyFont="1" applyBorder="1" applyAlignment="1">
      <alignment/>
    </xf>
    <xf numFmtId="0" fontId="3" fillId="0" borderId="0" xfId="0" applyFont="1" applyBorder="1" applyAlignment="1">
      <alignment/>
    </xf>
    <xf numFmtId="0" fontId="2" fillId="0" borderId="0" xfId="0" applyFont="1" applyAlignment="1">
      <alignment horizontal="left"/>
    </xf>
    <xf numFmtId="0" fontId="1" fillId="0" borderId="0" xfId="0" applyFont="1" applyBorder="1" applyAlignment="1">
      <alignment horizontal="left"/>
    </xf>
    <xf numFmtId="3" fontId="1" fillId="0" borderId="0" xfId="0" applyNumberFormat="1" applyFont="1" applyBorder="1" applyAlignment="1">
      <alignment horizontal="center"/>
    </xf>
    <xf numFmtId="0" fontId="3" fillId="0" borderId="2" xfId="0" applyFont="1" applyBorder="1" applyAlignment="1">
      <alignment/>
    </xf>
    <xf numFmtId="0" fontId="3" fillId="0" borderId="0" xfId="0" applyFont="1" applyAlignment="1">
      <alignment/>
    </xf>
    <xf numFmtId="3" fontId="1" fillId="0" borderId="0" xfId="0" applyNumberFormat="1" applyFont="1" applyBorder="1" applyAlignment="1">
      <alignment horizontal="right"/>
    </xf>
    <xf numFmtId="3" fontId="1" fillId="0" borderId="3" xfId="0" applyNumberFormat="1" applyFont="1" applyBorder="1" applyAlignment="1">
      <alignment horizontal="right"/>
    </xf>
    <xf numFmtId="0" fontId="3" fillId="0" borderId="0" xfId="0" applyFont="1" applyFill="1" applyBorder="1" applyAlignment="1">
      <alignment/>
    </xf>
    <xf numFmtId="0" fontId="2" fillId="0" borderId="1" xfId="0" applyFont="1" applyBorder="1" applyAlignment="1">
      <alignment/>
    </xf>
    <xf numFmtId="0" fontId="0" fillId="0" borderId="0" xfId="0" applyAlignment="1">
      <alignment wrapText="1"/>
    </xf>
    <xf numFmtId="0" fontId="2" fillId="0" borderId="0" xfId="0" applyFont="1" applyAlignment="1">
      <alignment horizontal="left" wrapText="1"/>
    </xf>
    <xf numFmtId="0" fontId="3" fillId="0" borderId="0" xfId="0" applyFont="1" applyFill="1" applyBorder="1" applyAlignment="1" applyProtection="1">
      <alignment horizontal="left" wrapText="1"/>
      <protection/>
    </xf>
    <xf numFmtId="0" fontId="3"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t>Figure 1-1: Rural Road Conditions in Ohio: 2000</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pattFill prst="wdDn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3"/>
          <c:order val="3"/>
          <c:tx>
            <c:strRef>
              <c:f>#REF!</c:f>
              <c:strCache>
                <c:ptCount val="1"/>
                <c:pt idx="0">
                  <c:v>#REF!</c:v>
                </c:pt>
              </c:strCache>
            </c:strRef>
          </c:tx>
          <c:spPr>
            <a:pattFill prst="ltDn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ltDnDiag">
                <a:fgClr>
                  <a:srgbClr val="333333"/>
                </a:fgClr>
                <a:bgClr>
                  <a:srgbClr val="FFFFFF"/>
                </a:bgClr>
              </a:pattFill>
            </c:spPr>
          </c:dP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4"/>
          <c:order val="4"/>
          <c:tx>
            <c:strRef>
              <c:f>#REF!</c:f>
              <c:strCache>
                <c:ptCount val="1"/>
                <c:pt idx="0">
                  <c:v>#REF!</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
              <c:tx>
                <c:rich>
                  <a:bodyPr vert="horz" rot="0" anchor="ctr"/>
                  <a:lstStyle/>
                  <a:p>
                    <a:pPr algn="ctr">
                      <a:defRPr/>
                    </a:pPr>
                    <a:r>
                      <a:rPr lang="en-US"/>
                      <a:t>&lt;1</a:t>
                    </a:r>
                  </a:p>
                </c:rich>
              </c:tx>
              <c:numFmt formatCode="General" sourceLinked="1"/>
              <c:showLegendKey val="0"/>
              <c:showVal val="1"/>
              <c:showBubbleSize val="0"/>
              <c:showCatName val="0"/>
              <c:showSerName val="0"/>
              <c:showPercent val="0"/>
            </c:dLbl>
            <c:dLbl>
              <c:idx val="3"/>
              <c:tx>
                <c:rich>
                  <a:bodyPr vert="horz" rot="0" anchor="ctr"/>
                  <a:lstStyle/>
                  <a:p>
                    <a:pPr algn="ctr">
                      <a:defRPr/>
                    </a:pPr>
                    <a:r>
                      <a:rPr lang="en-US"/>
                      <a:t>&lt;1</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65466382"/>
        <c:axId val="52326527"/>
      </c:barChart>
      <c:catAx>
        <c:axId val="65466382"/>
        <c:scaling>
          <c:orientation val="minMax"/>
        </c:scaling>
        <c:axPos val="b"/>
        <c:delete val="0"/>
        <c:numFmt formatCode="General" sourceLinked="1"/>
        <c:majorTickMark val="none"/>
        <c:minorTickMark val="none"/>
        <c:tickLblPos val="nextTo"/>
        <c:crossAx val="52326527"/>
        <c:crosses val="autoZero"/>
        <c:auto val="1"/>
        <c:lblOffset val="100"/>
        <c:noMultiLvlLbl val="0"/>
      </c:catAx>
      <c:valAx>
        <c:axId val="52326527"/>
        <c:scaling>
          <c:orientation val="minMax"/>
          <c:max val="80"/>
        </c:scaling>
        <c:axPos val="l"/>
        <c:majorGridlines>
          <c:spPr>
            <a:ln w="3175">
              <a:solidFill>
                <a:srgbClr val="FFFFFF"/>
              </a:solidFill>
              <a:prstDash val="sysDot"/>
            </a:ln>
          </c:spPr>
        </c:majorGridlines>
        <c:delete val="0"/>
        <c:numFmt formatCode="General" sourceLinked="1"/>
        <c:majorTickMark val="in"/>
        <c:minorTickMark val="none"/>
        <c:tickLblPos val="nextTo"/>
        <c:crossAx val="65466382"/>
        <c:crossesAt val="1"/>
        <c:crossBetween val="between"/>
        <c:dispUnits/>
      </c:valAx>
      <c:spPr>
        <a:solidFill>
          <a:srgbClr val="FFFFFF"/>
        </a:solidFill>
        <a:ln w="3175">
          <a:noFill/>
        </a:ln>
      </c:spPr>
    </c:plotArea>
    <c:legend>
      <c:legendPos val="r"/>
      <c:layout/>
      <c:overlay val="0"/>
      <c:spPr>
        <a:ln w="3175">
          <a:noFill/>
        </a:ln>
      </c:spPr>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200" b="0" i="0" u="none" baseline="0"/>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0.0335</cdr:x>
      <cdr:y>0.28575</cdr:y>
    </cdr:from>
    <cdr:to>
      <cdr:x>0.146</cdr:x>
      <cdr:y>0.41225</cdr:y>
    </cdr:to>
    <cdr:sp>
      <cdr:nvSpPr>
        <cdr:cNvPr id="1" name="TextBox 1"/>
        <cdr:cNvSpPr txBox="1">
          <a:spLocks noChangeArrowheads="1"/>
        </cdr:cNvSpPr>
      </cdr:nvSpPr>
      <cdr:spPr>
        <a:xfrm>
          <a:off x="200025" y="0"/>
          <a:ext cx="695325" cy="0"/>
        </a:xfrm>
        <a:prstGeom prst="rect">
          <a:avLst/>
        </a:prstGeom>
        <a:noFill/>
        <a:ln w="9525" cmpd="sng">
          <a:noFill/>
        </a:ln>
      </cdr:spPr>
      <cdr:txBody>
        <a:bodyPr vertOverflow="clip" wrap="square"/>
        <a:p>
          <a:pPr algn="l">
            <a:defRPr/>
          </a:pPr>
          <a:r>
            <a:rPr lang="en-US" cap="none" sz="200" b="0" i="0" u="none" baseline="0"/>
            <a:t>Percent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38</xdr:row>
      <xdr:rowOff>0</xdr:rowOff>
    </xdr:from>
    <xdr:to>
      <xdr:col>6</xdr:col>
      <xdr:colOff>571500</xdr:colOff>
      <xdr:row>38</xdr:row>
      <xdr:rowOff>0</xdr:rowOff>
    </xdr:to>
    <xdr:graphicFrame>
      <xdr:nvGraphicFramePr>
        <xdr:cNvPr id="1" name="Chart 1"/>
        <xdr:cNvGraphicFramePr/>
      </xdr:nvGraphicFramePr>
      <xdr:xfrm>
        <a:off x="19050" y="6581775"/>
        <a:ext cx="615315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2"/>
  <sheetViews>
    <sheetView tabSelected="1" workbookViewId="0" topLeftCell="A1">
      <selection activeCell="H38" sqref="H38"/>
    </sheetView>
  </sheetViews>
  <sheetFormatPr defaultColWidth="9.140625" defaultRowHeight="12.75"/>
  <cols>
    <col min="1" max="1" width="38.28125" style="1" customWidth="1"/>
    <col min="2" max="16384" width="9.140625" style="1" customWidth="1"/>
  </cols>
  <sheetData>
    <row r="1" spans="1:9" ht="15.75">
      <c r="A1" s="18" t="s">
        <v>15</v>
      </c>
      <c r="B1" s="18"/>
      <c r="C1" s="18"/>
      <c r="D1" s="18"/>
      <c r="E1" s="18"/>
      <c r="F1" s="18"/>
      <c r="G1" s="18"/>
      <c r="H1" s="8"/>
      <c r="I1" s="8"/>
    </row>
    <row r="2" spans="1:7" ht="16.5" thickBot="1">
      <c r="A2" s="16" t="s">
        <v>12</v>
      </c>
      <c r="B2" s="2"/>
      <c r="C2" s="2"/>
      <c r="D2" s="2"/>
      <c r="E2" s="2"/>
      <c r="F2" s="2"/>
      <c r="G2" s="2"/>
    </row>
    <row r="3" spans="1:10" ht="12.75">
      <c r="A3" s="4"/>
      <c r="B3" s="11">
        <v>1995</v>
      </c>
      <c r="C3" s="11">
        <v>1996</v>
      </c>
      <c r="D3" s="11">
        <v>1997</v>
      </c>
      <c r="E3" s="11">
        <v>1998</v>
      </c>
      <c r="F3" s="11">
        <v>1999</v>
      </c>
      <c r="G3" s="11">
        <v>2000</v>
      </c>
      <c r="H3" s="3"/>
      <c r="I3" s="3"/>
      <c r="J3" s="3"/>
    </row>
    <row r="4" spans="1:10" ht="12.75">
      <c r="A4" s="7" t="s">
        <v>4</v>
      </c>
      <c r="B4" s="6">
        <f aca="true" t="shared" si="0" ref="B4:G4">SUM(B5:B9)</f>
        <v>830</v>
      </c>
      <c r="C4" s="6">
        <f t="shared" si="0"/>
        <v>830</v>
      </c>
      <c r="D4" s="6">
        <f t="shared" si="0"/>
        <v>830</v>
      </c>
      <c r="E4" s="6">
        <f t="shared" si="0"/>
        <v>830</v>
      </c>
      <c r="F4" s="6">
        <f t="shared" si="0"/>
        <v>829</v>
      </c>
      <c r="G4" s="6">
        <f t="shared" si="0"/>
        <v>830</v>
      </c>
      <c r="H4" s="3"/>
      <c r="I4" s="3"/>
      <c r="J4" s="3"/>
    </row>
    <row r="5" spans="1:10" ht="12.75">
      <c r="A5" s="3" t="s">
        <v>5</v>
      </c>
      <c r="B5" s="6">
        <v>265</v>
      </c>
      <c r="C5" s="6">
        <v>208</v>
      </c>
      <c r="D5" s="6">
        <v>218</v>
      </c>
      <c r="E5" s="6">
        <v>328</v>
      </c>
      <c r="F5" s="6">
        <v>293</v>
      </c>
      <c r="G5" s="6">
        <v>361</v>
      </c>
      <c r="H5" s="3"/>
      <c r="I5" s="3"/>
      <c r="J5" s="3"/>
    </row>
    <row r="6" spans="1:10" ht="12.75">
      <c r="A6" s="9" t="s">
        <v>0</v>
      </c>
      <c r="B6" s="6">
        <v>435</v>
      </c>
      <c r="C6" s="6">
        <v>468</v>
      </c>
      <c r="D6" s="6">
        <v>477</v>
      </c>
      <c r="E6" s="6">
        <v>427</v>
      </c>
      <c r="F6" s="6">
        <v>421</v>
      </c>
      <c r="G6" s="6">
        <v>368</v>
      </c>
      <c r="H6" s="3"/>
      <c r="I6" s="3"/>
      <c r="J6" s="3"/>
    </row>
    <row r="7" spans="1:10" ht="12.75">
      <c r="A7" s="3" t="s">
        <v>1</v>
      </c>
      <c r="B7" s="6">
        <v>97</v>
      </c>
      <c r="C7" s="6">
        <v>129</v>
      </c>
      <c r="D7" s="6">
        <v>101</v>
      </c>
      <c r="E7" s="6">
        <v>55</v>
      </c>
      <c r="F7" s="6">
        <v>95</v>
      </c>
      <c r="G7" s="6">
        <v>86</v>
      </c>
      <c r="H7" s="3"/>
      <c r="I7" s="3"/>
      <c r="J7" s="3"/>
    </row>
    <row r="8" spans="1:10" ht="12.75">
      <c r="A8" s="3" t="s">
        <v>2</v>
      </c>
      <c r="B8" s="6">
        <v>33</v>
      </c>
      <c r="C8" s="6">
        <v>25</v>
      </c>
      <c r="D8" s="6">
        <v>34</v>
      </c>
      <c r="E8" s="6">
        <v>20</v>
      </c>
      <c r="F8" s="6">
        <f>15+3</f>
        <v>18</v>
      </c>
      <c r="G8" s="6">
        <f>14+1</f>
        <v>15</v>
      </c>
      <c r="H8" s="3"/>
      <c r="I8" s="3"/>
      <c r="J8" s="3"/>
    </row>
    <row r="9" spans="1:10" ht="12.75">
      <c r="A9" s="3" t="s">
        <v>3</v>
      </c>
      <c r="B9" s="6">
        <v>0</v>
      </c>
      <c r="C9" s="6">
        <v>0</v>
      </c>
      <c r="D9" s="6">
        <v>0</v>
      </c>
      <c r="E9" s="6">
        <v>0</v>
      </c>
      <c r="F9" s="6">
        <v>2</v>
      </c>
      <c r="G9" s="6">
        <v>0</v>
      </c>
      <c r="H9" s="3"/>
      <c r="I9" s="3"/>
      <c r="J9" s="3"/>
    </row>
    <row r="10" spans="1:10" ht="12.75">
      <c r="A10" s="3" t="s">
        <v>6</v>
      </c>
      <c r="B10" s="6">
        <v>0</v>
      </c>
      <c r="C10" s="6">
        <v>0</v>
      </c>
      <c r="D10" s="6">
        <v>0</v>
      </c>
      <c r="E10" s="6">
        <v>0</v>
      </c>
      <c r="F10" s="6">
        <v>0</v>
      </c>
      <c r="G10" s="6">
        <v>0</v>
      </c>
      <c r="H10" s="3"/>
      <c r="I10" s="3"/>
      <c r="J10" s="3"/>
    </row>
    <row r="11" spans="1:10" ht="12.75">
      <c r="A11" s="3"/>
      <c r="B11" s="6"/>
      <c r="C11" s="6"/>
      <c r="D11" s="6"/>
      <c r="E11" s="6"/>
      <c r="F11" s="6"/>
      <c r="G11" s="6"/>
      <c r="H11" s="3"/>
      <c r="I11" s="3"/>
      <c r="J11" s="3"/>
    </row>
    <row r="12" spans="1:10" ht="12.75">
      <c r="A12" s="7" t="s">
        <v>8</v>
      </c>
      <c r="B12" s="6">
        <f aca="true" t="shared" si="1" ref="B12:G12">SUM(B13:B17)</f>
        <v>2219</v>
      </c>
      <c r="C12" s="6">
        <f t="shared" si="1"/>
        <v>2216</v>
      </c>
      <c r="D12" s="6">
        <f t="shared" si="1"/>
        <v>2229</v>
      </c>
      <c r="E12" s="6">
        <f t="shared" si="1"/>
        <v>2226</v>
      </c>
      <c r="F12" s="6">
        <f t="shared" si="1"/>
        <v>2221</v>
      </c>
      <c r="G12" s="6">
        <f t="shared" si="1"/>
        <v>2232</v>
      </c>
      <c r="H12" s="3"/>
      <c r="I12" s="3"/>
      <c r="J12" s="3"/>
    </row>
    <row r="13" spans="1:10" ht="12.75">
      <c r="A13" s="3" t="s">
        <v>5</v>
      </c>
      <c r="B13" s="6">
        <v>303</v>
      </c>
      <c r="C13" s="6">
        <v>277</v>
      </c>
      <c r="D13" s="6">
        <v>222</v>
      </c>
      <c r="E13" s="6">
        <v>394</v>
      </c>
      <c r="F13" s="6">
        <v>298</v>
      </c>
      <c r="G13" s="6">
        <v>373</v>
      </c>
      <c r="H13" s="3"/>
      <c r="I13" s="3"/>
      <c r="J13" s="3"/>
    </row>
    <row r="14" spans="1:10" ht="12.75">
      <c r="A14" s="9" t="s">
        <v>0</v>
      </c>
      <c r="B14" s="6">
        <v>1500</v>
      </c>
      <c r="C14" s="6">
        <v>1465</v>
      </c>
      <c r="D14" s="6">
        <v>1522</v>
      </c>
      <c r="E14" s="6">
        <v>1431</v>
      </c>
      <c r="F14" s="6">
        <v>1408</v>
      </c>
      <c r="G14" s="6">
        <v>1397</v>
      </c>
      <c r="H14" s="3"/>
      <c r="I14" s="3"/>
      <c r="J14" s="3"/>
    </row>
    <row r="15" spans="1:10" ht="12.75">
      <c r="A15" s="3" t="s">
        <v>1</v>
      </c>
      <c r="B15" s="6">
        <f>216+124+39</f>
        <v>379</v>
      </c>
      <c r="C15" s="6">
        <f>290+101+46</f>
        <v>437</v>
      </c>
      <c r="D15" s="6">
        <f>282+121+61</f>
        <v>464</v>
      </c>
      <c r="E15" s="6">
        <f>244+99+40</f>
        <v>383</v>
      </c>
      <c r="F15" s="6">
        <f>357+105+30</f>
        <v>492</v>
      </c>
      <c r="G15" s="6">
        <f>352+71+20</f>
        <v>443</v>
      </c>
      <c r="H15" s="3"/>
      <c r="I15" s="3"/>
      <c r="J15" s="3"/>
    </row>
    <row r="16" spans="1:10" ht="12.75">
      <c r="A16" s="3" t="s">
        <v>2</v>
      </c>
      <c r="B16" s="6">
        <f>27+6</f>
        <v>33</v>
      </c>
      <c r="C16" s="6">
        <f>28+2</f>
        <v>30</v>
      </c>
      <c r="D16" s="6">
        <v>18</v>
      </c>
      <c r="E16" s="6">
        <v>14</v>
      </c>
      <c r="F16" s="6">
        <f>13+3</f>
        <v>16</v>
      </c>
      <c r="G16" s="6">
        <f>11+5</f>
        <v>16</v>
      </c>
      <c r="H16" s="3"/>
      <c r="I16" s="3"/>
      <c r="J16" s="3"/>
    </row>
    <row r="17" spans="1:10" ht="12.75">
      <c r="A17" s="3" t="s">
        <v>3</v>
      </c>
      <c r="B17" s="6">
        <v>4</v>
      </c>
      <c r="C17" s="6">
        <v>7</v>
      </c>
      <c r="D17" s="6">
        <v>3</v>
      </c>
      <c r="E17" s="6">
        <v>4</v>
      </c>
      <c r="F17" s="6">
        <v>7</v>
      </c>
      <c r="G17" s="6">
        <v>3</v>
      </c>
      <c r="H17" s="3"/>
      <c r="I17" s="3"/>
      <c r="J17" s="3"/>
    </row>
    <row r="18" spans="1:10" ht="12.75">
      <c r="A18" s="3" t="s">
        <v>6</v>
      </c>
      <c r="B18" s="6">
        <v>0</v>
      </c>
      <c r="C18" s="6">
        <v>0</v>
      </c>
      <c r="D18" s="6">
        <v>0</v>
      </c>
      <c r="E18" s="6">
        <v>0</v>
      </c>
      <c r="F18" s="6">
        <v>0</v>
      </c>
      <c r="G18" s="6">
        <v>0</v>
      </c>
      <c r="H18" s="3"/>
      <c r="I18" s="3"/>
      <c r="J18" s="3"/>
    </row>
    <row r="19" spans="1:10" ht="12.75">
      <c r="A19" s="3"/>
      <c r="B19" s="6"/>
      <c r="C19" s="6"/>
      <c r="D19" s="6"/>
      <c r="E19" s="6"/>
      <c r="F19" s="6"/>
      <c r="G19" s="6"/>
      <c r="H19" s="3"/>
      <c r="I19" s="3"/>
      <c r="J19" s="3"/>
    </row>
    <row r="20" spans="1:10" ht="12.75">
      <c r="A20" s="15" t="s">
        <v>9</v>
      </c>
      <c r="B20" s="6">
        <f aca="true" t="shared" si="2" ref="B20:G20">SUM(B21:B25)</f>
        <v>2833</v>
      </c>
      <c r="C20" s="6">
        <f t="shared" si="2"/>
        <v>2842</v>
      </c>
      <c r="D20" s="6">
        <f t="shared" si="2"/>
        <v>2828</v>
      </c>
      <c r="E20" s="6">
        <f t="shared" si="2"/>
        <v>2830</v>
      </c>
      <c r="F20" s="6">
        <f t="shared" si="2"/>
        <v>2829</v>
      </c>
      <c r="G20" s="6">
        <f t="shared" si="2"/>
        <v>2830</v>
      </c>
      <c r="H20" s="3"/>
      <c r="I20" s="3"/>
      <c r="J20" s="3"/>
    </row>
    <row r="21" spans="1:10" ht="12.75">
      <c r="A21" s="3" t="s">
        <v>5</v>
      </c>
      <c r="B21" s="6">
        <v>568</v>
      </c>
      <c r="C21" s="6">
        <v>290</v>
      </c>
      <c r="D21" s="6">
        <v>317</v>
      </c>
      <c r="E21" s="6">
        <v>420</v>
      </c>
      <c r="F21" s="6">
        <v>171</v>
      </c>
      <c r="G21" s="6">
        <v>140</v>
      </c>
      <c r="H21" s="3"/>
      <c r="I21" s="3"/>
      <c r="J21" s="3"/>
    </row>
    <row r="22" spans="1:10" ht="12.75">
      <c r="A22" s="9" t="s">
        <v>0</v>
      </c>
      <c r="B22" s="6">
        <v>1594</v>
      </c>
      <c r="C22" s="6">
        <v>2034</v>
      </c>
      <c r="D22" s="6">
        <v>1873</v>
      </c>
      <c r="E22" s="6">
        <v>1841</v>
      </c>
      <c r="F22" s="6">
        <v>1799</v>
      </c>
      <c r="G22" s="6">
        <v>1959</v>
      </c>
      <c r="H22" s="3"/>
      <c r="I22" s="3"/>
      <c r="J22" s="3"/>
    </row>
    <row r="23" spans="1:10" ht="12.75">
      <c r="A23" s="3" t="s">
        <v>1</v>
      </c>
      <c r="B23" s="6">
        <f>533+59+16</f>
        <v>608</v>
      </c>
      <c r="C23" s="6">
        <f>353+62+32</f>
        <v>447</v>
      </c>
      <c r="D23" s="6">
        <f>467+101+2</f>
        <v>570</v>
      </c>
      <c r="E23" s="6">
        <f>302+233+24</f>
        <v>559</v>
      </c>
      <c r="F23" s="6">
        <f>570+194+21</f>
        <v>785</v>
      </c>
      <c r="G23" s="6">
        <f>524+177</f>
        <v>701</v>
      </c>
      <c r="H23" s="3"/>
      <c r="I23" s="3"/>
      <c r="J23" s="3"/>
    </row>
    <row r="24" spans="1:10" ht="12.75">
      <c r="A24" s="3" t="s">
        <v>2</v>
      </c>
      <c r="B24" s="6">
        <v>63</v>
      </c>
      <c r="C24" s="6">
        <f>12+59</f>
        <v>71</v>
      </c>
      <c r="D24" s="6">
        <v>39</v>
      </c>
      <c r="E24" s="6">
        <v>0</v>
      </c>
      <c r="F24" s="6">
        <f>37+25</f>
        <v>62</v>
      </c>
      <c r="G24" s="6">
        <v>30</v>
      </c>
      <c r="H24" s="3"/>
      <c r="I24" s="3"/>
      <c r="J24" s="3"/>
    </row>
    <row r="25" spans="1:10" ht="12.75">
      <c r="A25" s="3" t="s">
        <v>3</v>
      </c>
      <c r="B25" s="6">
        <v>0</v>
      </c>
      <c r="C25" s="6">
        <v>0</v>
      </c>
      <c r="D25" s="6">
        <v>29</v>
      </c>
      <c r="E25" s="6">
        <v>10</v>
      </c>
      <c r="F25" s="6">
        <v>12</v>
      </c>
      <c r="G25" s="6">
        <v>0</v>
      </c>
      <c r="H25" s="3"/>
      <c r="I25" s="3"/>
      <c r="J25" s="3"/>
    </row>
    <row r="26" spans="1:10" ht="12.75">
      <c r="A26" s="3" t="s">
        <v>6</v>
      </c>
      <c r="B26" s="6">
        <v>0</v>
      </c>
      <c r="C26" s="6">
        <v>0</v>
      </c>
      <c r="D26" s="6">
        <v>0</v>
      </c>
      <c r="E26" s="6">
        <v>0</v>
      </c>
      <c r="F26" s="6">
        <v>0</v>
      </c>
      <c r="G26" s="13">
        <v>0</v>
      </c>
      <c r="H26" s="3"/>
      <c r="I26" s="3"/>
      <c r="J26" s="3"/>
    </row>
    <row r="27" spans="1:10" ht="12.75">
      <c r="A27" s="3"/>
      <c r="B27" s="6"/>
      <c r="C27" s="6"/>
      <c r="D27" s="6"/>
      <c r="E27" s="6"/>
      <c r="F27" s="6"/>
      <c r="G27" s="10"/>
      <c r="H27" s="3"/>
      <c r="I27" s="3"/>
      <c r="J27" s="3"/>
    </row>
    <row r="28" spans="1:10" ht="12.75">
      <c r="A28" s="15" t="s">
        <v>10</v>
      </c>
      <c r="B28" s="6">
        <f aca="true" t="shared" si="3" ref="B28:G28">SUM(B29:B33)</f>
        <v>0</v>
      </c>
      <c r="C28" s="6">
        <f t="shared" si="3"/>
        <v>0</v>
      </c>
      <c r="D28" s="6">
        <f t="shared" si="3"/>
        <v>0</v>
      </c>
      <c r="E28" s="6">
        <f t="shared" si="3"/>
        <v>0</v>
      </c>
      <c r="F28" s="6">
        <f t="shared" si="3"/>
        <v>0</v>
      </c>
      <c r="G28" s="6">
        <f t="shared" si="3"/>
        <v>8942</v>
      </c>
      <c r="H28" s="3"/>
      <c r="I28" s="3"/>
      <c r="J28" s="3"/>
    </row>
    <row r="29" spans="1:10" ht="12.75">
      <c r="A29" s="3" t="s">
        <v>5</v>
      </c>
      <c r="B29" s="13" t="s">
        <v>16</v>
      </c>
      <c r="C29" s="13" t="s">
        <v>16</v>
      </c>
      <c r="D29" s="13" t="s">
        <v>16</v>
      </c>
      <c r="E29" s="13" t="s">
        <v>16</v>
      </c>
      <c r="F29" s="13" t="s">
        <v>16</v>
      </c>
      <c r="G29" s="6">
        <v>715</v>
      </c>
      <c r="H29" s="6"/>
      <c r="I29" s="3"/>
      <c r="J29" s="3"/>
    </row>
    <row r="30" spans="1:10" ht="12.75">
      <c r="A30" s="9" t="s">
        <v>0</v>
      </c>
      <c r="B30" s="13" t="s">
        <v>16</v>
      </c>
      <c r="C30" s="13" t="s">
        <v>16</v>
      </c>
      <c r="D30" s="13" t="s">
        <v>16</v>
      </c>
      <c r="E30" s="13" t="s">
        <v>16</v>
      </c>
      <c r="F30" s="13" t="s">
        <v>16</v>
      </c>
      <c r="G30" s="6">
        <v>5302</v>
      </c>
      <c r="H30" s="3"/>
      <c r="I30" s="3"/>
      <c r="J30" s="3"/>
    </row>
    <row r="31" spans="1:10" ht="12.75">
      <c r="A31" s="3" t="s">
        <v>1</v>
      </c>
      <c r="B31" s="13" t="s">
        <v>16</v>
      </c>
      <c r="C31" s="13" t="s">
        <v>16</v>
      </c>
      <c r="D31" s="13" t="s">
        <v>16</v>
      </c>
      <c r="E31" s="13" t="s">
        <v>16</v>
      </c>
      <c r="F31" s="13" t="s">
        <v>16</v>
      </c>
      <c r="G31" s="6">
        <f>1367+632+763</f>
        <v>2762</v>
      </c>
      <c r="H31" s="3"/>
      <c r="I31" s="3"/>
      <c r="J31" s="3"/>
    </row>
    <row r="32" spans="1:10" ht="12.75">
      <c r="A32" s="3" t="s">
        <v>2</v>
      </c>
      <c r="B32" s="13" t="s">
        <v>16</v>
      </c>
      <c r="C32" s="13" t="s">
        <v>16</v>
      </c>
      <c r="D32" s="13" t="s">
        <v>16</v>
      </c>
      <c r="E32" s="13" t="s">
        <v>16</v>
      </c>
      <c r="F32" s="13" t="s">
        <v>16</v>
      </c>
      <c r="G32" s="6">
        <f>91+15</f>
        <v>106</v>
      </c>
      <c r="H32" s="3"/>
      <c r="I32" s="3"/>
      <c r="J32" s="3"/>
    </row>
    <row r="33" spans="1:10" ht="12.75">
      <c r="A33" s="3" t="s">
        <v>3</v>
      </c>
      <c r="B33" s="13" t="s">
        <v>16</v>
      </c>
      <c r="C33" s="13" t="s">
        <v>16</v>
      </c>
      <c r="D33" s="13" t="s">
        <v>16</v>
      </c>
      <c r="E33" s="13" t="s">
        <v>16</v>
      </c>
      <c r="F33" s="13" t="s">
        <v>16</v>
      </c>
      <c r="G33" s="6">
        <v>57</v>
      </c>
      <c r="H33" s="3"/>
      <c r="I33" s="3"/>
      <c r="J33" s="3"/>
    </row>
    <row r="34" spans="1:10" ht="12.75">
      <c r="A34" s="5" t="s">
        <v>6</v>
      </c>
      <c r="B34" s="14" t="s">
        <v>16</v>
      </c>
      <c r="C34" s="14" t="s">
        <v>16</v>
      </c>
      <c r="D34" s="14" t="s">
        <v>16</v>
      </c>
      <c r="E34" s="14" t="s">
        <v>16</v>
      </c>
      <c r="F34" s="14" t="s">
        <v>16</v>
      </c>
      <c r="G34" s="14" t="s">
        <v>16</v>
      </c>
      <c r="H34" s="3"/>
      <c r="I34" s="3"/>
      <c r="J34" s="3"/>
    </row>
    <row r="36" ht="12.75">
      <c r="A36" s="12" t="s">
        <v>13</v>
      </c>
    </row>
    <row r="37" ht="12.75">
      <c r="A37" s="12"/>
    </row>
    <row r="38" spans="1:7" ht="39.75" customHeight="1">
      <c r="A38" s="20" t="s">
        <v>14</v>
      </c>
      <c r="B38" s="20"/>
      <c r="C38" s="20"/>
      <c r="D38" s="20"/>
      <c r="E38" s="20"/>
      <c r="F38" s="20"/>
      <c r="G38" s="20"/>
    </row>
    <row r="39" ht="6.75" customHeight="1"/>
    <row r="40" spans="1:7" ht="39" customHeight="1">
      <c r="A40" s="20" t="s">
        <v>11</v>
      </c>
      <c r="B40" s="17"/>
      <c r="C40" s="17"/>
      <c r="D40" s="17"/>
      <c r="E40" s="17"/>
      <c r="F40" s="17"/>
      <c r="G40" s="17"/>
    </row>
    <row r="41" ht="6" customHeight="1"/>
    <row r="42" spans="1:7" ht="41.25" customHeight="1">
      <c r="A42" s="19" t="s">
        <v>7</v>
      </c>
      <c r="B42" s="19"/>
      <c r="C42" s="19"/>
      <c r="D42" s="19"/>
      <c r="E42" s="19"/>
      <c r="F42" s="19"/>
      <c r="G42" s="19"/>
    </row>
  </sheetData>
  <mergeCells count="4">
    <mergeCell ref="A42:G42"/>
    <mergeCell ref="A1:G1"/>
    <mergeCell ref="A40:G40"/>
    <mergeCell ref="A38:G38"/>
  </mergeCells>
  <printOptions horizontalCentered="1"/>
  <pageMargins left="1" right="1" top="1" bottom="1" header="0.5" footer="0.5"/>
  <pageSetup fitToHeight="1" fitToWidth="1" horizontalDpi="600" verticalDpi="600" orientation="portrait" scale="72" r:id="rId2"/>
  <headerFooter alignWithMargins="0">
    <oddHeader>&amp;R&amp;"Futura Md BT,Medium"&amp;16Infrastructure</oddHeader>
    <oddFooter>&amp;L&amp;"Futura Md BT,Medium"&amp;16BTS State Transportation Profile&amp;C&amp;"Futura Md BT,Medium"&amp;14 &amp;16A-3&amp;R&amp;"Futura Md BT,Medium"&amp;16Ohio</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dc:creator>
  <cp:keywords/>
  <dc:description/>
  <cp:lastModifiedBy>dmegret</cp:lastModifiedBy>
  <cp:lastPrinted>2003-04-07T20:35:36Z</cp:lastPrinted>
  <dcterms:created xsi:type="dcterms:W3CDTF">2002-01-31T21:39:46Z</dcterms:created>
  <dcterms:modified xsi:type="dcterms:W3CDTF">2004-03-03T14:43:46Z</dcterms:modified>
  <cp:category/>
  <cp:version/>
  <cp:contentType/>
  <cp:contentStatus/>
</cp:coreProperties>
</file>