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80" windowHeight="11640" activeTab="0"/>
  </bookViews>
  <sheets>
    <sheet name="Amounts" sheetId="1" r:id="rId1"/>
  </sheets>
  <definedNames>
    <definedName name="_xlnm.Print_Area" localSheetId="0">'Amounts'!$A$1:$S$65</definedName>
    <definedName name="_xlnm.Print_Titles" localSheetId="0">'Amounts'!$3:$3</definedName>
  </definedNames>
  <calcPr fullCalcOnLoad="1"/>
</workbook>
</file>

<file path=xl/sharedStrings.xml><?xml version="1.0" encoding="utf-8"?>
<sst xmlns="http://schemas.openxmlformats.org/spreadsheetml/2006/main" count="84" uniqueCount="82">
  <si>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</si>
  <si>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</si>
  <si>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</si>
  <si>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</si>
  <si>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</si>
  <si>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</si>
  <si>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</si>
  <si>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</si>
  <si>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</si>
  <si>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</si>
  <si>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</si>
  <si>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</si>
  <si>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</si>
  <si>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</si>
  <si>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</si>
  <si>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</si>
  <si>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</si>
  <si>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</si>
  <si>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</si>
  <si>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</si>
  <si>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</si>
  <si>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</si>
  <si>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</si>
  <si>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</si>
  <si>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</si>
  <si>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</si>
  <si>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</si>
  <si>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</si>
  <si>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</si>
  <si>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</si>
  <si>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</si>
  <si>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</si>
  <si>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</si>
  <si>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</si>
  <si>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</si>
  <si>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</si>
  <si>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</si>
  <si>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</si>
  <si>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</si>
  <si>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</si>
  <si>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</si>
  <si>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</si>
  <si>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</si>
  <si>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</si>
  <si>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</si>
  <si>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</si>
  <si>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</si>
  <si>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</si>
  <si>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</si>
  <si>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</si>
  <si>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</si>
  <si>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</si>
  <si>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</si>
  <si>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American Samoa</t>
  </si>
  <si>
    <t>Total</t>
  </si>
  <si>
    <t>Fiscal Year 2003 Funds*</t>
  </si>
  <si>
    <t>Fiscal Year 2004 Funds*</t>
  </si>
  <si>
    <t>Title I "Early Money"</t>
  </si>
  <si>
    <t>Fiscal Year 2005 Funds*</t>
  </si>
  <si>
    <t>Section 101 Payments*</t>
  </si>
  <si>
    <t>Section 102 Payments*</t>
  </si>
  <si>
    <t>Title II Disability Access Grants (Section 261)</t>
  </si>
  <si>
    <t>Title II Requirements Payments (Section 251)</t>
  </si>
  <si>
    <t>Virgin Islands</t>
  </si>
  <si>
    <t>Total Title I Payments*</t>
  </si>
  <si>
    <t>Total Awarded to States**</t>
  </si>
  <si>
    <t>Guam</t>
  </si>
  <si>
    <t>Fiscal Year 2006 Funds*</t>
  </si>
  <si>
    <t>Total Requirments Payments Received*</t>
  </si>
  <si>
    <t>Total Disability Access Payments Received*</t>
  </si>
  <si>
    <t>* Figures are rounded to nearest dollar.</t>
  </si>
  <si>
    <t>Funds Administered by U.S. Election Assistance Commission</t>
  </si>
  <si>
    <t>Fiscal Year 2007 Funds*</t>
  </si>
  <si>
    <r>
      <t>Funds Administered by U.S. Health &amp; Human Services</t>
    </r>
    <r>
      <rPr>
        <b/>
        <vertAlign val="superscript"/>
        <sz val="12"/>
        <rFont val="Arial"/>
        <family val="2"/>
      </rPr>
      <t>a</t>
    </r>
  </si>
  <si>
    <r>
      <t xml:space="preserve">a </t>
    </r>
    <r>
      <rPr>
        <sz val="10"/>
        <rFont val="Arial"/>
        <family val="2"/>
      </rPr>
      <t>Information as provided by U.S. Department of Health and Human Services, Administration on Developmental Disabilities.</t>
    </r>
  </si>
  <si>
    <r>
      <t>b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Funds have not yet been distributed</t>
    </r>
  </si>
  <si>
    <r>
      <t>c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This amount does not include appropriations for FY 2008 for Section 251 and FY 2008 for Section 261 </t>
    </r>
  </si>
  <si>
    <r>
      <t xml:space="preserve">d </t>
    </r>
    <r>
      <rPr>
        <sz val="10"/>
        <rFont val="Arial"/>
        <family val="0"/>
      </rPr>
      <t xml:space="preserve">This amount includes appropriations for FY 2008 for Section 251 and FY 2008 for Section 261 </t>
    </r>
  </si>
  <si>
    <r>
      <t>Requirements Payments Appropriated (FY 2008)</t>
    </r>
    <r>
      <rPr>
        <b/>
        <vertAlign val="superscript"/>
        <sz val="10"/>
        <rFont val="Arial"/>
        <family val="2"/>
      </rPr>
      <t>b</t>
    </r>
  </si>
  <si>
    <r>
      <t>Section 261 Funds Appropriated  (FY 2008)</t>
    </r>
    <r>
      <rPr>
        <b/>
        <vertAlign val="superscript"/>
        <sz val="10"/>
        <rFont val="Arial"/>
        <family val="2"/>
      </rPr>
      <t>b</t>
    </r>
  </si>
  <si>
    <r>
      <t>Total Amount Distributed to States to date</t>
    </r>
    <r>
      <rPr>
        <b/>
        <vertAlign val="superscript"/>
        <sz val="10"/>
        <rFont val="Arial"/>
        <family val="2"/>
      </rPr>
      <t>c</t>
    </r>
  </si>
  <si>
    <r>
      <t>Total Amount Appropriated to States to date</t>
    </r>
    <r>
      <rPr>
        <b/>
        <vertAlign val="super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</si>
</sst>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_);[Red]\(&quot;$&quot;#,##0.0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slantDashDot"/>
      <right style="slantDashDot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 style="slantDashDot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medium"/>
      <top style="slantDashDot"/>
      <bottom style="medium"/>
    </border>
    <border>
      <left style="medium"/>
      <right style="slantDashDot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165" fontId="0" fillId="2" borderId="2" xfId="0" applyNumberFormat="1" applyFont="1" applyFill="1" applyBorder="1" applyAlignment="1">
      <alignment horizontal="right" wrapText="1"/>
    </xf>
    <xf numFmtId="6" fontId="0" fillId="2" borderId="2" xfId="0" applyNumberFormat="1" applyFont="1" applyFill="1" applyBorder="1" applyAlignment="1">
      <alignment wrapText="1"/>
    </xf>
    <xf numFmtId="6" fontId="0" fillId="2" borderId="2" xfId="0" applyNumberFormat="1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 vertical="top" wrapText="1"/>
    </xf>
    <xf numFmtId="165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wrapText="1"/>
    </xf>
    <xf numFmtId="165" fontId="0" fillId="2" borderId="2" xfId="0" applyNumberFormat="1" applyFill="1" applyBorder="1" applyAlignment="1">
      <alignment/>
    </xf>
    <xf numFmtId="6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vertical="center" wrapText="1"/>
    </xf>
    <xf numFmtId="6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3" xfId="0" applyFont="1" applyFill="1" applyBorder="1" applyAlignment="1">
      <alignment wrapText="1"/>
    </xf>
    <xf numFmtId="6" fontId="0" fillId="0" borderId="0" xfId="0" applyNumberFormat="1" applyAlignment="1">
      <alignment/>
    </xf>
    <xf numFmtId="165" fontId="0" fillId="0" borderId="2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6" fontId="0" fillId="3" borderId="4" xfId="17" applyNumberFormat="1" applyFont="1" applyFill="1" applyBorder="1" applyAlignment="1">
      <alignment/>
    </xf>
    <xf numFmtId="6" fontId="0" fillId="3" borderId="5" xfId="17" applyNumberFormat="1" applyFont="1" applyFill="1" applyBorder="1" applyAlignment="1">
      <alignment/>
    </xf>
    <xf numFmtId="6" fontId="0" fillId="3" borderId="6" xfId="17" applyNumberFormat="1" applyFont="1" applyFill="1" applyBorder="1" applyAlignment="1">
      <alignment/>
    </xf>
    <xf numFmtId="6" fontId="0" fillId="3" borderId="7" xfId="17" applyNumberFormat="1" applyFont="1" applyFill="1" applyBorder="1" applyAlignment="1">
      <alignment/>
    </xf>
    <xf numFmtId="6" fontId="0" fillId="3" borderId="8" xfId="17" applyNumberFormat="1" applyFont="1" applyFill="1" applyBorder="1" applyAlignment="1">
      <alignment/>
    </xf>
    <xf numFmtId="6" fontId="0" fillId="3" borderId="9" xfId="17" applyNumberFormat="1" applyFont="1" applyFill="1" applyBorder="1" applyAlignment="1">
      <alignment/>
    </xf>
    <xf numFmtId="6" fontId="0" fillId="3" borderId="10" xfId="0" applyNumberFormat="1" applyFont="1" applyFill="1" applyBorder="1" applyAlignment="1">
      <alignment horizontal="right" wrapText="1"/>
    </xf>
    <xf numFmtId="6" fontId="0" fillId="3" borderId="2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165" fontId="0" fillId="3" borderId="2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6" fontId="2" fillId="0" borderId="12" xfId="0" applyNumberFormat="1" applyFont="1" applyBorder="1" applyAlignment="1">
      <alignment horizontal="center" wrapText="1"/>
    </xf>
    <xf numFmtId="164" fontId="2" fillId="0" borderId="13" xfId="17" applyNumberFormat="1" applyFont="1" applyFill="1" applyBorder="1" applyAlignment="1">
      <alignment horizontal="center" wrapText="1"/>
    </xf>
    <xf numFmtId="164" fontId="2" fillId="0" borderId="1" xfId="17" applyNumberFormat="1" applyFont="1" applyFill="1" applyBorder="1" applyAlignment="1">
      <alignment horizontal="center" wrapText="1"/>
    </xf>
    <xf numFmtId="6" fontId="0" fillId="0" borderId="7" xfId="17" applyNumberFormat="1" applyFont="1" applyFill="1" applyBorder="1" applyAlignment="1">
      <alignment/>
    </xf>
    <xf numFmtId="6" fontId="0" fillId="0" borderId="8" xfId="17" applyNumberFormat="1" applyFont="1" applyFill="1" applyBorder="1" applyAlignment="1">
      <alignment/>
    </xf>
    <xf numFmtId="6" fontId="0" fillId="0" borderId="9" xfId="17" applyNumberFormat="1" applyFont="1" applyFill="1" applyBorder="1" applyAlignment="1">
      <alignment/>
    </xf>
    <xf numFmtId="6" fontId="0" fillId="0" borderId="14" xfId="17" applyNumberFormat="1" applyFont="1" applyFill="1" applyBorder="1" applyAlignment="1">
      <alignment/>
    </xf>
    <xf numFmtId="6" fontId="0" fillId="0" borderId="15" xfId="17" applyNumberFormat="1" applyFont="1" applyFill="1" applyBorder="1" applyAlignment="1">
      <alignment/>
    </xf>
    <xf numFmtId="6" fontId="0" fillId="0" borderId="16" xfId="17" applyNumberFormat="1" applyFont="1" applyFill="1" applyBorder="1" applyAlignment="1">
      <alignment/>
    </xf>
    <xf numFmtId="6" fontId="2" fillId="0" borderId="17" xfId="17" applyNumberFormat="1" applyFont="1" applyFill="1" applyBorder="1" applyAlignment="1">
      <alignment/>
    </xf>
    <xf numFmtId="6" fontId="2" fillId="0" borderId="18" xfId="17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6" fontId="0" fillId="0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vertical="top"/>
    </xf>
    <xf numFmtId="165" fontId="0" fillId="0" borderId="2" xfId="0" applyNumberFormat="1" applyFont="1" applyFill="1" applyBorder="1" applyAlignment="1">
      <alignment/>
    </xf>
    <xf numFmtId="6" fontId="2" fillId="0" borderId="19" xfId="17" applyNumberFormat="1" applyFont="1" applyFill="1" applyBorder="1" applyAlignment="1">
      <alignment horizontal="right"/>
    </xf>
    <xf numFmtId="165" fontId="0" fillId="2" borderId="20" xfId="0" applyNumberFormat="1" applyFont="1" applyFill="1" applyBorder="1" applyAlignment="1">
      <alignment horizontal="right" wrapText="1"/>
    </xf>
    <xf numFmtId="6" fontId="0" fillId="2" borderId="20" xfId="0" applyNumberFormat="1" applyFont="1" applyFill="1" applyBorder="1" applyAlignment="1">
      <alignment horizontal="right"/>
    </xf>
    <xf numFmtId="6" fontId="0" fillId="2" borderId="20" xfId="0" applyNumberFormat="1" applyFont="1" applyFill="1" applyBorder="1" applyAlignment="1">
      <alignment wrapText="1"/>
    </xf>
    <xf numFmtId="6" fontId="0" fillId="2" borderId="20" xfId="0" applyNumberFormat="1" applyFill="1" applyBorder="1" applyAlignment="1">
      <alignment horizontal="right"/>
    </xf>
    <xf numFmtId="165" fontId="0" fillId="2" borderId="20" xfId="0" applyNumberFormat="1" applyFill="1" applyBorder="1" applyAlignment="1">
      <alignment horizontal="right"/>
    </xf>
    <xf numFmtId="165" fontId="0" fillId="2" borderId="20" xfId="0" applyNumberFormat="1" applyFont="1" applyFill="1" applyBorder="1" applyAlignment="1">
      <alignment horizontal="right"/>
    </xf>
    <xf numFmtId="6" fontId="0" fillId="2" borderId="20" xfId="0" applyNumberFormat="1" applyFont="1" applyFill="1" applyBorder="1" applyAlignment="1">
      <alignment horizontal="right" vertical="top" wrapText="1"/>
    </xf>
    <xf numFmtId="6" fontId="0" fillId="0" borderId="20" xfId="0" applyNumberFormat="1" applyFill="1" applyBorder="1" applyAlignment="1">
      <alignment/>
    </xf>
    <xf numFmtId="165" fontId="0" fillId="2" borderId="20" xfId="0" applyNumberFormat="1" applyFont="1" applyFill="1" applyBorder="1" applyAlignment="1">
      <alignment wrapText="1"/>
    </xf>
    <xf numFmtId="165" fontId="0" fillId="0" borderId="20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 vertical="center" wrapText="1"/>
    </xf>
    <xf numFmtId="6" fontId="2" fillId="2" borderId="21" xfId="17" applyNumberFormat="1" applyFont="1" applyFill="1" applyBorder="1" applyAlignment="1">
      <alignment/>
    </xf>
    <xf numFmtId="6" fontId="2" fillId="2" borderId="19" xfId="17" applyNumberFormat="1" applyFont="1" applyFill="1" applyBorder="1" applyAlignment="1">
      <alignment/>
    </xf>
    <xf numFmtId="6" fontId="0" fillId="0" borderId="14" xfId="0" applyNumberFormat="1" applyBorder="1" applyAlignment="1">
      <alignment/>
    </xf>
    <xf numFmtId="6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23" xfId="0" applyNumberFormat="1" applyFont="1" applyFill="1" applyBorder="1" applyAlignment="1">
      <alignment/>
    </xf>
    <xf numFmtId="6" fontId="0" fillId="0" borderId="20" xfId="0" applyNumberFormat="1" applyFont="1" applyFill="1" applyBorder="1" applyAlignment="1">
      <alignment horizontal="right" wrapText="1"/>
    </xf>
    <xf numFmtId="6" fontId="0" fillId="0" borderId="2" xfId="0" applyNumberFormat="1" applyFont="1" applyFill="1" applyBorder="1" applyAlignment="1">
      <alignment horizontal="right"/>
    </xf>
    <xf numFmtId="6" fontId="2" fillId="0" borderId="21" xfId="17" applyNumberFormat="1" applyFont="1" applyFill="1" applyBorder="1" applyAlignment="1">
      <alignment horizontal="right"/>
    </xf>
    <xf numFmtId="6" fontId="2" fillId="0" borderId="19" xfId="0" applyNumberFormat="1" applyFont="1" applyFill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2" fillId="0" borderId="27" xfId="0" applyNumberFormat="1" applyFont="1" applyFill="1" applyBorder="1" applyAlignment="1">
      <alignment/>
    </xf>
    <xf numFmtId="6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2" fillId="3" borderId="29" xfId="0" applyFont="1" applyFill="1" applyBorder="1" applyAlignment="1">
      <alignment/>
    </xf>
    <xf numFmtId="6" fontId="2" fillId="3" borderId="0" xfId="17" applyNumberFormat="1" applyFont="1" applyFill="1" applyBorder="1" applyAlignment="1">
      <alignment/>
    </xf>
    <xf numFmtId="6" fontId="2" fillId="3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  <xf numFmtId="6" fontId="2" fillId="3" borderId="0" xfId="17" applyNumberFormat="1" applyFont="1" applyFill="1" applyBorder="1" applyAlignment="1">
      <alignment horizontal="right"/>
    </xf>
    <xf numFmtId="6" fontId="2" fillId="3" borderId="0" xfId="0" applyNumberFormat="1" applyFont="1" applyFill="1" applyBorder="1" applyAlignment="1">
      <alignment horizontal="right" wrapText="1"/>
    </xf>
    <xf numFmtId="6" fontId="2" fillId="3" borderId="24" xfId="0" applyNumberFormat="1" applyFont="1" applyFill="1" applyBorder="1" applyAlignment="1">
      <alignment/>
    </xf>
    <xf numFmtId="0" fontId="0" fillId="3" borderId="30" xfId="0" applyFont="1" applyFill="1" applyBorder="1" applyAlignment="1">
      <alignment wrapText="1"/>
    </xf>
    <xf numFmtId="6" fontId="0" fillId="3" borderId="14" xfId="0" applyNumberFormat="1" applyFill="1" applyBorder="1" applyAlignment="1">
      <alignment/>
    </xf>
    <xf numFmtId="165" fontId="0" fillId="3" borderId="23" xfId="0" applyNumberFormat="1" applyFont="1" applyFill="1" applyBorder="1" applyAlignment="1">
      <alignment/>
    </xf>
    <xf numFmtId="165" fontId="0" fillId="3" borderId="5" xfId="0" applyNumberFormat="1" applyFont="1" applyFill="1" applyBorder="1" applyAlignment="1">
      <alignment/>
    </xf>
    <xf numFmtId="6" fontId="0" fillId="3" borderId="20" xfId="0" applyNumberFormat="1" applyFont="1" applyFill="1" applyBorder="1" applyAlignment="1">
      <alignment horizontal="right" wrapText="1"/>
    </xf>
    <xf numFmtId="6" fontId="0" fillId="3" borderId="2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wrapText="1"/>
    </xf>
    <xf numFmtId="6" fontId="0" fillId="3" borderId="20" xfId="0" applyNumberFormat="1" applyFont="1" applyFill="1" applyBorder="1" applyAlignment="1">
      <alignment wrapText="1"/>
    </xf>
    <xf numFmtId="6" fontId="0" fillId="3" borderId="2" xfId="0" applyNumberFormat="1" applyFont="1" applyFill="1" applyBorder="1" applyAlignment="1">
      <alignment wrapText="1"/>
    </xf>
    <xf numFmtId="165" fontId="0" fillId="3" borderId="8" xfId="0" applyNumberFormat="1" applyFont="1" applyFill="1" applyBorder="1" applyAlignment="1">
      <alignment/>
    </xf>
    <xf numFmtId="0" fontId="0" fillId="3" borderId="0" xfId="0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165" fontId="2" fillId="3" borderId="28" xfId="0" applyNumberFormat="1" applyFont="1" applyFill="1" applyBorder="1" applyAlignment="1">
      <alignment/>
    </xf>
    <xf numFmtId="165" fontId="0" fillId="3" borderId="31" xfId="0" applyNumberFormat="1" applyFont="1" applyFill="1" applyBorder="1" applyAlignment="1">
      <alignment horizontal="right" wrapText="1"/>
    </xf>
    <xf numFmtId="6" fontId="0" fillId="3" borderId="32" xfId="0" applyNumberFormat="1" applyFill="1" applyBorder="1" applyAlignment="1">
      <alignment/>
    </xf>
    <xf numFmtId="165" fontId="0" fillId="3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6" fontId="0" fillId="3" borderId="31" xfId="0" applyNumberFormat="1" applyFont="1" applyFill="1" applyBorder="1" applyAlignment="1">
      <alignment horizontal="right" wrapText="1"/>
    </xf>
    <xf numFmtId="6" fontId="0" fillId="3" borderId="10" xfId="0" applyNumberFormat="1" applyFont="1" applyFill="1" applyBorder="1" applyAlignment="1">
      <alignment horizontal="right"/>
    </xf>
    <xf numFmtId="165" fontId="0" fillId="3" borderId="10" xfId="0" applyNumberFormat="1" applyFont="1" applyFill="1" applyBorder="1" applyAlignment="1">
      <alignment vertical="top"/>
    </xf>
    <xf numFmtId="165" fontId="0" fillId="3" borderId="0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center"/>
    </xf>
    <xf numFmtId="0" fontId="0" fillId="3" borderId="37" xfId="0" applyFill="1" applyBorder="1" applyAlignment="1">
      <alignment/>
    </xf>
    <xf numFmtId="0" fontId="2" fillId="3" borderId="26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6" fontId="0" fillId="0" borderId="3" xfId="17" applyNumberFormat="1" applyFont="1" applyFill="1" applyBorder="1" applyAlignment="1">
      <alignment/>
    </xf>
    <xf numFmtId="164" fontId="2" fillId="0" borderId="38" xfId="17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6" fontId="0" fillId="3" borderId="39" xfId="17" applyNumberFormat="1" applyFont="1" applyFill="1" applyBorder="1" applyAlignment="1">
      <alignment/>
    </xf>
    <xf numFmtId="6" fontId="0" fillId="3" borderId="3" xfId="17" applyNumberFormat="1" applyFont="1" applyFill="1" applyBorder="1" applyAlignment="1">
      <alignment/>
    </xf>
    <xf numFmtId="6" fontId="2" fillId="0" borderId="11" xfId="17" applyNumberFormat="1" applyFont="1" applyFill="1" applyBorder="1" applyAlignment="1">
      <alignment/>
    </xf>
    <xf numFmtId="6" fontId="0" fillId="0" borderId="20" xfId="0" applyNumberFormat="1" applyFont="1" applyFill="1" applyBorder="1" applyAlignment="1">
      <alignment wrapText="1"/>
    </xf>
    <xf numFmtId="6" fontId="0" fillId="0" borderId="2" xfId="0" applyNumberFormat="1" applyFont="1" applyFill="1" applyBorder="1" applyAlignment="1">
      <alignment wrapText="1"/>
    </xf>
    <xf numFmtId="6" fontId="0" fillId="0" borderId="14" xfId="0" applyNumberForma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7" fillId="0" borderId="37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12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6" fontId="2" fillId="0" borderId="43" xfId="0" applyNumberFormat="1" applyFont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2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A1">
      <pane xSplit="1" topLeftCell="B1" activePane="topRight" state="frozen"/>
      <selection pane="topLeft" activeCell="A19" sqref="A19"/>
      <selection pane="topRight" activeCell="G66" sqref="G66"/>
    </sheetView>
  </sheetViews>
  <sheetFormatPr defaultColWidth="9.140625" defaultRowHeight="12.75"/>
  <cols>
    <col min="1" max="1" width="15.421875" style="0" bestFit="1" customWidth="1"/>
    <col min="2" max="2" width="14.421875" style="0" customWidth="1"/>
    <col min="3" max="3" width="14.140625" style="0" customWidth="1"/>
    <col min="4" max="4" width="13.57421875" style="0" customWidth="1"/>
    <col min="5" max="6" width="14.140625" style="0" customWidth="1"/>
    <col min="7" max="7" width="14.28125" style="0" customWidth="1"/>
    <col min="8" max="8" width="13.7109375" style="0" customWidth="1"/>
    <col min="9" max="9" width="2.7109375" style="0" customWidth="1"/>
    <col min="10" max="10" width="13.28125" style="0" customWidth="1"/>
    <col min="11" max="11" width="13.00390625" style="0" customWidth="1"/>
    <col min="12" max="14" width="11.7109375" style="0" customWidth="1"/>
    <col min="15" max="15" width="13.00390625" style="0" customWidth="1"/>
    <col min="16" max="16" width="12.8515625" style="0" bestFit="1" customWidth="1"/>
    <col min="17" max="17" width="2.00390625" style="0" customWidth="1"/>
    <col min="18" max="18" width="14.421875" style="0" bestFit="1" customWidth="1"/>
    <col min="19" max="19" width="15.140625" style="0" customWidth="1"/>
  </cols>
  <sheetData>
    <row r="1" spans="1:19" ht="19.5" thickBot="1">
      <c r="A1" s="132" t="s">
        <v>0</v>
      </c>
      <c r="B1" s="135" t="s">
        <v>71</v>
      </c>
      <c r="C1" s="136"/>
      <c r="D1" s="136"/>
      <c r="E1" s="136"/>
      <c r="F1" s="136"/>
      <c r="G1" s="136"/>
      <c r="H1" s="137"/>
      <c r="I1" s="108"/>
      <c r="J1" s="135" t="s">
        <v>73</v>
      </c>
      <c r="K1" s="136"/>
      <c r="L1" s="136"/>
      <c r="M1" s="136"/>
      <c r="N1" s="136"/>
      <c r="O1" s="136"/>
      <c r="P1" s="137"/>
      <c r="Q1" s="105"/>
      <c r="R1" s="138" t="s">
        <v>65</v>
      </c>
      <c r="S1" s="131"/>
    </row>
    <row r="2" spans="1:19" ht="21.75" customHeight="1" thickBot="1">
      <c r="A2" s="133"/>
      <c r="B2" s="110" t="s">
        <v>57</v>
      </c>
      <c r="C2" s="110"/>
      <c r="D2" s="111"/>
      <c r="E2" s="121" t="s">
        <v>62</v>
      </c>
      <c r="F2" s="122"/>
      <c r="G2" s="123"/>
      <c r="H2" s="124"/>
      <c r="I2" s="93"/>
      <c r="J2" s="125" t="s">
        <v>61</v>
      </c>
      <c r="K2" s="125"/>
      <c r="L2" s="125"/>
      <c r="M2" s="125"/>
      <c r="N2" s="125"/>
      <c r="O2" s="125"/>
      <c r="P2" s="126"/>
      <c r="Q2" s="106"/>
      <c r="R2" s="139"/>
      <c r="S2" s="140"/>
    </row>
    <row r="3" spans="1:19" ht="54.75" customHeight="1" thickBot="1">
      <c r="A3" s="134"/>
      <c r="B3" s="32" t="s">
        <v>59</v>
      </c>
      <c r="C3" s="33" t="s">
        <v>60</v>
      </c>
      <c r="D3" s="33" t="s">
        <v>64</v>
      </c>
      <c r="E3" s="1" t="s">
        <v>55</v>
      </c>
      <c r="F3" s="1" t="s">
        <v>56</v>
      </c>
      <c r="G3" s="100" t="s">
        <v>68</v>
      </c>
      <c r="H3" s="99" t="s">
        <v>78</v>
      </c>
      <c r="I3" s="94"/>
      <c r="J3" s="42" t="s">
        <v>55</v>
      </c>
      <c r="K3" s="42" t="s">
        <v>56</v>
      </c>
      <c r="L3" s="42" t="s">
        <v>58</v>
      </c>
      <c r="M3" s="42" t="s">
        <v>67</v>
      </c>
      <c r="N3" s="42" t="s">
        <v>72</v>
      </c>
      <c r="O3" s="42" t="s">
        <v>69</v>
      </c>
      <c r="P3" s="99" t="s">
        <v>79</v>
      </c>
      <c r="Q3" s="107"/>
      <c r="R3" s="31" t="s">
        <v>80</v>
      </c>
      <c r="S3" s="31" t="s">
        <v>81</v>
      </c>
    </row>
    <row r="4" spans="1:19" ht="12.75">
      <c r="A4" s="83" t="s">
        <v>1</v>
      </c>
      <c r="B4" s="18">
        <v>4989605</v>
      </c>
      <c r="C4" s="19">
        <v>51076</v>
      </c>
      <c r="D4" s="20">
        <f>B4+C4</f>
        <v>5040681</v>
      </c>
      <c r="E4" s="96">
        <v>12835092</v>
      </c>
      <c r="F4" s="24">
        <v>23031421</v>
      </c>
      <c r="G4" s="97">
        <f aca="true" t="shared" si="0" ref="G4:G58">SUM(E4:F4)</f>
        <v>35866513</v>
      </c>
      <c r="H4" s="98">
        <v>1759842.6618252434</v>
      </c>
      <c r="I4" s="86"/>
      <c r="J4" s="101">
        <v>185341</v>
      </c>
      <c r="K4" s="24">
        <v>129831</v>
      </c>
      <c r="L4" s="102">
        <v>128975</v>
      </c>
      <c r="M4" s="102">
        <v>145630</v>
      </c>
      <c r="N4" s="103">
        <v>144115</v>
      </c>
      <c r="O4" s="97">
        <f>SUM(J4:N4)</f>
        <v>733892</v>
      </c>
      <c r="P4" s="98">
        <v>165638</v>
      </c>
      <c r="Q4" s="104"/>
      <c r="R4" s="112">
        <f>D4+G4+O4</f>
        <v>41641086</v>
      </c>
      <c r="S4" s="20">
        <f>H4+P4+R4</f>
        <v>43566566.66182524</v>
      </c>
    </row>
    <row r="5" spans="1:19" ht="12.75">
      <c r="A5" s="14" t="s">
        <v>2</v>
      </c>
      <c r="B5" s="34">
        <v>5000000</v>
      </c>
      <c r="C5" s="35">
        <v>0</v>
      </c>
      <c r="D5" s="36">
        <f>B5+C5</f>
        <v>5000000</v>
      </c>
      <c r="E5" s="48">
        <v>4150000</v>
      </c>
      <c r="F5" s="12">
        <v>7446803</v>
      </c>
      <c r="G5" s="61">
        <f t="shared" si="0"/>
        <v>11596803</v>
      </c>
      <c r="H5" s="64">
        <v>575000</v>
      </c>
      <c r="I5" s="92"/>
      <c r="J5" s="65">
        <v>100000</v>
      </c>
      <c r="K5" s="43">
        <v>100000</v>
      </c>
      <c r="L5" s="66">
        <v>100000</v>
      </c>
      <c r="M5" s="66">
        <v>100000</v>
      </c>
      <c r="N5" s="44">
        <v>100000</v>
      </c>
      <c r="O5" s="61">
        <f aca="true" t="shared" si="1" ref="O5:O58">SUM(J5:N5)</f>
        <v>500000</v>
      </c>
      <c r="P5" s="64">
        <v>100000</v>
      </c>
      <c r="Q5" s="92"/>
      <c r="R5" s="109">
        <f>D5+G5+O5</f>
        <v>17096803</v>
      </c>
      <c r="S5" s="36">
        <f aca="true" t="shared" si="2" ref="S5:S59">H5+P5+R5</f>
        <v>17771803</v>
      </c>
    </row>
    <row r="6" spans="1:19" ht="12.75" customHeight="1">
      <c r="A6" s="89" t="s">
        <v>53</v>
      </c>
      <c r="B6" s="21">
        <v>1000000</v>
      </c>
      <c r="C6" s="22">
        <v>0</v>
      </c>
      <c r="D6" s="23">
        <f>B6+C6</f>
        <v>1000000</v>
      </c>
      <c r="E6" s="90">
        <v>830000</v>
      </c>
      <c r="F6" s="91">
        <v>1489361</v>
      </c>
      <c r="G6" s="84">
        <f t="shared" si="0"/>
        <v>2319361</v>
      </c>
      <c r="H6" s="85">
        <v>115000</v>
      </c>
      <c r="I6" s="92"/>
      <c r="J6" s="87">
        <v>100000</v>
      </c>
      <c r="K6" s="25">
        <v>100000</v>
      </c>
      <c r="L6" s="88">
        <v>100000</v>
      </c>
      <c r="M6" s="88">
        <v>100000</v>
      </c>
      <c r="N6" s="28">
        <v>100000</v>
      </c>
      <c r="O6" s="84">
        <f t="shared" si="1"/>
        <v>500000</v>
      </c>
      <c r="P6" s="85">
        <v>100000</v>
      </c>
      <c r="Q6" s="92"/>
      <c r="R6" s="113">
        <f aca="true" t="shared" si="3" ref="R6:R59">D6+G6+O6</f>
        <v>3819361</v>
      </c>
      <c r="S6" s="23">
        <f t="shared" si="2"/>
        <v>4034361</v>
      </c>
    </row>
    <row r="7" spans="1:19" ht="12.75">
      <c r="A7" s="14" t="s">
        <v>3</v>
      </c>
      <c r="B7" s="34">
        <v>5451369</v>
      </c>
      <c r="C7" s="37">
        <v>1564188</v>
      </c>
      <c r="D7" s="36">
        <f>B7+C7</f>
        <v>7015557</v>
      </c>
      <c r="E7" s="49">
        <v>14523463</v>
      </c>
      <c r="F7" s="3">
        <v>26061052</v>
      </c>
      <c r="G7" s="61">
        <f t="shared" si="0"/>
        <v>40584515</v>
      </c>
      <c r="H7" s="64">
        <v>1990174.6143536163</v>
      </c>
      <c r="I7" s="92"/>
      <c r="J7" s="65">
        <v>209686</v>
      </c>
      <c r="K7" s="43">
        <v>152889</v>
      </c>
      <c r="L7" s="66">
        <v>154395</v>
      </c>
      <c r="M7" s="66">
        <v>177883</v>
      </c>
      <c r="N7" s="44">
        <v>187679</v>
      </c>
      <c r="O7" s="61">
        <f t="shared" si="1"/>
        <v>882532</v>
      </c>
      <c r="P7" s="64">
        <v>215708</v>
      </c>
      <c r="Q7" s="92"/>
      <c r="R7" s="109">
        <f t="shared" si="3"/>
        <v>48482604</v>
      </c>
      <c r="S7" s="36">
        <f t="shared" si="2"/>
        <v>50688486.61435362</v>
      </c>
    </row>
    <row r="8" spans="1:19" ht="12.75">
      <c r="A8" s="89" t="s">
        <v>4</v>
      </c>
      <c r="B8" s="21">
        <v>3593165</v>
      </c>
      <c r="C8" s="22">
        <v>2569738</v>
      </c>
      <c r="D8" s="23">
        <v>6162902</v>
      </c>
      <c r="E8" s="90">
        <v>7729205</v>
      </c>
      <c r="F8" s="91">
        <v>13869365</v>
      </c>
      <c r="G8" s="84">
        <f t="shared" si="0"/>
        <v>21598570</v>
      </c>
      <c r="H8" s="85">
        <v>1063284.376079739</v>
      </c>
      <c r="I8" s="92"/>
      <c r="J8" s="87">
        <v>109029</v>
      </c>
      <c r="K8" s="25">
        <v>100000</v>
      </c>
      <c r="L8" s="88">
        <v>100000</v>
      </c>
      <c r="M8" s="88">
        <v>100000</v>
      </c>
      <c r="N8" s="28">
        <v>100000</v>
      </c>
      <c r="O8" s="84">
        <f t="shared" si="1"/>
        <v>509029</v>
      </c>
      <c r="P8" s="85">
        <v>100754</v>
      </c>
      <c r="Q8" s="92"/>
      <c r="R8" s="113">
        <f t="shared" si="3"/>
        <v>28270501</v>
      </c>
      <c r="S8" s="23">
        <f t="shared" si="2"/>
        <v>29434539.37607974</v>
      </c>
    </row>
    <row r="9" spans="1:19" ht="12.75">
      <c r="A9" s="14" t="s">
        <v>5</v>
      </c>
      <c r="B9" s="34">
        <v>27340830</v>
      </c>
      <c r="C9" s="37">
        <v>57322707</v>
      </c>
      <c r="D9" s="36">
        <f aca="true" t="shared" si="4" ref="D9:D37">B9+C9</f>
        <v>84663537</v>
      </c>
      <c r="E9" s="50">
        <v>94559169</v>
      </c>
      <c r="F9" s="6">
        <v>169677955</v>
      </c>
      <c r="G9" s="61">
        <f t="shared" si="0"/>
        <v>264237124</v>
      </c>
      <c r="H9" s="64">
        <v>12908852.56792809</v>
      </c>
      <c r="I9" s="92"/>
      <c r="J9" s="65">
        <v>1371756</v>
      </c>
      <c r="K9" s="43">
        <v>985955</v>
      </c>
      <c r="L9" s="66">
        <v>990828</v>
      </c>
      <c r="M9" s="66">
        <v>1114686</v>
      </c>
      <c r="N9" s="44">
        <v>1113511</v>
      </c>
      <c r="O9" s="61">
        <f t="shared" si="1"/>
        <v>5576736</v>
      </c>
      <c r="P9" s="64">
        <v>1279808</v>
      </c>
      <c r="Q9" s="92"/>
      <c r="R9" s="109">
        <f t="shared" si="3"/>
        <v>354477397</v>
      </c>
      <c r="S9" s="36">
        <f t="shared" si="2"/>
        <v>368666057.5679281</v>
      </c>
    </row>
    <row r="10" spans="1:19" ht="12.75">
      <c r="A10" s="89" t="s">
        <v>6</v>
      </c>
      <c r="B10" s="21">
        <v>4860301</v>
      </c>
      <c r="C10" s="22">
        <v>2177095</v>
      </c>
      <c r="D10" s="23">
        <f t="shared" si="4"/>
        <v>7037396</v>
      </c>
      <c r="E10" s="90">
        <v>12362309</v>
      </c>
      <c r="F10" s="91">
        <v>22183056</v>
      </c>
      <c r="G10" s="84">
        <f t="shared" si="0"/>
        <v>34545365</v>
      </c>
      <c r="H10" s="85">
        <v>1695344.4594445406</v>
      </c>
      <c r="I10" s="92"/>
      <c r="J10" s="87">
        <v>178308</v>
      </c>
      <c r="K10" s="25">
        <v>128910</v>
      </c>
      <c r="L10" s="88">
        <v>129171</v>
      </c>
      <c r="M10" s="88">
        <v>145073</v>
      </c>
      <c r="N10" s="28">
        <v>148224</v>
      </c>
      <c r="O10" s="84">
        <f t="shared" si="1"/>
        <v>729686</v>
      </c>
      <c r="P10" s="85">
        <v>170360</v>
      </c>
      <c r="Q10" s="92"/>
      <c r="R10" s="113">
        <f t="shared" si="3"/>
        <v>42312447</v>
      </c>
      <c r="S10" s="23">
        <f t="shared" si="2"/>
        <v>44178151.45944454</v>
      </c>
    </row>
    <row r="11" spans="1:19" ht="12.75">
      <c r="A11" s="14" t="s">
        <v>7</v>
      </c>
      <c r="B11" s="34">
        <v>5000000</v>
      </c>
      <c r="C11" s="35">
        <v>0</v>
      </c>
      <c r="D11" s="36">
        <f t="shared" si="4"/>
        <v>5000000</v>
      </c>
      <c r="E11" s="50">
        <v>9919624</v>
      </c>
      <c r="F11" s="4">
        <v>17799877</v>
      </c>
      <c r="G11" s="61">
        <f t="shared" si="0"/>
        <v>27719501</v>
      </c>
      <c r="H11" s="64">
        <v>1362107.062475664</v>
      </c>
      <c r="I11" s="92"/>
      <c r="J11" s="65">
        <v>142841</v>
      </c>
      <c r="K11" s="43">
        <v>100000</v>
      </c>
      <c r="L11" s="66">
        <v>100662</v>
      </c>
      <c r="M11" s="66">
        <v>112956</v>
      </c>
      <c r="N11" s="44">
        <v>111104</v>
      </c>
      <c r="O11" s="61">
        <f t="shared" si="1"/>
        <v>567563</v>
      </c>
      <c r="P11" s="64">
        <v>127697</v>
      </c>
      <c r="Q11" s="92"/>
      <c r="R11" s="109">
        <f t="shared" si="3"/>
        <v>33287064</v>
      </c>
      <c r="S11" s="36">
        <f t="shared" si="2"/>
        <v>34776868.06247567</v>
      </c>
    </row>
    <row r="12" spans="1:19" ht="12.75">
      <c r="A12" s="89" t="s">
        <v>8</v>
      </c>
      <c r="B12" s="21">
        <v>5000000</v>
      </c>
      <c r="C12" s="22">
        <v>0</v>
      </c>
      <c r="D12" s="23">
        <f t="shared" si="4"/>
        <v>5000000</v>
      </c>
      <c r="E12" s="90">
        <v>4150000</v>
      </c>
      <c r="F12" s="91">
        <v>7446803</v>
      </c>
      <c r="G12" s="84">
        <f t="shared" si="0"/>
        <v>11596803</v>
      </c>
      <c r="H12" s="85">
        <v>575000</v>
      </c>
      <c r="I12" s="92"/>
      <c r="J12" s="87">
        <v>100000</v>
      </c>
      <c r="K12" s="25">
        <v>100000</v>
      </c>
      <c r="L12" s="88">
        <v>100000</v>
      </c>
      <c r="M12" s="88">
        <v>100000</v>
      </c>
      <c r="N12" s="28">
        <v>100000</v>
      </c>
      <c r="O12" s="84">
        <f t="shared" si="1"/>
        <v>500000</v>
      </c>
      <c r="P12" s="85">
        <v>100000</v>
      </c>
      <c r="Q12" s="92"/>
      <c r="R12" s="113">
        <f t="shared" si="3"/>
        <v>17096803</v>
      </c>
      <c r="S12" s="23">
        <f t="shared" si="2"/>
        <v>17771803</v>
      </c>
    </row>
    <row r="13" spans="1:19" ht="12.75">
      <c r="A13" s="14" t="s">
        <v>9</v>
      </c>
      <c r="B13" s="34">
        <v>5000000</v>
      </c>
      <c r="C13" s="35">
        <v>0</v>
      </c>
      <c r="D13" s="36">
        <f t="shared" si="4"/>
        <v>5000000</v>
      </c>
      <c r="E13" s="50">
        <v>4150000</v>
      </c>
      <c r="F13" s="4">
        <v>7446803</v>
      </c>
      <c r="G13" s="61">
        <f t="shared" si="0"/>
        <v>11596803</v>
      </c>
      <c r="H13" s="64">
        <v>575000</v>
      </c>
      <c r="I13" s="92"/>
      <c r="J13" s="65">
        <v>100000</v>
      </c>
      <c r="K13" s="43">
        <v>100000</v>
      </c>
      <c r="L13" s="66">
        <v>100000</v>
      </c>
      <c r="M13" s="66">
        <v>100000</v>
      </c>
      <c r="N13" s="44">
        <v>100000</v>
      </c>
      <c r="O13" s="61">
        <f t="shared" si="1"/>
        <v>500000</v>
      </c>
      <c r="P13" s="64">
        <v>100000</v>
      </c>
      <c r="Q13" s="92"/>
      <c r="R13" s="109">
        <f t="shared" si="3"/>
        <v>17096803</v>
      </c>
      <c r="S13" s="36">
        <f t="shared" si="2"/>
        <v>17771803</v>
      </c>
    </row>
    <row r="14" spans="1:19" ht="12.75">
      <c r="A14" s="89" t="s">
        <v>10</v>
      </c>
      <c r="B14" s="21">
        <v>14447580</v>
      </c>
      <c r="C14" s="22">
        <v>11581377</v>
      </c>
      <c r="D14" s="23">
        <f t="shared" si="4"/>
        <v>26028957</v>
      </c>
      <c r="E14" s="90">
        <v>47416833</v>
      </c>
      <c r="F14" s="91">
        <v>85085258</v>
      </c>
      <c r="G14" s="84">
        <f t="shared" si="0"/>
        <v>132502091</v>
      </c>
      <c r="H14" s="85">
        <v>6477573.233585711</v>
      </c>
      <c r="I14" s="92"/>
      <c r="J14" s="87">
        <v>687278</v>
      </c>
      <c r="K14" s="25">
        <v>492941</v>
      </c>
      <c r="L14" s="88">
        <v>497798</v>
      </c>
      <c r="M14" s="88">
        <v>567737</v>
      </c>
      <c r="N14" s="28">
        <v>581812</v>
      </c>
      <c r="O14" s="84">
        <f t="shared" si="1"/>
        <v>2827566</v>
      </c>
      <c r="P14" s="85">
        <v>668702</v>
      </c>
      <c r="Q14" s="92"/>
      <c r="R14" s="113">
        <f t="shared" si="3"/>
        <v>161358614</v>
      </c>
      <c r="S14" s="23">
        <f t="shared" si="2"/>
        <v>168504889.23358572</v>
      </c>
    </row>
    <row r="15" spans="1:19" ht="12.75">
      <c r="A15" s="14" t="s">
        <v>11</v>
      </c>
      <c r="B15" s="34">
        <v>7816328</v>
      </c>
      <c r="C15" s="37">
        <v>4740448</v>
      </c>
      <c r="D15" s="36">
        <f t="shared" si="4"/>
        <v>12556776</v>
      </c>
      <c r="E15" s="52">
        <v>23170602</v>
      </c>
      <c r="F15" s="7">
        <v>41577568</v>
      </c>
      <c r="G15" s="61">
        <f t="shared" si="0"/>
        <v>64748170</v>
      </c>
      <c r="H15" s="64">
        <v>3169839.679475477</v>
      </c>
      <c r="I15" s="92"/>
      <c r="J15" s="65">
        <v>335237</v>
      </c>
      <c r="K15" s="43">
        <v>241722</v>
      </c>
      <c r="L15" s="66">
        <v>242835</v>
      </c>
      <c r="M15" s="66">
        <v>275386</v>
      </c>
      <c r="N15" s="44">
        <v>285726</v>
      </c>
      <c r="O15" s="61">
        <f t="shared" si="1"/>
        <v>1380906</v>
      </c>
      <c r="P15" s="64">
        <v>328398</v>
      </c>
      <c r="Q15" s="92"/>
      <c r="R15" s="109">
        <f t="shared" si="3"/>
        <v>78685852</v>
      </c>
      <c r="S15" s="36">
        <f t="shared" si="2"/>
        <v>82184089.67947547</v>
      </c>
    </row>
    <row r="16" spans="1:19" ht="12.75">
      <c r="A16" s="89" t="s">
        <v>66</v>
      </c>
      <c r="B16" s="21">
        <v>1000000</v>
      </c>
      <c r="C16" s="22">
        <v>0</v>
      </c>
      <c r="D16" s="23">
        <f t="shared" si="4"/>
        <v>1000000</v>
      </c>
      <c r="E16" s="90">
        <v>830000</v>
      </c>
      <c r="F16" s="91">
        <v>1489361</v>
      </c>
      <c r="G16" s="84">
        <f t="shared" si="0"/>
        <v>2319361</v>
      </c>
      <c r="H16" s="85">
        <v>115000</v>
      </c>
      <c r="I16" s="92"/>
      <c r="J16" s="87">
        <v>100000</v>
      </c>
      <c r="K16" s="25">
        <v>100000</v>
      </c>
      <c r="L16" s="88">
        <v>100000</v>
      </c>
      <c r="M16" s="88">
        <v>100000</v>
      </c>
      <c r="N16" s="28">
        <v>100000</v>
      </c>
      <c r="O16" s="84">
        <f t="shared" si="1"/>
        <v>500000</v>
      </c>
      <c r="P16" s="85">
        <v>100000</v>
      </c>
      <c r="Q16" s="92"/>
      <c r="R16" s="113">
        <f t="shared" si="3"/>
        <v>3819361</v>
      </c>
      <c r="S16" s="23">
        <f t="shared" si="2"/>
        <v>4034361</v>
      </c>
    </row>
    <row r="17" spans="1:19" ht="12.75">
      <c r="A17" s="14" t="s">
        <v>12</v>
      </c>
      <c r="B17" s="34">
        <v>5000000</v>
      </c>
      <c r="C17" s="35">
        <v>0</v>
      </c>
      <c r="D17" s="36">
        <f t="shared" si="4"/>
        <v>5000000</v>
      </c>
      <c r="E17" s="53">
        <v>4150000</v>
      </c>
      <c r="F17" s="4">
        <v>7446803</v>
      </c>
      <c r="G17" s="61">
        <f t="shared" si="0"/>
        <v>11596803</v>
      </c>
      <c r="H17" s="64">
        <v>575000</v>
      </c>
      <c r="I17" s="92"/>
      <c r="J17" s="65">
        <v>100000</v>
      </c>
      <c r="K17" s="43">
        <v>100000</v>
      </c>
      <c r="L17" s="66">
        <v>100000</v>
      </c>
      <c r="M17" s="66">
        <v>100000</v>
      </c>
      <c r="N17" s="44">
        <v>100000</v>
      </c>
      <c r="O17" s="61">
        <f t="shared" si="1"/>
        <v>500000</v>
      </c>
      <c r="P17" s="64">
        <v>100000</v>
      </c>
      <c r="Q17" s="92"/>
      <c r="R17" s="109">
        <f t="shared" si="3"/>
        <v>17096803</v>
      </c>
      <c r="S17" s="36">
        <f t="shared" si="2"/>
        <v>17771803</v>
      </c>
    </row>
    <row r="18" spans="1:19" ht="12.75">
      <c r="A18" s="89" t="s">
        <v>13</v>
      </c>
      <c r="B18" s="21">
        <v>5000000</v>
      </c>
      <c r="C18" s="22">
        <v>0</v>
      </c>
      <c r="D18" s="23">
        <f t="shared" si="4"/>
        <v>5000000</v>
      </c>
      <c r="E18" s="90">
        <v>4150000</v>
      </c>
      <c r="F18" s="91">
        <v>7446803</v>
      </c>
      <c r="G18" s="84">
        <f t="shared" si="0"/>
        <v>11596803</v>
      </c>
      <c r="H18" s="85">
        <v>575000</v>
      </c>
      <c r="I18" s="92"/>
      <c r="J18" s="87">
        <v>100000</v>
      </c>
      <c r="K18" s="25">
        <v>100000</v>
      </c>
      <c r="L18" s="88">
        <v>100000</v>
      </c>
      <c r="M18" s="88">
        <v>100000</v>
      </c>
      <c r="N18" s="28">
        <v>100000</v>
      </c>
      <c r="O18" s="84">
        <f t="shared" si="1"/>
        <v>500000</v>
      </c>
      <c r="P18" s="85">
        <v>100000</v>
      </c>
      <c r="Q18" s="92"/>
      <c r="R18" s="113">
        <f t="shared" si="3"/>
        <v>17096803</v>
      </c>
      <c r="S18" s="23">
        <f t="shared" si="2"/>
        <v>17771803</v>
      </c>
    </row>
    <row r="19" spans="1:19" ht="12.75">
      <c r="A19" s="14" t="s">
        <v>14</v>
      </c>
      <c r="B19" s="34">
        <v>11129030</v>
      </c>
      <c r="C19" s="37">
        <v>33805617</v>
      </c>
      <c r="D19" s="36">
        <f t="shared" si="4"/>
        <v>44934647</v>
      </c>
      <c r="E19" s="54">
        <v>35283025</v>
      </c>
      <c r="F19" s="12">
        <v>63312227</v>
      </c>
      <c r="G19" s="61">
        <f t="shared" si="0"/>
        <v>98595252</v>
      </c>
      <c r="H19" s="64">
        <v>4822247.797950798</v>
      </c>
      <c r="I19" s="92"/>
      <c r="J19" s="65">
        <v>511102</v>
      </c>
      <c r="K19" s="43">
        <v>359062</v>
      </c>
      <c r="L19" s="66">
        <v>358208</v>
      </c>
      <c r="M19" s="66">
        <v>401645</v>
      </c>
      <c r="N19" s="44">
        <v>397711</v>
      </c>
      <c r="O19" s="61">
        <f t="shared" si="1"/>
        <v>2027728</v>
      </c>
      <c r="P19" s="64">
        <v>457107</v>
      </c>
      <c r="Q19" s="92"/>
      <c r="R19" s="109">
        <f t="shared" si="3"/>
        <v>145557627</v>
      </c>
      <c r="S19" s="36">
        <f t="shared" si="2"/>
        <v>150836981.7979508</v>
      </c>
    </row>
    <row r="20" spans="1:19" ht="12.75">
      <c r="A20" s="89" t="s">
        <v>15</v>
      </c>
      <c r="B20" s="21">
        <v>6230481</v>
      </c>
      <c r="C20" s="22">
        <v>9522394</v>
      </c>
      <c r="D20" s="23">
        <f t="shared" si="4"/>
        <v>15752875</v>
      </c>
      <c r="E20" s="90">
        <v>17372175</v>
      </c>
      <c r="F20" s="91">
        <v>31172812</v>
      </c>
      <c r="G20" s="84">
        <f t="shared" si="0"/>
        <v>48544987</v>
      </c>
      <c r="H20" s="85">
        <v>2378803.347271216</v>
      </c>
      <c r="I20" s="92"/>
      <c r="J20" s="87">
        <v>251048</v>
      </c>
      <c r="K20" s="25">
        <v>175350</v>
      </c>
      <c r="L20" s="88">
        <v>174553</v>
      </c>
      <c r="M20" s="88">
        <v>196564</v>
      </c>
      <c r="N20" s="28">
        <v>195858</v>
      </c>
      <c r="O20" s="84">
        <f t="shared" si="1"/>
        <v>993373</v>
      </c>
      <c r="P20" s="85">
        <v>225109</v>
      </c>
      <c r="Q20" s="92"/>
      <c r="R20" s="113">
        <f t="shared" si="3"/>
        <v>65291235</v>
      </c>
      <c r="S20" s="23">
        <f t="shared" si="2"/>
        <v>67895147.34727122</v>
      </c>
    </row>
    <row r="21" spans="1:19" ht="12.75">
      <c r="A21" s="14" t="s">
        <v>16</v>
      </c>
      <c r="B21" s="34">
        <v>5000000</v>
      </c>
      <c r="C21" s="35">
        <v>0</v>
      </c>
      <c r="D21" s="36">
        <f t="shared" si="4"/>
        <v>5000000</v>
      </c>
      <c r="E21" s="50">
        <v>8495310</v>
      </c>
      <c r="F21" s="4">
        <v>15244073</v>
      </c>
      <c r="G21" s="61">
        <f t="shared" si="0"/>
        <v>23739383</v>
      </c>
      <c r="H21" s="64">
        <v>1167798.4542240696</v>
      </c>
      <c r="I21" s="92"/>
      <c r="J21" s="65">
        <v>122161</v>
      </c>
      <c r="K21" s="43">
        <v>100000</v>
      </c>
      <c r="L21" s="66">
        <v>100000</v>
      </c>
      <c r="M21" s="66">
        <v>100000</v>
      </c>
      <c r="N21" s="44">
        <v>100000</v>
      </c>
      <c r="O21" s="61">
        <f t="shared" si="1"/>
        <v>522161</v>
      </c>
      <c r="P21" s="64">
        <v>107989</v>
      </c>
      <c r="Q21" s="92"/>
      <c r="R21" s="109">
        <f t="shared" si="3"/>
        <v>29261544</v>
      </c>
      <c r="S21" s="36">
        <f t="shared" si="2"/>
        <v>30537331.45422407</v>
      </c>
    </row>
    <row r="22" spans="1:19" ht="12.75">
      <c r="A22" s="89" t="s">
        <v>17</v>
      </c>
      <c r="B22" s="21">
        <v>5000000</v>
      </c>
      <c r="C22" s="22">
        <v>0</v>
      </c>
      <c r="D22" s="23">
        <f t="shared" si="4"/>
        <v>5000000</v>
      </c>
      <c r="E22" s="90">
        <v>7661648</v>
      </c>
      <c r="F22" s="91">
        <v>13748141</v>
      </c>
      <c r="G22" s="84">
        <f t="shared" si="0"/>
        <v>21409789</v>
      </c>
      <c r="H22" s="85">
        <v>1054068.1037108575</v>
      </c>
      <c r="I22" s="92"/>
      <c r="J22" s="87">
        <v>110057</v>
      </c>
      <c r="K22" s="25">
        <v>100000</v>
      </c>
      <c r="L22" s="88">
        <v>100000</v>
      </c>
      <c r="M22" s="88">
        <v>100000</v>
      </c>
      <c r="N22" s="28">
        <v>100000</v>
      </c>
      <c r="O22" s="84">
        <f t="shared" si="1"/>
        <v>510057</v>
      </c>
      <c r="P22" s="85">
        <v>100000</v>
      </c>
      <c r="Q22" s="92"/>
      <c r="R22" s="113">
        <f t="shared" si="3"/>
        <v>26919846</v>
      </c>
      <c r="S22" s="23">
        <f t="shared" si="2"/>
        <v>28073914.103710856</v>
      </c>
    </row>
    <row r="23" spans="1:19" ht="12.75">
      <c r="A23" s="14" t="s">
        <v>18</v>
      </c>
      <c r="B23" s="34">
        <v>4699196</v>
      </c>
      <c r="C23" s="37">
        <v>469256</v>
      </c>
      <c r="D23" s="36">
        <f t="shared" si="4"/>
        <v>5168452</v>
      </c>
      <c r="E23" s="50">
        <v>11773250</v>
      </c>
      <c r="F23" s="4">
        <v>21126042</v>
      </c>
      <c r="G23" s="61">
        <f t="shared" si="0"/>
        <v>32899292</v>
      </c>
      <c r="H23" s="64">
        <v>1614983.443159815</v>
      </c>
      <c r="I23" s="92"/>
      <c r="J23" s="65">
        <v>169755</v>
      </c>
      <c r="K23" s="43">
        <v>121452</v>
      </c>
      <c r="L23" s="66">
        <v>118744</v>
      </c>
      <c r="M23" s="66">
        <v>134189</v>
      </c>
      <c r="N23" s="44">
        <v>132610</v>
      </c>
      <c r="O23" s="61">
        <f t="shared" si="1"/>
        <v>676750</v>
      </c>
      <c r="P23" s="64">
        <v>152415</v>
      </c>
      <c r="Q23" s="92"/>
      <c r="R23" s="109">
        <f t="shared" si="3"/>
        <v>38744494</v>
      </c>
      <c r="S23" s="36">
        <f t="shared" si="2"/>
        <v>40511892.44315982</v>
      </c>
    </row>
    <row r="24" spans="1:19" ht="12.75">
      <c r="A24" s="89" t="s">
        <v>19</v>
      </c>
      <c r="B24" s="21">
        <v>4911421</v>
      </c>
      <c r="C24" s="22">
        <v>7351684</v>
      </c>
      <c r="D24" s="23">
        <f t="shared" si="4"/>
        <v>12263105</v>
      </c>
      <c r="E24" s="90">
        <v>12549220</v>
      </c>
      <c r="F24" s="91">
        <v>22518452</v>
      </c>
      <c r="G24" s="84">
        <f t="shared" si="0"/>
        <v>35067672</v>
      </c>
      <c r="H24" s="85">
        <v>1720843.3713700543</v>
      </c>
      <c r="I24" s="92"/>
      <c r="J24" s="87">
        <v>181021</v>
      </c>
      <c r="K24" s="25">
        <v>126664</v>
      </c>
      <c r="L24" s="88">
        <v>126162</v>
      </c>
      <c r="M24" s="88">
        <v>142034</v>
      </c>
      <c r="N24" s="28">
        <v>132247</v>
      </c>
      <c r="O24" s="84">
        <f t="shared" si="1"/>
        <v>708128</v>
      </c>
      <c r="P24" s="85">
        <v>151998</v>
      </c>
      <c r="Q24" s="92"/>
      <c r="R24" s="113">
        <f t="shared" si="3"/>
        <v>48038905</v>
      </c>
      <c r="S24" s="23">
        <f t="shared" si="2"/>
        <v>49911746.371370055</v>
      </c>
    </row>
    <row r="25" spans="1:19" ht="12.75">
      <c r="A25" s="14" t="s">
        <v>20</v>
      </c>
      <c r="B25" s="34">
        <v>5000000</v>
      </c>
      <c r="C25" s="35">
        <v>0</v>
      </c>
      <c r="D25" s="36">
        <f t="shared" si="4"/>
        <v>5000000</v>
      </c>
      <c r="E25" s="50">
        <v>4150000</v>
      </c>
      <c r="F25" s="16">
        <v>7446803</v>
      </c>
      <c r="G25" s="61">
        <f t="shared" si="0"/>
        <v>11596803</v>
      </c>
      <c r="H25" s="64">
        <v>575000</v>
      </c>
      <c r="I25" s="92"/>
      <c r="J25" s="65">
        <v>100000</v>
      </c>
      <c r="K25" s="43">
        <v>100000</v>
      </c>
      <c r="L25" s="66">
        <v>100000</v>
      </c>
      <c r="M25" s="66">
        <v>100000</v>
      </c>
      <c r="N25" s="44">
        <v>100000</v>
      </c>
      <c r="O25" s="61">
        <f t="shared" si="1"/>
        <v>500000</v>
      </c>
      <c r="P25" s="64">
        <v>100000</v>
      </c>
      <c r="Q25" s="92"/>
      <c r="R25" s="109">
        <f t="shared" si="3"/>
        <v>17096803</v>
      </c>
      <c r="S25" s="36">
        <f t="shared" si="2"/>
        <v>17771803</v>
      </c>
    </row>
    <row r="26" spans="1:19" ht="12.75">
      <c r="A26" s="89" t="s">
        <v>21</v>
      </c>
      <c r="B26" s="21">
        <v>5636731</v>
      </c>
      <c r="C26" s="22">
        <v>1637609</v>
      </c>
      <c r="D26" s="23">
        <f t="shared" si="4"/>
        <v>7274340</v>
      </c>
      <c r="E26" s="90">
        <v>15201214</v>
      </c>
      <c r="F26" s="91">
        <v>27277216</v>
      </c>
      <c r="G26" s="84">
        <f t="shared" si="0"/>
        <v>42478430</v>
      </c>
      <c r="H26" s="85">
        <v>2082635.1943969654</v>
      </c>
      <c r="I26" s="92"/>
      <c r="J26" s="87">
        <v>219527</v>
      </c>
      <c r="K26" s="25">
        <v>156678</v>
      </c>
      <c r="L26" s="88">
        <v>157031</v>
      </c>
      <c r="M26" s="88">
        <v>176471</v>
      </c>
      <c r="N26" s="28">
        <v>175978</v>
      </c>
      <c r="O26" s="84">
        <f t="shared" si="1"/>
        <v>885685</v>
      </c>
      <c r="P26" s="85">
        <v>202260</v>
      </c>
      <c r="Q26" s="92"/>
      <c r="R26" s="113">
        <f t="shared" si="3"/>
        <v>50638455</v>
      </c>
      <c r="S26" s="23">
        <f t="shared" si="2"/>
        <v>52923350.194396965</v>
      </c>
    </row>
    <row r="27" spans="1:19" ht="12.75">
      <c r="A27" s="14" t="s">
        <v>22</v>
      </c>
      <c r="B27" s="34">
        <v>6590381</v>
      </c>
      <c r="C27" s="37">
        <v>1519497</v>
      </c>
      <c r="D27" s="36">
        <f t="shared" si="4"/>
        <v>8109878</v>
      </c>
      <c r="E27" s="55">
        <v>18688102</v>
      </c>
      <c r="F27" s="8">
        <v>33534124</v>
      </c>
      <c r="G27" s="61">
        <f t="shared" si="0"/>
        <v>52222226</v>
      </c>
      <c r="H27" s="64">
        <v>2558325.402892809</v>
      </c>
      <c r="I27" s="92"/>
      <c r="J27" s="65">
        <v>270154</v>
      </c>
      <c r="K27" s="43">
        <v>190726</v>
      </c>
      <c r="L27" s="66">
        <v>188031</v>
      </c>
      <c r="M27" s="66">
        <v>209918</v>
      </c>
      <c r="N27" s="44">
        <v>206297</v>
      </c>
      <c r="O27" s="61">
        <f t="shared" si="1"/>
        <v>1065126</v>
      </c>
      <c r="P27" s="64">
        <v>237107</v>
      </c>
      <c r="Q27" s="92"/>
      <c r="R27" s="109">
        <f t="shared" si="3"/>
        <v>61397230</v>
      </c>
      <c r="S27" s="36">
        <f t="shared" si="2"/>
        <v>64192662.402892806</v>
      </c>
    </row>
    <row r="28" spans="1:19" ht="12.75">
      <c r="A28" s="89" t="s">
        <v>23</v>
      </c>
      <c r="B28" s="21">
        <v>9207323</v>
      </c>
      <c r="C28" s="22">
        <v>6531284</v>
      </c>
      <c r="D28" s="23">
        <f t="shared" si="4"/>
        <v>15738607</v>
      </c>
      <c r="E28" s="90">
        <v>28256578</v>
      </c>
      <c r="F28" s="91">
        <v>50703896</v>
      </c>
      <c r="G28" s="84">
        <f t="shared" si="0"/>
        <v>78960474</v>
      </c>
      <c r="H28" s="85">
        <v>3863681.6618401944</v>
      </c>
      <c r="I28" s="92"/>
      <c r="J28" s="87">
        <v>409083</v>
      </c>
      <c r="K28" s="25">
        <v>287376</v>
      </c>
      <c r="L28" s="88">
        <v>286670</v>
      </c>
      <c r="M28" s="88">
        <v>321265</v>
      </c>
      <c r="N28" s="28">
        <v>315022</v>
      </c>
      <c r="O28" s="84">
        <f t="shared" si="1"/>
        <v>1619416</v>
      </c>
      <c r="P28" s="85">
        <v>362069</v>
      </c>
      <c r="Q28" s="92"/>
      <c r="R28" s="113">
        <f t="shared" si="3"/>
        <v>96318497</v>
      </c>
      <c r="S28" s="23">
        <f t="shared" si="2"/>
        <v>100544247.6618402</v>
      </c>
    </row>
    <row r="29" spans="1:19" ht="12.75">
      <c r="A29" s="14" t="s">
        <v>24</v>
      </c>
      <c r="B29" s="34">
        <v>5313786</v>
      </c>
      <c r="C29" s="37">
        <v>0</v>
      </c>
      <c r="D29" s="36">
        <f t="shared" si="4"/>
        <v>5313786</v>
      </c>
      <c r="E29" s="47">
        <v>14020413</v>
      </c>
      <c r="F29" s="2">
        <v>25158375</v>
      </c>
      <c r="G29" s="61">
        <f t="shared" si="0"/>
        <v>39178788</v>
      </c>
      <c r="H29" s="64">
        <v>1921547.2539332828</v>
      </c>
      <c r="I29" s="92"/>
      <c r="J29" s="65">
        <v>202382</v>
      </c>
      <c r="K29" s="43">
        <v>144745</v>
      </c>
      <c r="L29" s="66">
        <v>144858</v>
      </c>
      <c r="M29" s="66">
        <v>163646</v>
      </c>
      <c r="N29" s="44">
        <v>161696</v>
      </c>
      <c r="O29" s="61">
        <f t="shared" si="1"/>
        <v>817327</v>
      </c>
      <c r="P29" s="64">
        <v>185844</v>
      </c>
      <c r="Q29" s="92"/>
      <c r="R29" s="109">
        <f t="shared" si="3"/>
        <v>45309901</v>
      </c>
      <c r="S29" s="36">
        <f t="shared" si="2"/>
        <v>47417292.25393328</v>
      </c>
    </row>
    <row r="30" spans="1:19" ht="12.75">
      <c r="A30" s="89" t="s">
        <v>25</v>
      </c>
      <c r="B30" s="21">
        <v>3673384</v>
      </c>
      <c r="C30" s="22">
        <v>1778067</v>
      </c>
      <c r="D30" s="23">
        <f t="shared" si="4"/>
        <v>5451451</v>
      </c>
      <c r="E30" s="90">
        <v>8022516</v>
      </c>
      <c r="F30" s="91">
        <v>14395687</v>
      </c>
      <c r="G30" s="84">
        <f t="shared" si="0"/>
        <v>22418203</v>
      </c>
      <c r="H30" s="85">
        <v>1103298.6814232199</v>
      </c>
      <c r="I30" s="92"/>
      <c r="J30" s="87">
        <v>115296</v>
      </c>
      <c r="K30" s="25">
        <v>100000</v>
      </c>
      <c r="L30" s="88">
        <v>100000</v>
      </c>
      <c r="M30" s="88">
        <v>100000</v>
      </c>
      <c r="N30" s="28">
        <v>100000</v>
      </c>
      <c r="O30" s="84">
        <f t="shared" si="1"/>
        <v>515296</v>
      </c>
      <c r="P30" s="85">
        <v>102249</v>
      </c>
      <c r="Q30" s="92"/>
      <c r="R30" s="113">
        <f t="shared" si="3"/>
        <v>28384950</v>
      </c>
      <c r="S30" s="23">
        <f t="shared" si="2"/>
        <v>29590497.68142322</v>
      </c>
    </row>
    <row r="31" spans="1:19" ht="12.75">
      <c r="A31" s="14" t="s">
        <v>26</v>
      </c>
      <c r="B31" s="34">
        <v>5875170</v>
      </c>
      <c r="C31" s="37">
        <v>11472841</v>
      </c>
      <c r="D31" s="36">
        <f t="shared" si="4"/>
        <v>17348011</v>
      </c>
      <c r="E31" s="50">
        <v>16073033</v>
      </c>
      <c r="F31" s="4">
        <v>28841617</v>
      </c>
      <c r="G31" s="61">
        <f t="shared" si="0"/>
        <v>44914650</v>
      </c>
      <c r="H31" s="64">
        <v>2201570.96422383</v>
      </c>
      <c r="I31" s="92"/>
      <c r="J31" s="65">
        <v>232185</v>
      </c>
      <c r="K31" s="43">
        <v>164243</v>
      </c>
      <c r="L31" s="66">
        <v>163354</v>
      </c>
      <c r="M31" s="66">
        <v>185238</v>
      </c>
      <c r="N31" s="44">
        <v>183047</v>
      </c>
      <c r="O31" s="61">
        <f t="shared" si="1"/>
        <v>928067</v>
      </c>
      <c r="P31" s="64">
        <v>210384</v>
      </c>
      <c r="Q31" s="92"/>
      <c r="R31" s="109">
        <f t="shared" si="3"/>
        <v>63190728</v>
      </c>
      <c r="S31" s="36">
        <f t="shared" si="2"/>
        <v>65602682.96422383</v>
      </c>
    </row>
    <row r="32" spans="1:19" ht="12.75">
      <c r="A32" s="89" t="s">
        <v>27</v>
      </c>
      <c r="B32" s="21">
        <v>5000000</v>
      </c>
      <c r="C32" s="22">
        <v>0</v>
      </c>
      <c r="D32" s="23">
        <f t="shared" si="4"/>
        <v>5000000</v>
      </c>
      <c r="E32" s="90">
        <v>4150000</v>
      </c>
      <c r="F32" s="91">
        <v>7446803</v>
      </c>
      <c r="G32" s="84">
        <f t="shared" si="0"/>
        <v>11596803</v>
      </c>
      <c r="H32" s="85">
        <v>575000</v>
      </c>
      <c r="I32" s="92"/>
      <c r="J32" s="87">
        <v>100000</v>
      </c>
      <c r="K32" s="25">
        <v>100000</v>
      </c>
      <c r="L32" s="88">
        <v>100000</v>
      </c>
      <c r="M32" s="88">
        <v>100000</v>
      </c>
      <c r="N32" s="28">
        <v>100000</v>
      </c>
      <c r="O32" s="84">
        <f t="shared" si="1"/>
        <v>500000</v>
      </c>
      <c r="P32" s="85">
        <v>100000</v>
      </c>
      <c r="Q32" s="92"/>
      <c r="R32" s="113">
        <f t="shared" si="3"/>
        <v>17096803</v>
      </c>
      <c r="S32" s="23">
        <f t="shared" si="2"/>
        <v>17771803</v>
      </c>
    </row>
    <row r="33" spans="1:19" ht="12.75">
      <c r="A33" s="14" t="s">
        <v>28</v>
      </c>
      <c r="B33" s="34">
        <v>5000000</v>
      </c>
      <c r="C33" s="35">
        <v>0</v>
      </c>
      <c r="D33" s="36">
        <f t="shared" si="4"/>
        <v>5000000</v>
      </c>
      <c r="E33" s="54">
        <v>4920376</v>
      </c>
      <c r="F33" s="13">
        <v>8829173</v>
      </c>
      <c r="G33" s="61">
        <f t="shared" si="0"/>
        <v>13749549</v>
      </c>
      <c r="H33" s="64">
        <v>680096.6254978298</v>
      </c>
      <c r="I33" s="92"/>
      <c r="J33" s="65">
        <v>100000</v>
      </c>
      <c r="K33" s="43">
        <v>100000</v>
      </c>
      <c r="L33" s="66">
        <v>100000</v>
      </c>
      <c r="M33" s="66">
        <v>100000</v>
      </c>
      <c r="N33" s="44">
        <v>100000</v>
      </c>
      <c r="O33" s="61">
        <f t="shared" si="1"/>
        <v>500000</v>
      </c>
      <c r="P33" s="64">
        <v>100000</v>
      </c>
      <c r="Q33" s="92"/>
      <c r="R33" s="109">
        <f t="shared" si="3"/>
        <v>19249549</v>
      </c>
      <c r="S33" s="36">
        <f t="shared" si="2"/>
        <v>20029645.62549783</v>
      </c>
    </row>
    <row r="34" spans="1:19" ht="12.75">
      <c r="A34" s="89" t="s">
        <v>29</v>
      </c>
      <c r="B34" s="21">
        <v>5000000</v>
      </c>
      <c r="C34" s="22">
        <v>0</v>
      </c>
      <c r="D34" s="23">
        <f t="shared" si="4"/>
        <v>5000000</v>
      </c>
      <c r="E34" s="90">
        <v>5785410</v>
      </c>
      <c r="F34" s="91">
        <v>10381400</v>
      </c>
      <c r="G34" s="84">
        <f t="shared" si="0"/>
        <v>16166810</v>
      </c>
      <c r="H34" s="85">
        <v>798106.8943847765</v>
      </c>
      <c r="I34" s="92"/>
      <c r="J34" s="87">
        <v>100000</v>
      </c>
      <c r="K34" s="25">
        <v>100000</v>
      </c>
      <c r="L34" s="88">
        <v>100000</v>
      </c>
      <c r="M34" s="88">
        <v>100000</v>
      </c>
      <c r="N34" s="28">
        <v>100000</v>
      </c>
      <c r="O34" s="84">
        <f t="shared" si="1"/>
        <v>500000</v>
      </c>
      <c r="P34" s="85">
        <v>100000</v>
      </c>
      <c r="Q34" s="92"/>
      <c r="R34" s="113">
        <f t="shared" si="3"/>
        <v>21666810</v>
      </c>
      <c r="S34" s="23">
        <f t="shared" si="2"/>
        <v>22564916.894384775</v>
      </c>
    </row>
    <row r="35" spans="1:19" ht="12.75">
      <c r="A35" s="14" t="s">
        <v>30</v>
      </c>
      <c r="B35" s="34">
        <v>5000000</v>
      </c>
      <c r="C35" s="37">
        <v>0</v>
      </c>
      <c r="D35" s="36">
        <f t="shared" si="4"/>
        <v>5000000</v>
      </c>
      <c r="E35" s="48">
        <v>4150000</v>
      </c>
      <c r="F35" s="10">
        <v>7446803</v>
      </c>
      <c r="G35" s="61">
        <f t="shared" si="0"/>
        <v>11596803</v>
      </c>
      <c r="H35" s="64">
        <v>575000</v>
      </c>
      <c r="I35" s="92"/>
      <c r="J35" s="65">
        <v>100000</v>
      </c>
      <c r="K35" s="43">
        <v>100000</v>
      </c>
      <c r="L35" s="66">
        <v>100000</v>
      </c>
      <c r="M35" s="66">
        <v>100000</v>
      </c>
      <c r="N35" s="44">
        <v>100000</v>
      </c>
      <c r="O35" s="61">
        <f t="shared" si="1"/>
        <v>500000</v>
      </c>
      <c r="P35" s="64">
        <v>100000</v>
      </c>
      <c r="Q35" s="92"/>
      <c r="R35" s="109">
        <f t="shared" si="3"/>
        <v>17096803</v>
      </c>
      <c r="S35" s="36">
        <f t="shared" si="2"/>
        <v>17771803</v>
      </c>
    </row>
    <row r="36" spans="1:19" ht="12.75">
      <c r="A36" s="89" t="s">
        <v>31</v>
      </c>
      <c r="B36" s="21">
        <v>8141208</v>
      </c>
      <c r="C36" s="22">
        <v>8695609</v>
      </c>
      <c r="D36" s="23">
        <f t="shared" si="4"/>
        <v>16836817</v>
      </c>
      <c r="E36" s="90">
        <v>24358479</v>
      </c>
      <c r="F36" s="91">
        <v>43709107</v>
      </c>
      <c r="G36" s="84">
        <f t="shared" si="0"/>
        <v>68067586</v>
      </c>
      <c r="H36" s="85">
        <v>3331892.9048561323</v>
      </c>
      <c r="I36" s="92"/>
      <c r="J36" s="87">
        <v>352485</v>
      </c>
      <c r="K36" s="25">
        <v>248294</v>
      </c>
      <c r="L36" s="88">
        <v>247352</v>
      </c>
      <c r="M36" s="88">
        <v>277336</v>
      </c>
      <c r="N36" s="28">
        <v>274407</v>
      </c>
      <c r="O36" s="84">
        <f t="shared" si="1"/>
        <v>1399874</v>
      </c>
      <c r="P36" s="85">
        <v>315389</v>
      </c>
      <c r="Q36" s="92"/>
      <c r="R36" s="113">
        <f t="shared" si="3"/>
        <v>86304277</v>
      </c>
      <c r="S36" s="23">
        <f t="shared" si="2"/>
        <v>89951558.90485613</v>
      </c>
    </row>
    <row r="37" spans="1:19" ht="12.75">
      <c r="A37" s="14" t="s">
        <v>32</v>
      </c>
      <c r="B37" s="34">
        <v>5000000</v>
      </c>
      <c r="C37" s="35">
        <v>0</v>
      </c>
      <c r="D37" s="36">
        <f t="shared" si="4"/>
        <v>5000000</v>
      </c>
      <c r="E37" s="50">
        <v>5110126</v>
      </c>
      <c r="F37" s="4">
        <v>9169664</v>
      </c>
      <c r="G37" s="61">
        <f t="shared" si="0"/>
        <v>14279790</v>
      </c>
      <c r="H37" s="64">
        <v>705982.90772625</v>
      </c>
      <c r="I37" s="92"/>
      <c r="J37" s="65">
        <v>100000</v>
      </c>
      <c r="K37" s="43">
        <v>100000</v>
      </c>
      <c r="L37" s="66">
        <v>100000</v>
      </c>
      <c r="M37" s="66">
        <v>100000</v>
      </c>
      <c r="N37" s="44">
        <v>100000</v>
      </c>
      <c r="O37" s="61">
        <f t="shared" si="1"/>
        <v>500000</v>
      </c>
      <c r="P37" s="64">
        <v>100000</v>
      </c>
      <c r="Q37" s="92"/>
      <c r="R37" s="109">
        <f t="shared" si="3"/>
        <v>19779790</v>
      </c>
      <c r="S37" s="36">
        <f t="shared" si="2"/>
        <v>20585772.90772625</v>
      </c>
    </row>
    <row r="38" spans="1:19" ht="12.75">
      <c r="A38" s="89" t="s">
        <v>33</v>
      </c>
      <c r="B38" s="21">
        <v>16494325</v>
      </c>
      <c r="C38" s="22">
        <v>49603917</v>
      </c>
      <c r="D38" s="23">
        <v>66098243</v>
      </c>
      <c r="E38" s="90">
        <v>54900465</v>
      </c>
      <c r="F38" s="91">
        <v>98513965</v>
      </c>
      <c r="G38" s="84">
        <f t="shared" si="0"/>
        <v>153414430</v>
      </c>
      <c r="H38" s="85">
        <v>7498509.652777941</v>
      </c>
      <c r="I38" s="92"/>
      <c r="J38" s="87">
        <v>795936</v>
      </c>
      <c r="K38" s="25">
        <v>558767</v>
      </c>
      <c r="L38" s="88">
        <v>557192</v>
      </c>
      <c r="M38" s="88">
        <v>621182</v>
      </c>
      <c r="N38" s="28">
        <v>611733</v>
      </c>
      <c r="O38" s="84">
        <f t="shared" si="1"/>
        <v>3144810</v>
      </c>
      <c r="P38" s="85">
        <v>703093</v>
      </c>
      <c r="Q38" s="92"/>
      <c r="R38" s="113">
        <f t="shared" si="3"/>
        <v>222657483</v>
      </c>
      <c r="S38" s="23">
        <f t="shared" si="2"/>
        <v>230859085.65277794</v>
      </c>
    </row>
    <row r="39" spans="1:19" ht="12.75">
      <c r="A39" s="14" t="s">
        <v>34</v>
      </c>
      <c r="B39" s="34">
        <v>7887740</v>
      </c>
      <c r="C39" s="37">
        <v>893822</v>
      </c>
      <c r="D39" s="36">
        <f aca="true" t="shared" si="5" ref="D39:D46">B39+C39</f>
        <v>8781562</v>
      </c>
      <c r="E39" s="50">
        <v>23431708</v>
      </c>
      <c r="F39" s="5">
        <v>42046100</v>
      </c>
      <c r="G39" s="61">
        <f t="shared" si="0"/>
        <v>65477808</v>
      </c>
      <c r="H39" s="64">
        <v>3205460.472721262</v>
      </c>
      <c r="I39" s="92"/>
      <c r="J39" s="65">
        <v>339029</v>
      </c>
      <c r="K39" s="43">
        <v>240165</v>
      </c>
      <c r="L39" s="66">
        <v>240244</v>
      </c>
      <c r="M39" s="66">
        <v>272246</v>
      </c>
      <c r="N39" s="44">
        <v>277132</v>
      </c>
      <c r="O39" s="61">
        <f t="shared" si="1"/>
        <v>1368816</v>
      </c>
      <c r="P39" s="64">
        <v>318521</v>
      </c>
      <c r="Q39" s="92"/>
      <c r="R39" s="109">
        <f t="shared" si="3"/>
        <v>75628186</v>
      </c>
      <c r="S39" s="36">
        <f t="shared" si="2"/>
        <v>79152167.47272126</v>
      </c>
    </row>
    <row r="40" spans="1:19" ht="12.75">
      <c r="A40" s="89" t="s">
        <v>35</v>
      </c>
      <c r="B40" s="21">
        <v>5000000</v>
      </c>
      <c r="C40" s="22">
        <v>0</v>
      </c>
      <c r="D40" s="23">
        <f t="shared" si="5"/>
        <v>5000000</v>
      </c>
      <c r="E40" s="90">
        <v>4150000</v>
      </c>
      <c r="F40" s="91">
        <v>7446803</v>
      </c>
      <c r="G40" s="84">
        <f t="shared" si="0"/>
        <v>11596803</v>
      </c>
      <c r="H40" s="85">
        <v>575000</v>
      </c>
      <c r="I40" s="92"/>
      <c r="J40" s="87">
        <v>100000</v>
      </c>
      <c r="K40" s="25">
        <v>100000</v>
      </c>
      <c r="L40" s="88">
        <v>100000</v>
      </c>
      <c r="M40" s="88">
        <v>100000</v>
      </c>
      <c r="N40" s="28">
        <v>100000</v>
      </c>
      <c r="O40" s="84">
        <f t="shared" si="1"/>
        <v>500000</v>
      </c>
      <c r="P40" s="85">
        <v>100000</v>
      </c>
      <c r="Q40" s="92"/>
      <c r="R40" s="113">
        <f t="shared" si="3"/>
        <v>17096803</v>
      </c>
      <c r="S40" s="23">
        <f t="shared" si="2"/>
        <v>17771803</v>
      </c>
    </row>
    <row r="41" spans="1:19" ht="12.75">
      <c r="A41" s="14" t="s">
        <v>36</v>
      </c>
      <c r="B41" s="34">
        <v>10384931</v>
      </c>
      <c r="C41" s="37">
        <v>30667664</v>
      </c>
      <c r="D41" s="36">
        <f t="shared" si="5"/>
        <v>41052595</v>
      </c>
      <c r="E41" s="51">
        <v>32562331</v>
      </c>
      <c r="F41" s="5">
        <v>58430186</v>
      </c>
      <c r="G41" s="61">
        <f t="shared" si="0"/>
        <v>90992517</v>
      </c>
      <c r="H41" s="64">
        <v>4451083.707487077</v>
      </c>
      <c r="I41" s="92"/>
      <c r="J41" s="65">
        <v>143454</v>
      </c>
      <c r="K41" s="43">
        <v>328144</v>
      </c>
      <c r="L41" s="66">
        <v>327704</v>
      </c>
      <c r="M41" s="66">
        <v>367918</v>
      </c>
      <c r="N41" s="44">
        <v>360128</v>
      </c>
      <c r="O41" s="61">
        <f t="shared" si="1"/>
        <v>1527348</v>
      </c>
      <c r="P41" s="64">
        <v>413911</v>
      </c>
      <c r="Q41" s="92"/>
      <c r="R41" s="109">
        <f t="shared" si="3"/>
        <v>133572460</v>
      </c>
      <c r="S41" s="36">
        <f t="shared" si="2"/>
        <v>138437454.70748708</v>
      </c>
    </row>
    <row r="42" spans="1:19" ht="12.75">
      <c r="A42" s="89" t="s">
        <v>37</v>
      </c>
      <c r="B42" s="21">
        <v>5000000</v>
      </c>
      <c r="C42" s="22">
        <v>0</v>
      </c>
      <c r="D42" s="23">
        <f t="shared" si="5"/>
        <v>5000000</v>
      </c>
      <c r="E42" s="90">
        <v>9898202</v>
      </c>
      <c r="F42" s="91">
        <v>17761436</v>
      </c>
      <c r="G42" s="84">
        <f t="shared" si="0"/>
        <v>27659638</v>
      </c>
      <c r="H42" s="85">
        <v>1359184.510582249</v>
      </c>
      <c r="I42" s="92"/>
      <c r="J42" s="87">
        <v>471600</v>
      </c>
      <c r="K42" s="25">
        <v>100662</v>
      </c>
      <c r="L42" s="88">
        <v>100103</v>
      </c>
      <c r="M42" s="88">
        <v>112908</v>
      </c>
      <c r="N42" s="28">
        <v>111049</v>
      </c>
      <c r="O42" s="84">
        <f t="shared" si="1"/>
        <v>896322</v>
      </c>
      <c r="P42" s="85">
        <v>127633</v>
      </c>
      <c r="Q42" s="92"/>
      <c r="R42" s="113">
        <f t="shared" si="3"/>
        <v>33555960</v>
      </c>
      <c r="S42" s="23">
        <f t="shared" si="2"/>
        <v>35042777.510582246</v>
      </c>
    </row>
    <row r="43" spans="1:19" ht="12.75">
      <c r="A43" s="14" t="s">
        <v>38</v>
      </c>
      <c r="B43" s="34">
        <v>4203776</v>
      </c>
      <c r="C43" s="37">
        <v>1822758</v>
      </c>
      <c r="D43" s="36">
        <f t="shared" si="5"/>
        <v>6026534</v>
      </c>
      <c r="E43" s="50">
        <v>9961818</v>
      </c>
      <c r="F43" s="4">
        <v>17875589</v>
      </c>
      <c r="G43" s="61">
        <f t="shared" si="0"/>
        <v>27837407</v>
      </c>
      <c r="H43" s="64">
        <v>1367863.1757875022</v>
      </c>
      <c r="I43" s="92"/>
      <c r="J43" s="65">
        <v>142530</v>
      </c>
      <c r="K43" s="43">
        <v>102439</v>
      </c>
      <c r="L43" s="66">
        <v>103035</v>
      </c>
      <c r="M43" s="66">
        <v>116237</v>
      </c>
      <c r="N43" s="44">
        <v>117637</v>
      </c>
      <c r="O43" s="61">
        <f t="shared" si="1"/>
        <v>581878</v>
      </c>
      <c r="P43" s="64">
        <v>135206</v>
      </c>
      <c r="Q43" s="92"/>
      <c r="R43" s="109">
        <f t="shared" si="3"/>
        <v>34445819</v>
      </c>
      <c r="S43" s="36">
        <f t="shared" si="2"/>
        <v>35948888.1757875</v>
      </c>
    </row>
    <row r="44" spans="1:19" ht="12.75">
      <c r="A44" s="89" t="s">
        <v>39</v>
      </c>
      <c r="B44" s="21">
        <v>11323168</v>
      </c>
      <c r="C44" s="22">
        <v>22916952</v>
      </c>
      <c r="D44" s="23">
        <f t="shared" si="5"/>
        <v>34240120</v>
      </c>
      <c r="E44" s="90">
        <v>35992863</v>
      </c>
      <c r="F44" s="91">
        <v>64585966</v>
      </c>
      <c r="G44" s="84">
        <f t="shared" si="0"/>
        <v>100578829</v>
      </c>
      <c r="H44" s="85">
        <v>4919085.662416992</v>
      </c>
      <c r="I44" s="92"/>
      <c r="J44" s="87">
        <v>521409</v>
      </c>
      <c r="K44" s="25">
        <v>363885</v>
      </c>
      <c r="L44" s="88">
        <v>362459</v>
      </c>
      <c r="M44" s="88">
        <v>405621</v>
      </c>
      <c r="N44" s="28">
        <v>398497</v>
      </c>
      <c r="O44" s="84">
        <f t="shared" si="1"/>
        <v>2051871</v>
      </c>
      <c r="P44" s="85">
        <v>458011</v>
      </c>
      <c r="Q44" s="92"/>
      <c r="R44" s="113">
        <f t="shared" si="3"/>
        <v>136870820</v>
      </c>
      <c r="S44" s="23">
        <f t="shared" si="2"/>
        <v>142247916.662417</v>
      </c>
    </row>
    <row r="45" spans="1:19" ht="12.75">
      <c r="A45" s="14" t="s">
        <v>52</v>
      </c>
      <c r="B45" s="34">
        <v>3151144</v>
      </c>
      <c r="C45" s="35">
        <v>0</v>
      </c>
      <c r="D45" s="36">
        <f t="shared" si="5"/>
        <v>3151144</v>
      </c>
      <c r="E45" s="56">
        <v>830000</v>
      </c>
      <c r="F45" s="13">
        <v>1489361</v>
      </c>
      <c r="G45" s="61">
        <f t="shared" si="0"/>
        <v>2319361</v>
      </c>
      <c r="H45" s="64">
        <v>1426017.2937887951</v>
      </c>
      <c r="I45" s="92"/>
      <c r="J45" s="65">
        <v>151345</v>
      </c>
      <c r="K45" s="43">
        <v>104364</v>
      </c>
      <c r="L45" s="66">
        <v>103267</v>
      </c>
      <c r="M45" s="66">
        <v>115147</v>
      </c>
      <c r="N45" s="45">
        <v>119104</v>
      </c>
      <c r="O45" s="61">
        <f t="shared" si="1"/>
        <v>593227</v>
      </c>
      <c r="P45" s="64">
        <v>136891</v>
      </c>
      <c r="Q45" s="92"/>
      <c r="R45" s="109">
        <f t="shared" si="3"/>
        <v>6063732</v>
      </c>
      <c r="S45" s="36">
        <f t="shared" si="2"/>
        <v>7626640.293788795</v>
      </c>
    </row>
    <row r="46" spans="1:19" ht="12.75">
      <c r="A46" s="89" t="s">
        <v>40</v>
      </c>
      <c r="B46" s="21">
        <v>5000000</v>
      </c>
      <c r="C46" s="22">
        <v>0</v>
      </c>
      <c r="D46" s="23">
        <f t="shared" si="5"/>
        <v>5000000</v>
      </c>
      <c r="E46" s="90">
        <v>4150000</v>
      </c>
      <c r="F46" s="91">
        <v>7446803</v>
      </c>
      <c r="G46" s="84">
        <f t="shared" si="0"/>
        <v>11596803</v>
      </c>
      <c r="H46" s="85">
        <v>575000</v>
      </c>
      <c r="I46" s="92"/>
      <c r="J46" s="87">
        <v>100000</v>
      </c>
      <c r="K46" s="25">
        <v>100000</v>
      </c>
      <c r="L46" s="88">
        <v>100000</v>
      </c>
      <c r="M46" s="88">
        <v>100000</v>
      </c>
      <c r="N46" s="28">
        <v>100000</v>
      </c>
      <c r="O46" s="84">
        <f t="shared" si="1"/>
        <v>500000</v>
      </c>
      <c r="P46" s="85">
        <v>100000</v>
      </c>
      <c r="Q46" s="92"/>
      <c r="R46" s="113">
        <f t="shared" si="3"/>
        <v>17096803</v>
      </c>
      <c r="S46" s="23">
        <f t="shared" si="2"/>
        <v>17771803</v>
      </c>
    </row>
    <row r="47" spans="1:19" ht="12.75">
      <c r="A47" s="14" t="s">
        <v>41</v>
      </c>
      <c r="B47" s="34">
        <v>4652412</v>
      </c>
      <c r="C47" s="37">
        <v>2167518</v>
      </c>
      <c r="D47" s="36">
        <v>6819929</v>
      </c>
      <c r="E47" s="57">
        <v>11602190</v>
      </c>
      <c r="F47" s="9">
        <v>20819090</v>
      </c>
      <c r="G47" s="61">
        <f t="shared" si="0"/>
        <v>32421280</v>
      </c>
      <c r="H47" s="64">
        <v>1591646.9997766078</v>
      </c>
      <c r="I47" s="92"/>
      <c r="J47" s="65">
        <v>167271</v>
      </c>
      <c r="K47" s="43">
        <v>120173</v>
      </c>
      <c r="L47" s="66">
        <v>118744</v>
      </c>
      <c r="M47" s="66">
        <v>134512</v>
      </c>
      <c r="N47" s="44">
        <v>135714</v>
      </c>
      <c r="O47" s="61">
        <f t="shared" si="1"/>
        <v>676414</v>
      </c>
      <c r="P47" s="64">
        <v>155982</v>
      </c>
      <c r="Q47" s="92"/>
      <c r="R47" s="109">
        <f t="shared" si="3"/>
        <v>39917623</v>
      </c>
      <c r="S47" s="36">
        <f t="shared" si="2"/>
        <v>41665251.99977661</v>
      </c>
    </row>
    <row r="48" spans="1:19" ht="12.75">
      <c r="A48" s="89" t="s">
        <v>42</v>
      </c>
      <c r="B48" s="21">
        <v>5000000</v>
      </c>
      <c r="C48" s="22">
        <v>0</v>
      </c>
      <c r="D48" s="23">
        <f aca="true" t="shared" si="6" ref="D48:D58">B48+C48</f>
        <v>5000000</v>
      </c>
      <c r="E48" s="90">
        <v>4150000</v>
      </c>
      <c r="F48" s="91">
        <v>7446803</v>
      </c>
      <c r="G48" s="84">
        <f t="shared" si="0"/>
        <v>11596803</v>
      </c>
      <c r="H48" s="85">
        <v>575000</v>
      </c>
      <c r="I48" s="92"/>
      <c r="J48" s="87">
        <v>100000</v>
      </c>
      <c r="K48" s="25">
        <v>100000</v>
      </c>
      <c r="L48" s="88">
        <v>100000</v>
      </c>
      <c r="M48" s="88">
        <v>100000</v>
      </c>
      <c r="N48" s="28">
        <v>100000</v>
      </c>
      <c r="O48" s="84">
        <f t="shared" si="1"/>
        <v>500000</v>
      </c>
      <c r="P48" s="85">
        <v>100000</v>
      </c>
      <c r="Q48" s="92"/>
      <c r="R48" s="113">
        <f t="shared" si="3"/>
        <v>17096803</v>
      </c>
      <c r="S48" s="23">
        <f t="shared" si="2"/>
        <v>17771803</v>
      </c>
    </row>
    <row r="49" spans="1:19" ht="12.75">
      <c r="A49" s="14" t="s">
        <v>43</v>
      </c>
      <c r="B49" s="34">
        <v>6004507</v>
      </c>
      <c r="C49" s="37">
        <v>2473971</v>
      </c>
      <c r="D49" s="36">
        <f t="shared" si="6"/>
        <v>8478478</v>
      </c>
      <c r="E49" s="50">
        <v>16545934</v>
      </c>
      <c r="F49" s="9">
        <v>29690196</v>
      </c>
      <c r="G49" s="61">
        <f t="shared" si="0"/>
        <v>46236130</v>
      </c>
      <c r="H49" s="64">
        <v>2266085.394279384</v>
      </c>
      <c r="I49" s="92"/>
      <c r="J49" s="65">
        <v>240958</v>
      </c>
      <c r="K49" s="43">
        <v>168757</v>
      </c>
      <c r="L49" s="66">
        <v>169061</v>
      </c>
      <c r="M49" s="66">
        <v>191155</v>
      </c>
      <c r="N49" s="44">
        <v>190081</v>
      </c>
      <c r="O49" s="61">
        <f t="shared" si="1"/>
        <v>960012</v>
      </c>
      <c r="P49" s="64">
        <v>218469</v>
      </c>
      <c r="Q49" s="92"/>
      <c r="R49" s="109">
        <f t="shared" si="3"/>
        <v>55674620</v>
      </c>
      <c r="S49" s="36">
        <f t="shared" si="2"/>
        <v>58159174.39427938</v>
      </c>
    </row>
    <row r="50" spans="1:19" ht="12.75">
      <c r="A50" s="89" t="s">
        <v>44</v>
      </c>
      <c r="B50" s="21">
        <v>17206595</v>
      </c>
      <c r="C50" s="22">
        <v>6269521</v>
      </c>
      <c r="D50" s="23">
        <f t="shared" si="6"/>
        <v>23476116</v>
      </c>
      <c r="E50" s="90">
        <v>57504778</v>
      </c>
      <c r="F50" s="91">
        <v>103187171</v>
      </c>
      <c r="G50" s="84">
        <f t="shared" si="0"/>
        <v>160691949</v>
      </c>
      <c r="H50" s="85">
        <v>7853796.795556317</v>
      </c>
      <c r="I50" s="92"/>
      <c r="J50" s="87">
        <v>833749</v>
      </c>
      <c r="K50" s="25">
        <v>602306</v>
      </c>
      <c r="L50" s="88">
        <v>603607</v>
      </c>
      <c r="M50" s="88">
        <v>687668</v>
      </c>
      <c r="N50" s="28">
        <v>703626</v>
      </c>
      <c r="O50" s="84">
        <f t="shared" si="1"/>
        <v>3430956</v>
      </c>
      <c r="P50" s="85">
        <v>808709</v>
      </c>
      <c r="Q50" s="92"/>
      <c r="R50" s="113">
        <f t="shared" si="3"/>
        <v>187599021</v>
      </c>
      <c r="S50" s="23">
        <f t="shared" si="2"/>
        <v>196261526.7955563</v>
      </c>
    </row>
    <row r="51" spans="1:19" ht="12.75">
      <c r="A51" s="14" t="s">
        <v>45</v>
      </c>
      <c r="B51" s="38">
        <v>3090943</v>
      </c>
      <c r="C51" s="39">
        <v>5726844</v>
      </c>
      <c r="D51" s="36">
        <f t="shared" si="6"/>
        <v>8817787</v>
      </c>
      <c r="E51" s="58">
        <v>5892900</v>
      </c>
      <c r="F51" s="11">
        <v>10574281</v>
      </c>
      <c r="G51" s="61">
        <f t="shared" si="0"/>
        <v>16467181</v>
      </c>
      <c r="H51" s="64">
        <v>812770.9542433181</v>
      </c>
      <c r="I51" s="92"/>
      <c r="J51" s="65">
        <v>100000</v>
      </c>
      <c r="K51" s="43">
        <v>100000</v>
      </c>
      <c r="L51" s="66">
        <v>100000</v>
      </c>
      <c r="M51" s="66">
        <v>100000</v>
      </c>
      <c r="N51" s="44">
        <v>100000</v>
      </c>
      <c r="O51" s="61">
        <f t="shared" si="1"/>
        <v>500000</v>
      </c>
      <c r="P51" s="64">
        <v>100000</v>
      </c>
      <c r="Q51" s="92"/>
      <c r="R51" s="109">
        <f t="shared" si="3"/>
        <v>25784968</v>
      </c>
      <c r="S51" s="36">
        <f t="shared" si="2"/>
        <v>26697738.954243317</v>
      </c>
    </row>
    <row r="52" spans="1:19" ht="12.75">
      <c r="A52" s="89" t="s">
        <v>46</v>
      </c>
      <c r="B52" s="21">
        <v>5000000</v>
      </c>
      <c r="C52" s="22">
        <v>0</v>
      </c>
      <c r="D52" s="23">
        <f t="shared" si="6"/>
        <v>5000000</v>
      </c>
      <c r="E52" s="90">
        <v>4150000</v>
      </c>
      <c r="F52" s="91">
        <v>7446803</v>
      </c>
      <c r="G52" s="84">
        <f t="shared" si="0"/>
        <v>11596803</v>
      </c>
      <c r="H52" s="85">
        <v>575000</v>
      </c>
      <c r="I52" s="92"/>
      <c r="J52" s="87">
        <v>100000</v>
      </c>
      <c r="K52" s="25">
        <v>100000</v>
      </c>
      <c r="L52" s="88">
        <v>100000</v>
      </c>
      <c r="M52" s="88">
        <v>100000</v>
      </c>
      <c r="N52" s="28">
        <v>100000</v>
      </c>
      <c r="O52" s="84">
        <f t="shared" si="1"/>
        <v>500000</v>
      </c>
      <c r="P52" s="85">
        <v>100000</v>
      </c>
      <c r="Q52" s="92"/>
      <c r="R52" s="113">
        <f t="shared" si="3"/>
        <v>17096803</v>
      </c>
      <c r="S52" s="23">
        <f t="shared" si="2"/>
        <v>17771803</v>
      </c>
    </row>
    <row r="53" spans="1:19" s="30" customFormat="1" ht="12.75">
      <c r="A53" s="14" t="s">
        <v>63</v>
      </c>
      <c r="B53" s="34">
        <v>1000000</v>
      </c>
      <c r="C53" s="35">
        <v>0</v>
      </c>
      <c r="D53" s="36">
        <f t="shared" si="6"/>
        <v>1000000</v>
      </c>
      <c r="E53" s="115">
        <v>830000</v>
      </c>
      <c r="F53" s="116">
        <v>1489361</v>
      </c>
      <c r="G53" s="117">
        <f t="shared" si="0"/>
        <v>2319361</v>
      </c>
      <c r="H53" s="64">
        <v>115000</v>
      </c>
      <c r="I53" s="118"/>
      <c r="J53" s="65">
        <v>100000</v>
      </c>
      <c r="K53" s="43">
        <v>100000</v>
      </c>
      <c r="L53" s="66">
        <v>100000</v>
      </c>
      <c r="M53" s="66">
        <v>100000</v>
      </c>
      <c r="N53" s="45">
        <v>100000</v>
      </c>
      <c r="O53" s="117">
        <f t="shared" si="1"/>
        <v>500000</v>
      </c>
      <c r="P53" s="64">
        <v>100000</v>
      </c>
      <c r="Q53" s="118"/>
      <c r="R53" s="109">
        <f t="shared" si="3"/>
        <v>3819361</v>
      </c>
      <c r="S53" s="36">
        <f t="shared" si="2"/>
        <v>4034361</v>
      </c>
    </row>
    <row r="54" spans="1:19" ht="12.75">
      <c r="A54" s="89" t="s">
        <v>47</v>
      </c>
      <c r="B54" s="21">
        <v>7105890</v>
      </c>
      <c r="C54" s="22">
        <v>4526569</v>
      </c>
      <c r="D54" s="23">
        <f>B54+C54</f>
        <v>11632459</v>
      </c>
      <c r="E54" s="90">
        <v>20572984</v>
      </c>
      <c r="F54" s="91">
        <v>36916377</v>
      </c>
      <c r="G54" s="84">
        <f>SUM(E54:F54)</f>
        <v>57489361</v>
      </c>
      <c r="H54" s="85">
        <v>2815465.997749226</v>
      </c>
      <c r="I54" s="92"/>
      <c r="J54" s="87">
        <v>297522</v>
      </c>
      <c r="K54" s="25">
        <v>211844</v>
      </c>
      <c r="L54" s="88">
        <v>212408</v>
      </c>
      <c r="M54" s="88">
        <v>239700</v>
      </c>
      <c r="N54" s="28">
        <v>241356</v>
      </c>
      <c r="O54" s="84">
        <f>SUM(J54:N54)</f>
        <v>1202830</v>
      </c>
      <c r="P54" s="85">
        <v>277401</v>
      </c>
      <c r="Q54" s="92"/>
      <c r="R54" s="113">
        <f>D54+G54+O54</f>
        <v>70324650</v>
      </c>
      <c r="S54" s="23">
        <f>H54+P54+R54</f>
        <v>73417516.99774922</v>
      </c>
    </row>
    <row r="55" spans="1:19" ht="12.75">
      <c r="A55" s="14" t="s">
        <v>48</v>
      </c>
      <c r="B55" s="34">
        <v>6098449</v>
      </c>
      <c r="C55" s="37">
        <v>6799430</v>
      </c>
      <c r="D55" s="36">
        <f t="shared" si="6"/>
        <v>12897879</v>
      </c>
      <c r="E55" s="50">
        <v>16889420</v>
      </c>
      <c r="F55" s="4">
        <v>30306551</v>
      </c>
      <c r="G55" s="61">
        <f t="shared" si="0"/>
        <v>47195971</v>
      </c>
      <c r="H55" s="64">
        <v>2312944.6375698997</v>
      </c>
      <c r="I55" s="92"/>
      <c r="J55" s="65">
        <v>244039</v>
      </c>
      <c r="K55" s="43">
        <v>175020</v>
      </c>
      <c r="L55" s="66">
        <v>176192</v>
      </c>
      <c r="M55" s="66">
        <v>199976</v>
      </c>
      <c r="N55" s="44">
        <v>201385</v>
      </c>
      <c r="O55" s="61">
        <f t="shared" si="1"/>
        <v>996612</v>
      </c>
      <c r="P55" s="64">
        <v>231461</v>
      </c>
      <c r="Q55" s="92"/>
      <c r="R55" s="109">
        <f t="shared" si="3"/>
        <v>61090462</v>
      </c>
      <c r="S55" s="36">
        <f t="shared" si="2"/>
        <v>63634867.6375699</v>
      </c>
    </row>
    <row r="56" spans="1:19" ht="12.75">
      <c r="A56" s="89" t="s">
        <v>49</v>
      </c>
      <c r="B56" s="21">
        <v>2977057</v>
      </c>
      <c r="C56" s="22">
        <v>2349474</v>
      </c>
      <c r="D56" s="23">
        <f t="shared" si="6"/>
        <v>5326531</v>
      </c>
      <c r="E56" s="90">
        <v>5476493</v>
      </c>
      <c r="F56" s="91">
        <v>9827076</v>
      </c>
      <c r="G56" s="84">
        <f t="shared" si="0"/>
        <v>15303569</v>
      </c>
      <c r="H56" s="85">
        <v>755963.6227954569</v>
      </c>
      <c r="I56" s="92"/>
      <c r="J56" s="87">
        <v>100000</v>
      </c>
      <c r="K56" s="25">
        <v>100000</v>
      </c>
      <c r="L56" s="88">
        <v>100000</v>
      </c>
      <c r="M56" s="88">
        <v>100000</v>
      </c>
      <c r="N56" s="28">
        <v>100000</v>
      </c>
      <c r="O56" s="84">
        <f t="shared" si="1"/>
        <v>500000</v>
      </c>
      <c r="P56" s="85">
        <v>100000</v>
      </c>
      <c r="Q56" s="92"/>
      <c r="R56" s="113">
        <f t="shared" si="3"/>
        <v>21130100</v>
      </c>
      <c r="S56" s="23">
        <f t="shared" si="2"/>
        <v>21986063.622795455</v>
      </c>
    </row>
    <row r="57" spans="1:19" ht="12.75">
      <c r="A57" s="14" t="s">
        <v>50</v>
      </c>
      <c r="B57" s="34">
        <v>5694036</v>
      </c>
      <c r="C57" s="37">
        <v>1308810</v>
      </c>
      <c r="D57" s="36">
        <f t="shared" si="6"/>
        <v>7002846</v>
      </c>
      <c r="E57" s="50">
        <v>15410741</v>
      </c>
      <c r="F57" s="4">
        <v>27653194</v>
      </c>
      <c r="G57" s="61">
        <f t="shared" si="0"/>
        <v>43063935</v>
      </c>
      <c r="H57" s="64">
        <v>2111219</v>
      </c>
      <c r="I57" s="92"/>
      <c r="J57" s="65">
        <v>185426</v>
      </c>
      <c r="K57" s="43">
        <v>157636</v>
      </c>
      <c r="L57" s="66">
        <v>157357</v>
      </c>
      <c r="M57" s="66">
        <v>178073</v>
      </c>
      <c r="N57" s="44">
        <v>175514</v>
      </c>
      <c r="O57" s="61">
        <f t="shared" si="1"/>
        <v>854006</v>
      </c>
      <c r="P57" s="64">
        <v>201727</v>
      </c>
      <c r="Q57" s="92"/>
      <c r="R57" s="109">
        <f t="shared" si="3"/>
        <v>50920787</v>
      </c>
      <c r="S57" s="36">
        <f t="shared" si="2"/>
        <v>53233733</v>
      </c>
    </row>
    <row r="58" spans="1:20" ht="12.75">
      <c r="A58" s="89" t="s">
        <v>51</v>
      </c>
      <c r="B58" s="21">
        <v>5000000</v>
      </c>
      <c r="C58" s="22">
        <v>0</v>
      </c>
      <c r="D58" s="23">
        <f t="shared" si="6"/>
        <v>5000000</v>
      </c>
      <c r="E58" s="90">
        <v>4150000</v>
      </c>
      <c r="F58" s="91">
        <v>7446803</v>
      </c>
      <c r="G58" s="84">
        <f t="shared" si="0"/>
        <v>11596803</v>
      </c>
      <c r="H58" s="85">
        <v>575000</v>
      </c>
      <c r="I58" s="92"/>
      <c r="J58" s="87">
        <v>100000</v>
      </c>
      <c r="K58" s="25">
        <v>100000</v>
      </c>
      <c r="L58" s="88">
        <v>100000</v>
      </c>
      <c r="M58" s="88">
        <v>100000</v>
      </c>
      <c r="N58" s="28">
        <v>100000</v>
      </c>
      <c r="O58" s="84">
        <f t="shared" si="1"/>
        <v>500000</v>
      </c>
      <c r="P58" s="85">
        <v>100000</v>
      </c>
      <c r="Q58" s="92"/>
      <c r="R58" s="113">
        <f t="shared" si="3"/>
        <v>17096803</v>
      </c>
      <c r="S58" s="23">
        <f t="shared" si="2"/>
        <v>17771803</v>
      </c>
      <c r="T58" s="17"/>
    </row>
    <row r="59" spans="1:20" s="75" customFormat="1" ht="13.5" thickBot="1">
      <c r="A59" s="27" t="s">
        <v>54</v>
      </c>
      <c r="B59" s="40">
        <f>SUM(B4:B58)</f>
        <v>349182262</v>
      </c>
      <c r="C59" s="40">
        <f>SUM(C4:C58)</f>
        <v>300317737</v>
      </c>
      <c r="D59" s="41">
        <f>SUM(B59:C59)</f>
        <v>649499999</v>
      </c>
      <c r="E59" s="59">
        <f>SUM(E4:E58)</f>
        <v>829999999</v>
      </c>
      <c r="F59" s="60">
        <f>SUM(F4:F58)</f>
        <v>1489360619</v>
      </c>
      <c r="G59" s="62">
        <f>SUM(E59:F59)</f>
        <v>2319360618</v>
      </c>
      <c r="H59" s="73">
        <f>SUM(H4:H58)</f>
        <v>114999999.54156223</v>
      </c>
      <c r="I59" s="95"/>
      <c r="J59" s="67">
        <f>SUM(J4:J58)</f>
        <v>13000000</v>
      </c>
      <c r="K59" s="46">
        <f>SUM(K4:K58)</f>
        <v>9941000</v>
      </c>
      <c r="L59" s="46">
        <f>SUM(L4:L58)</f>
        <v>9941000</v>
      </c>
      <c r="M59" s="46">
        <f>SUM(M4:M58)</f>
        <v>10890000</v>
      </c>
      <c r="N59" s="46">
        <f>SUM(N4:N58)</f>
        <v>10890000</v>
      </c>
      <c r="O59" s="68">
        <f>SUM(J59:N59)</f>
        <v>54662000</v>
      </c>
      <c r="P59" s="73">
        <f>SUM(P4:P58)</f>
        <v>12154000</v>
      </c>
      <c r="Q59" s="95"/>
      <c r="R59" s="114">
        <f t="shared" si="3"/>
        <v>3023522617</v>
      </c>
      <c r="S59" s="41">
        <f t="shared" si="2"/>
        <v>3150676616.541562</v>
      </c>
      <c r="T59" s="74"/>
    </row>
    <row r="60" spans="1:20" ht="6.75" customHeight="1" thickBot="1">
      <c r="A60" s="76"/>
      <c r="B60" s="77"/>
      <c r="C60" s="77"/>
      <c r="D60" s="77"/>
      <c r="E60" s="77"/>
      <c r="F60" s="77"/>
      <c r="G60" s="78"/>
      <c r="H60" s="79"/>
      <c r="I60" s="79"/>
      <c r="J60" s="80"/>
      <c r="K60" s="80"/>
      <c r="L60" s="80"/>
      <c r="M60" s="80"/>
      <c r="N60" s="80"/>
      <c r="O60" s="81"/>
      <c r="P60" s="81"/>
      <c r="Q60" s="81"/>
      <c r="R60" s="78"/>
      <c r="S60" s="82"/>
      <c r="T60" s="15"/>
    </row>
    <row r="61" spans="1:19" s="26" customFormat="1" ht="12.75">
      <c r="A61" s="129" t="s">
        <v>70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256" s="26" customFormat="1" ht="14.25">
      <c r="A62" s="119" t="s">
        <v>74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19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19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19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19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19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19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19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19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19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19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19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19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19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19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</row>
    <row r="63" spans="1:19" s="26" customFormat="1" ht="13.5" customHeight="1">
      <c r="A63" s="119" t="s">
        <v>75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63"/>
      <c r="S63" s="69"/>
    </row>
    <row r="64" spans="1:19" ht="12.75" customHeight="1">
      <c r="A64" s="119" t="s">
        <v>76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63"/>
      <c r="R64" s="26"/>
      <c r="S64" s="69"/>
    </row>
    <row r="65" spans="1:19" ht="12.75" customHeight="1" thickBot="1">
      <c r="A65" s="127" t="s">
        <v>77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70"/>
      <c r="R65" s="71"/>
      <c r="S65" s="72"/>
    </row>
    <row r="66" ht="12.75">
      <c r="B66" s="29"/>
    </row>
    <row r="67" ht="12.75">
      <c r="B67" s="29"/>
    </row>
    <row r="68" ht="12.75">
      <c r="E68" s="15"/>
    </row>
  </sheetData>
  <mergeCells count="27">
    <mergeCell ref="A64:P64"/>
    <mergeCell ref="A65:P65"/>
    <mergeCell ref="A61:S61"/>
    <mergeCell ref="A1:A3"/>
    <mergeCell ref="B1:H1"/>
    <mergeCell ref="R1:S2"/>
    <mergeCell ref="J1:P1"/>
    <mergeCell ref="A63:P63"/>
    <mergeCell ref="B2:D2"/>
    <mergeCell ref="E2:H2"/>
    <mergeCell ref="A62:P62"/>
    <mergeCell ref="Q62:AF62"/>
    <mergeCell ref="AG62:AV62"/>
    <mergeCell ref="J2:P2"/>
    <mergeCell ref="AW62:BL62"/>
    <mergeCell ref="BM62:CB62"/>
    <mergeCell ref="CC62:CR62"/>
    <mergeCell ref="CS62:DH62"/>
    <mergeCell ref="DI62:DX62"/>
    <mergeCell ref="DY62:EN62"/>
    <mergeCell ref="EO62:FD62"/>
    <mergeCell ref="FE62:FT62"/>
    <mergeCell ref="IG62:IV62"/>
    <mergeCell ref="FU62:GJ62"/>
    <mergeCell ref="GK62:GZ62"/>
    <mergeCell ref="HA62:HP62"/>
    <mergeCell ref="HQ62:IF62"/>
  </mergeCells>
  <printOptions gridLines="1" horizontalCentered="1"/>
  <pageMargins left="0.25" right="0.25" top="0.57" bottom="1" header="0.19" footer="0.5"/>
  <pageSetup horizontalDpi="600" verticalDpi="600" orientation="landscape" paperSize="5" scale="72" r:id="rId1"/>
  <headerFooter alignWithMargins="0">
    <oddHeader>&amp;C&amp;"Arial,Bold"FEDERAL FUNDS AWARDED TO STATES UNDER THE HELP AMERICA VOTE ACT OF 2002
(As of July 28, 2008)</oddHeader>
    <oddFooter>&amp;C&amp;P&amp;R&amp;"Arial,Italic"U.S.Election Assistance Commission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MargaretSims</dc:creator>
  <cp:keywords/>
  <dc:description/>
  <cp:lastModifiedBy>EdgardoCortes</cp:lastModifiedBy>
  <cp:lastPrinted>2008-07-28T13:42:01Z</cp:lastPrinted>
  <dcterms:created xsi:type="dcterms:W3CDTF">2004-07-21T12:56:51Z</dcterms:created>
  <dcterms:modified xsi:type="dcterms:W3CDTF">2008-09-17T19:00:40Z</dcterms:modified>
  <cp:category/>
  <cp:version/>
  <cp:contentType/>
  <cp:contentStatus/>
</cp:coreProperties>
</file>