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120" yWindow="120" windowWidth="15180" windowHeight="8835" activeTab="4"/>
  </bookViews>
  <sheets>
    <sheet name="Trim RAW" sheetId="1" r:id="rId1"/>
    <sheet name="CMT RAW" sheetId="2" r:id="rId2"/>
    <sheet name="All &gt;= 0.25" sheetId="3" r:id="rId3"/>
    <sheet name="All &lt; 0.25" sheetId="4" r:id="rId4"/>
    <sheet name="Print&gt;MMU" sheetId="5" r:id="rId5"/>
  </sheets>
  <definedNames/>
  <calcPr fullCalcOnLoad="1"/>
  <pivotCaches>
    <pivotCache cacheId="2" r:id="rId6"/>
    <pivotCache cacheId="1" r:id="rId7"/>
  </pivotCaches>
</workbook>
</file>

<file path=xl/sharedStrings.xml><?xml version="1.0" encoding="utf-8"?>
<sst xmlns="http://schemas.openxmlformats.org/spreadsheetml/2006/main" count="1567" uniqueCount="94">
  <si>
    <t>ID</t>
  </si>
  <si>
    <t>PARTS</t>
  </si>
  <si>
    <t>KEY_A</t>
  </si>
  <si>
    <t>KEY_B</t>
  </si>
  <si>
    <t>CORRCODE</t>
  </si>
  <si>
    <t>FINALCODE</t>
  </si>
  <si>
    <t>SIZECODE</t>
  </si>
  <si>
    <t>6376</t>
  </si>
  <si>
    <t>6295</t>
  </si>
  <si>
    <t>6145</t>
  </si>
  <si>
    <t>6274</t>
  </si>
  <si>
    <t>6371</t>
  </si>
  <si>
    <t>6012</t>
  </si>
  <si>
    <t>6117</t>
  </si>
  <si>
    <t>6156</t>
  </si>
  <si>
    <t>6063</t>
  </si>
  <si>
    <t>4192</t>
  </si>
  <si>
    <t>6006</t>
  </si>
  <si>
    <t>6067</t>
  </si>
  <si>
    <t>6243</t>
  </si>
  <si>
    <t>4187</t>
  </si>
  <si>
    <t>6143</t>
  </si>
  <si>
    <t>3886</t>
  </si>
  <si>
    <t>6141</t>
  </si>
  <si>
    <t>4097</t>
  </si>
  <si>
    <t>6150</t>
  </si>
  <si>
    <t>6342</t>
  </si>
  <si>
    <t>6375</t>
  </si>
  <si>
    <t>6517</t>
  </si>
  <si>
    <t>6381</t>
  </si>
  <si>
    <t>6373</t>
  </si>
  <si>
    <t>4201</t>
  </si>
  <si>
    <t>6024</t>
  </si>
  <si>
    <t>AA_code</t>
  </si>
  <si>
    <t>AA_Code</t>
  </si>
  <si>
    <t>Count of AA_Code</t>
  </si>
  <si>
    <t>Grand Total</t>
  </si>
  <si>
    <t>Count of AA_code</t>
  </si>
  <si>
    <t># Level 5</t>
  </si>
  <si>
    <t># Level 3</t>
  </si>
  <si>
    <t># Level 4</t>
  </si>
  <si>
    <t>% Level 5</t>
  </si>
  <si>
    <t>% Level 4</t>
  </si>
  <si>
    <t>% Level 3</t>
  </si>
  <si>
    <t>np value level 5</t>
  </si>
  <si>
    <t>np value level 4</t>
  </si>
  <si>
    <t>np value level 3</t>
  </si>
  <si>
    <t>n(1-p) level 5</t>
  </si>
  <si>
    <t>n(1-p) level 4</t>
  </si>
  <si>
    <t>n(1-p) level 3</t>
  </si>
  <si>
    <t>Normal</t>
  </si>
  <si>
    <t>Up CI Level 5</t>
  </si>
  <si>
    <t>Low CI Level 5</t>
  </si>
  <si>
    <t>Up CI Level 4</t>
  </si>
  <si>
    <t>Low CI Level 4</t>
  </si>
  <si>
    <t>Up CI Level 3</t>
  </si>
  <si>
    <t>Low CI Level 3</t>
  </si>
  <si>
    <t>Level 5 80% met</t>
  </si>
  <si>
    <t>Level 4 80% met</t>
  </si>
  <si>
    <t>Level 3 80% met</t>
  </si>
  <si>
    <t>(pr*Pc)</t>
  </si>
  <si>
    <t>% Overall</t>
  </si>
  <si>
    <t>Kappa</t>
  </si>
  <si>
    <t>% Corr</t>
  </si>
  <si>
    <t>Upper CI Level 5</t>
  </si>
  <si>
    <t>Upper CI Level 4</t>
  </si>
  <si>
    <t>Upper CI Level 3</t>
  </si>
  <si>
    <t>PRODUCERS</t>
  </si>
  <si>
    <t>Users</t>
  </si>
  <si>
    <t>Key To Map Class Codes</t>
  </si>
  <si>
    <t>Old Field Red-Cedar Forest</t>
  </si>
  <si>
    <t>Japanese Black Pine Forest</t>
  </si>
  <si>
    <t>Maritime Vine Dune</t>
  </si>
  <si>
    <t>Overwash Dune Grassland</t>
  </si>
  <si>
    <t>Reedgrass Marsh</t>
  </si>
  <si>
    <t>Low Salt Marsh</t>
  </si>
  <si>
    <t>High Salt Marsh</t>
  </si>
  <si>
    <t>Northern Salt Shrub</t>
  </si>
  <si>
    <t>Northern Sandplain Grassland</t>
  </si>
  <si>
    <t>Cultivated Pasture</t>
  </si>
  <si>
    <t>Pitch Pine Dune Woodland</t>
  </si>
  <si>
    <t>Northern Interdunal Cranberry Swale</t>
  </si>
  <si>
    <t>Beach Heather Dune</t>
  </si>
  <si>
    <t>Maritime Deciduous Scrub Forest</t>
  </si>
  <si>
    <t>Brackish Meadow</t>
  </si>
  <si>
    <t>Acidic Red Maple Basin Swamp Forest</t>
  </si>
  <si>
    <t>Interdune Beachgrass-Beach Heather Mosaic</t>
  </si>
  <si>
    <t>Northern Beach Grass Dune</t>
  </si>
  <si>
    <t>Northern Dune Shrubland</t>
  </si>
  <si>
    <t>Brackish Interdunal Swale</t>
  </si>
  <si>
    <t>Highbush Blueberry Shrub Forest</t>
  </si>
  <si>
    <t>Coastal Oak-Heath Forest</t>
  </si>
  <si>
    <t>Maritime Holly Forest</t>
  </si>
  <si>
    <t>Pitch pine-Oak Forest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</si>
</sst>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0000000000000%"/>
    <numFmt numFmtId="166" formatCode="0.0000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1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1" fontId="0" fillId="0" borderId="1" xfId="0" applyNumberFormat="1" applyBorder="1" applyAlignment="1">
      <alignment/>
    </xf>
    <xf numFmtId="0" fontId="0" fillId="0" borderId="1" xfId="0" applyNumberFormat="1" applyBorder="1" applyAlignment="1">
      <alignment/>
    </xf>
    <xf numFmtId="0" fontId="0" fillId="0" borderId="2" xfId="0" applyNumberFormat="1" applyBorder="1" applyAlignment="1">
      <alignment/>
    </xf>
    <xf numFmtId="0" fontId="0" fillId="0" borderId="5" xfId="0" applyNumberFormat="1" applyBorder="1" applyAlignment="1">
      <alignment/>
    </xf>
    <xf numFmtId="1" fontId="0" fillId="0" borderId="6" xfId="0" applyNumberFormat="1" applyBorder="1" applyAlignment="1">
      <alignment/>
    </xf>
    <xf numFmtId="0" fontId="0" fillId="0" borderId="6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7" xfId="0" applyNumberFormat="1" applyBorder="1" applyAlignment="1">
      <alignment/>
    </xf>
    <xf numFmtId="1" fontId="0" fillId="0" borderId="8" xfId="0" applyNumberFormat="1" applyBorder="1" applyAlignment="1">
      <alignment/>
    </xf>
    <xf numFmtId="0" fontId="0" fillId="0" borderId="8" xfId="0" applyNumberFormat="1" applyBorder="1" applyAlignment="1">
      <alignment/>
    </xf>
    <xf numFmtId="0" fontId="0" fillId="0" borderId="9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0" fillId="2" borderId="6" xfId="0" applyNumberFormat="1" applyFill="1" applyBorder="1" applyAlignment="1">
      <alignment/>
    </xf>
    <xf numFmtId="0" fontId="0" fillId="2" borderId="0" xfId="0" applyNumberFormat="1" applyFill="1" applyAlignment="1">
      <alignment/>
    </xf>
    <xf numFmtId="0" fontId="0" fillId="3" borderId="0" xfId="0" applyNumberFormat="1" applyFill="1" applyAlignment="1">
      <alignment/>
    </xf>
    <xf numFmtId="0" fontId="0" fillId="0" borderId="0" xfId="0" applyNumberFormat="1" applyFill="1" applyAlignment="1">
      <alignment/>
    </xf>
    <xf numFmtId="0" fontId="0" fillId="4" borderId="0" xfId="0" applyNumberFormat="1" applyFill="1" applyAlignment="1">
      <alignment/>
    </xf>
    <xf numFmtId="0" fontId="0" fillId="4" borderId="6" xfId="0" applyNumberFormat="1" applyFill="1" applyBorder="1" applyAlignment="1">
      <alignment/>
    </xf>
    <xf numFmtId="0" fontId="0" fillId="4" borderId="2" xfId="0" applyNumberFormat="1" applyFill="1" applyBorder="1" applyAlignment="1">
      <alignment/>
    </xf>
    <xf numFmtId="0" fontId="0" fillId="3" borderId="6" xfId="0" applyNumberFormat="1" applyFill="1" applyBorder="1" applyAlignment="1">
      <alignment/>
    </xf>
    <xf numFmtId="0" fontId="0" fillId="3" borderId="2" xfId="0" applyNumberFormat="1" applyFill="1" applyBorder="1" applyAlignment="1">
      <alignment/>
    </xf>
    <xf numFmtId="164" fontId="0" fillId="0" borderId="0" xfId="0" applyNumberFormat="1" applyAlignment="1">
      <alignment/>
    </xf>
    <xf numFmtId="0" fontId="0" fillId="4" borderId="0" xfId="0" applyFill="1" applyAlignment="1">
      <alignment/>
    </xf>
    <xf numFmtId="0" fontId="0" fillId="3" borderId="0" xfId="0" applyFill="1" applyAlignment="1">
      <alignment/>
    </xf>
    <xf numFmtId="1" fontId="0" fillId="2" borderId="0" xfId="0" applyNumberFormat="1" applyFill="1" applyBorder="1" applyAlignment="1">
      <alignment/>
    </xf>
    <xf numFmtId="0" fontId="0" fillId="2" borderId="0" xfId="0" applyFill="1" applyAlignment="1">
      <alignment/>
    </xf>
    <xf numFmtId="0" fontId="0" fillId="2" borderId="2" xfId="0" applyNumberFormat="1" applyFill="1" applyBorder="1" applyAlignment="1">
      <alignment/>
    </xf>
    <xf numFmtId="0" fontId="0" fillId="4" borderId="0" xfId="0" applyFill="1" applyBorder="1" applyAlignment="1">
      <alignment/>
    </xf>
    <xf numFmtId="0" fontId="0" fillId="3" borderId="0" xfId="0" applyFill="1" applyBorder="1" applyAlignment="1">
      <alignment/>
    </xf>
    <xf numFmtId="0" fontId="0" fillId="2" borderId="0" xfId="0" applyFill="1" applyBorder="1" applyAlignment="1">
      <alignment/>
    </xf>
    <xf numFmtId="164" fontId="0" fillId="4" borderId="0" xfId="0" applyNumberFormat="1" applyFill="1" applyAlignment="1">
      <alignment/>
    </xf>
    <xf numFmtId="164" fontId="0" fillId="3" borderId="0" xfId="0" applyNumberFormat="1" applyFill="1" applyAlignment="1">
      <alignment/>
    </xf>
    <xf numFmtId="164" fontId="0" fillId="2" borderId="0" xfId="0" applyNumberForma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166" fontId="0" fillId="0" borderId="0" xfId="0" applyNumberFormat="1" applyAlignment="1">
      <alignment/>
    </xf>
    <xf numFmtId="2" fontId="0" fillId="4" borderId="0" xfId="0" applyNumberFormat="1" applyFill="1" applyAlignment="1">
      <alignment/>
    </xf>
    <xf numFmtId="2" fontId="0" fillId="3" borderId="0" xfId="0" applyNumberFormat="1" applyFill="1" applyAlignment="1">
      <alignment/>
    </xf>
    <xf numFmtId="2" fontId="0" fillId="2" borderId="0" xfId="0" applyNumberFormat="1" applyFill="1" applyAlignment="1">
      <alignment/>
    </xf>
    <xf numFmtId="0" fontId="0" fillId="0" borderId="0" xfId="0" applyFont="1" applyAlignment="1">
      <alignment/>
    </xf>
    <xf numFmtId="164" fontId="0" fillId="5" borderId="0" xfId="0" applyNumberFormat="1" applyFill="1" applyAlignment="1">
      <alignment/>
    </xf>
    <xf numFmtId="164" fontId="0" fillId="0" borderId="0" xfId="0" applyNumberFormat="1" applyFill="1" applyAlignment="1">
      <alignment/>
    </xf>
    <xf numFmtId="0" fontId="0" fillId="0" borderId="0" xfId="0" applyAlignment="1">
      <alignment horizontal="left"/>
    </xf>
    <xf numFmtId="0" fontId="0" fillId="4" borderId="11" xfId="0" applyFill="1" applyBorder="1" applyAlignment="1">
      <alignment/>
    </xf>
    <xf numFmtId="0" fontId="0" fillId="0" borderId="11" xfId="0" applyBorder="1" applyAlignment="1">
      <alignment/>
    </xf>
    <xf numFmtId="0" fontId="0" fillId="3" borderId="11" xfId="0" applyFill="1" applyBorder="1" applyAlignment="1">
      <alignment/>
    </xf>
    <xf numFmtId="1" fontId="0" fillId="2" borderId="11" xfId="0" applyNumberFormat="1" applyFill="1" applyBorder="1" applyAlignment="1">
      <alignment/>
    </xf>
    <xf numFmtId="0" fontId="0" fillId="2" borderId="11" xfId="0" applyFill="1" applyBorder="1" applyAlignment="1">
      <alignment/>
    </xf>
    <xf numFmtId="1" fontId="0" fillId="0" borderId="10" xfId="0" applyNumberFormat="1" applyBorder="1" applyAlignment="1">
      <alignment horizontal="right"/>
    </xf>
    <xf numFmtId="0" fontId="0" fillId="2" borderId="10" xfId="0" applyNumberFormat="1" applyFill="1" applyBorder="1" applyAlignment="1">
      <alignment/>
    </xf>
    <xf numFmtId="0" fontId="0" fillId="4" borderId="10" xfId="0" applyNumberFormat="1" applyFill="1" applyBorder="1" applyAlignment="1">
      <alignment/>
    </xf>
    <xf numFmtId="0" fontId="0" fillId="0" borderId="10" xfId="0" applyBorder="1" applyAlignment="1">
      <alignment/>
    </xf>
    <xf numFmtId="0" fontId="0" fillId="3" borderId="10" xfId="0" applyNumberFormat="1" applyFill="1" applyBorder="1" applyAlignment="1">
      <alignment/>
    </xf>
    <xf numFmtId="0" fontId="0" fillId="0" borderId="10" xfId="0" applyNumberFormat="1" applyFill="1" applyBorder="1" applyAlignment="1">
      <alignment/>
    </xf>
    <xf numFmtId="0" fontId="0" fillId="0" borderId="12" xfId="0" applyBorder="1" applyAlignment="1">
      <alignment/>
    </xf>
    <xf numFmtId="0" fontId="0" fillId="4" borderId="10" xfId="0" applyFill="1" applyBorder="1" applyAlignment="1">
      <alignment/>
    </xf>
    <xf numFmtId="0" fontId="0" fillId="3" borderId="10" xfId="0" applyFill="1" applyBorder="1" applyAlignment="1">
      <alignment/>
    </xf>
    <xf numFmtId="1" fontId="0" fillId="2" borderId="10" xfId="0" applyNumberFormat="1" applyFill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2" xfId="0" applyNumberForma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5">
    <dxf>
      <fill>
        <patternFill patternType="solid">
          <bgColor rgb="FFFFCC99"/>
        </patternFill>
      </fill>
      <border/>
    </dxf>
    <dxf>
      <fill>
        <patternFill patternType="solid">
          <bgColor rgb="FF99CCFF"/>
        </patternFill>
      </fill>
      <border/>
    </dxf>
    <dxf>
      <fill>
        <patternFill patternType="none">
          <bgColor indexed="65"/>
        </patternFill>
      </fill>
      <border/>
    </dxf>
    <dxf>
      <fill>
        <patternFill patternType="solid">
          <bgColor rgb="FFCCFFCC"/>
        </patternFill>
      </fill>
      <border/>
    </dxf>
    <dxf>
      <fill>
        <patternFill>
          <bgColor rgb="FF99CC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pivotCacheDefinition" Target="pivotCache/pivotCacheDefinition2.xml" /><Relationship Id="rId7" Type="http://schemas.openxmlformats.org/officeDocument/2006/relationships/pivotCacheDefinition" Target="pivotCache/pivotCacheDefinition1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F1:G330" sheet="All &gt;= 0.25"/>
  </cacheSource>
  <cacheFields count="2">
    <cacheField name="FINALCODE">
      <sharedItems containsSemiMixedTypes="0" containsString="0" containsMixedTypes="0" containsNumber="1" containsInteger="1" count="24">
        <n v="6376"/>
        <n v="6145"/>
        <n v="6295"/>
        <n v="802"/>
        <n v="6063"/>
        <n v="4192"/>
        <n v="6006"/>
        <n v="6143"/>
        <n v="6117"/>
        <n v="6243"/>
        <n v="6274"/>
        <n v="4187"/>
        <n v="4097"/>
        <n v="3886"/>
        <n v="6371"/>
        <n v="6150"/>
        <n v="6342"/>
        <n v="6141"/>
        <n v="6067"/>
        <n v="6375"/>
        <n v="6107"/>
        <n v="6381"/>
        <n v="6156"/>
        <n v="707"/>
      </sharedItems>
    </cacheField>
    <cacheField name="AA_Code">
      <sharedItems containsMixedTypes="0" count="23">
        <s v="6376"/>
        <s v="6295"/>
        <s v="6145"/>
        <s v="6371"/>
        <s v="6117"/>
        <s v="6156"/>
        <s v="6063"/>
        <s v="4192"/>
        <s v="6006"/>
        <s v="6012"/>
        <s v="6274"/>
        <s v="6143"/>
        <s v="3886"/>
        <s v="4187"/>
        <s v="6150"/>
        <s v="6342"/>
        <s v="6375"/>
        <s v="6517"/>
        <s v="6373"/>
        <s v="4201"/>
        <s v="6024"/>
        <s v="6243"/>
        <s v="6381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F1:G100" sheet="All &lt; 0.25"/>
  </cacheSource>
  <cacheFields count="2">
    <cacheField name="FINALCODE">
      <sharedItems containsSemiMixedTypes="0" containsString="0" containsMixedTypes="0" containsNumber="1" containsInteger="1" count="21">
        <n v="6243"/>
        <n v="6274"/>
        <n v="6295"/>
        <n v="6371"/>
        <n v="802"/>
        <n v="4192"/>
        <n v="6006"/>
        <n v="6063"/>
        <n v="4187"/>
        <n v="3886"/>
        <n v="6150"/>
        <n v="6145"/>
        <n v="6117"/>
        <n v="6141"/>
        <n v="4097"/>
        <n v="6342"/>
        <n v="6143"/>
        <n v="6376"/>
        <n v="6375"/>
        <n v="6381"/>
        <n v="6156"/>
      </sharedItems>
    </cacheField>
    <cacheField name="AA_code">
      <sharedItems containsMixedTypes="0" count="17">
        <s v="6295"/>
        <s v="6274"/>
        <s v="6371"/>
        <s v="6145"/>
        <s v="4192"/>
        <s v="6006"/>
        <s v="6063"/>
        <s v="4187"/>
        <s v="6117"/>
        <s v="6141"/>
        <s v="6067"/>
        <s v="6143"/>
        <s v="6376"/>
        <s v="6156"/>
        <s v="6375"/>
        <s v="6012"/>
        <s v="638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I1:AG27" firstHeaderRow="1" firstDataRow="2" firstDataCol="1"/>
  <pivotFields count="2">
    <pivotField axis="axisRow" compact="0" outline="0" subtotalTop="0" showAll="0" numFmtId="1">
      <items count="25">
        <item n="6024" x="23"/>
        <item n="6012" x="3"/>
        <item x="13"/>
        <item x="12"/>
        <item x="11"/>
        <item x="5"/>
        <item x="6"/>
        <item x="4"/>
        <item x="18"/>
        <item n="6517" x="20"/>
        <item x="8"/>
        <item x="17"/>
        <item x="7"/>
        <item x="1"/>
        <item x="15"/>
        <item x="22"/>
        <item x="9"/>
        <item x="10"/>
        <item x="2"/>
        <item x="16"/>
        <item x="14"/>
        <item x="19"/>
        <item x="0"/>
        <item x="21"/>
        <item t="default"/>
      </items>
    </pivotField>
    <pivotField axis="axisCol" dataField="1" compact="0" outline="0" subtotalTop="0" showAll="0">
      <items count="24">
        <item x="12"/>
        <item x="13"/>
        <item x="7"/>
        <item x="19"/>
        <item x="8"/>
        <item x="9"/>
        <item x="20"/>
        <item x="6"/>
        <item x="4"/>
        <item x="11"/>
        <item x="2"/>
        <item x="14"/>
        <item x="5"/>
        <item x="21"/>
        <item x="10"/>
        <item x="1"/>
        <item x="15"/>
        <item x="3"/>
        <item x="18"/>
        <item x="16"/>
        <item x="0"/>
        <item x="22"/>
        <item x="17"/>
        <item t="default"/>
      </items>
    </pivotField>
  </pivotFields>
  <rowFields count="1">
    <field x="0"/>
  </rowFields>
  <rowItems count="2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 t="grand">
      <x/>
    </i>
  </rowItems>
  <colFields count="1">
    <field x="1"/>
  </colFields>
  <colItems count="2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 t="grand">
      <x/>
    </i>
  </colItems>
  <dataFields count="1">
    <dataField name="Count of AA_Code" fld="1" subtotal="count" baseField="0" baseItem="0"/>
  </dataFields>
  <formats count="78">
    <format dxfId="0">
      <pivotArea outline="0" fieldPosition="0">
        <references count="2">
          <reference field="0" count="1">
            <x v="18"/>
          </reference>
          <reference field="1" count="1">
            <x v="0"/>
          </reference>
        </references>
      </pivotArea>
    </format>
    <format dxfId="0">
      <pivotArea outline="0" fieldPosition="0">
        <references count="2">
          <reference field="0" count="1">
            <x v="20"/>
          </reference>
          <reference field="1" count="1">
            <x v="1"/>
          </reference>
        </references>
      </pivotArea>
    </format>
    <format dxfId="1">
      <pivotArea outline="0" fieldPosition="0">
        <references count="2">
          <reference field="0" count="1">
            <x v="7"/>
          </reference>
          <reference field="1" count="1">
            <x v="1"/>
          </reference>
        </references>
      </pivotArea>
    </format>
    <format dxfId="0">
      <pivotArea outline="0" fieldPosition="0">
        <references count="2">
          <reference field="0" count="1">
            <x v="11"/>
          </reference>
          <reference field="1" count="1">
            <x v="1"/>
          </reference>
        </references>
      </pivotArea>
    </format>
    <format dxfId="0">
      <pivotArea outline="0" fieldPosition="0">
        <references count="2">
          <reference field="0" count="1">
            <x v="19"/>
          </reference>
          <reference field="1" count="1">
            <x v="1"/>
          </reference>
        </references>
      </pivotArea>
    </format>
    <format dxfId="1">
      <pivotArea outline="0" fieldPosition="0">
        <references count="2">
          <reference field="0" count="1">
            <x v="6"/>
          </reference>
          <reference field="1" count="1">
            <x v="2"/>
          </reference>
        </references>
      </pivotArea>
    </format>
    <format dxfId="0">
      <pivotArea outline="0" fieldPosition="0">
        <references count="2">
          <reference field="0" count="1">
            <x v="7"/>
          </reference>
          <reference field="1" count="1">
            <x v="3"/>
          </reference>
        </references>
      </pivotArea>
    </format>
    <format dxfId="0">
      <pivotArea outline="0" fieldPosition="0">
        <references count="2">
          <reference field="0" count="1">
            <x v="20"/>
          </reference>
          <reference field="1" count="1">
            <x v="3"/>
          </reference>
        </references>
      </pivotArea>
    </format>
    <format dxfId="1">
      <pivotArea outline="0" fieldPosition="0">
        <references count="2">
          <reference field="0" count="1">
            <x v="5"/>
          </reference>
          <reference field="1" count="1">
            <x v="4"/>
          </reference>
        </references>
      </pivotArea>
    </format>
    <format dxfId="2">
      <pivotArea outline="0" fieldPosition="0">
        <references count="2">
          <reference field="0" count="1">
            <x v="4"/>
          </reference>
          <reference field="1" count="1">
            <x v="4"/>
          </reference>
        </references>
      </pivotArea>
    </format>
    <format dxfId="3">
      <pivotArea outline="0" fieldPosition="0">
        <references count="2">
          <reference field="0" count="1">
            <x v="6"/>
          </reference>
          <reference field="1" count="1">
            <x v="4"/>
          </reference>
        </references>
      </pivotArea>
    </format>
    <format dxfId="3">
      <pivotArea outline="0" fieldPosition="0">
        <references count="2">
          <reference field="0" count="1">
            <x v="2"/>
          </reference>
          <reference field="1" count="1">
            <x v="0"/>
          </reference>
        </references>
      </pivotArea>
    </format>
    <format dxfId="3">
      <pivotArea outline="0" fieldPosition="0">
        <references count="2">
          <reference field="0" count="1">
            <x v="4"/>
          </reference>
          <reference field="1" count="1">
            <x v="1"/>
          </reference>
        </references>
      </pivotArea>
    </format>
    <format dxfId="3">
      <pivotArea outline="0" fieldPosition="0">
        <references count="2">
          <reference field="0" count="1">
            <x v="5"/>
          </reference>
          <reference field="1" count="1">
            <x v="2"/>
          </reference>
        </references>
      </pivotArea>
    </format>
    <format dxfId="3">
      <pivotArea outline="0" fieldPosition="0">
        <references count="2">
          <reference field="0" count="1">
            <x v="1"/>
          </reference>
          <reference field="1" count="1">
            <x v="5"/>
          </reference>
        </references>
      </pivotArea>
    </format>
    <format dxfId="3">
      <pivotArea outline="0" fieldPosition="0">
        <references count="2">
          <reference field="0" count="1">
            <x v="0"/>
          </reference>
          <reference field="1" count="1">
            <x v="6"/>
          </reference>
        </references>
      </pivotArea>
    </format>
    <format dxfId="1">
      <pivotArea outline="0" fieldPosition="0">
        <references count="2">
          <reference field="0" count="1">
            <x v="10"/>
          </reference>
          <reference field="1" count="1">
            <x v="5"/>
          </reference>
        </references>
      </pivotArea>
    </format>
    <format dxfId="1">
      <pivotArea outline="0" fieldPosition="0">
        <references count="2">
          <reference field="0" count="1">
            <x v="4"/>
          </reference>
          <reference field="1" count="1">
            <x v="7"/>
          </reference>
        </references>
      </pivotArea>
    </format>
    <format dxfId="3">
      <pivotArea outline="0" fieldPosition="0">
        <references count="2">
          <reference field="0" count="1">
            <x v="7"/>
          </reference>
          <reference field="1" count="1">
            <x v="7"/>
          </reference>
        </references>
      </pivotArea>
    </format>
    <format dxfId="0">
      <pivotArea outline="0" fieldPosition="0">
        <references count="2">
          <reference field="0" count="1">
            <x v="13"/>
          </reference>
          <reference field="1" count="1">
            <x v="7"/>
          </reference>
        </references>
      </pivotArea>
    </format>
    <format dxfId="0">
      <pivotArea outline="0" fieldPosition="0">
        <references count="2">
          <reference field="0" count="1">
            <x v="18"/>
          </reference>
          <reference field="1" count="1">
            <x v="7"/>
          </reference>
        </references>
      </pivotArea>
    </format>
    <format dxfId="0">
      <pivotArea outline="0" fieldPosition="0">
        <references count="2">
          <reference field="0" count="1">
            <x v="20"/>
          </reference>
          <reference field="1" count="1">
            <x v="7"/>
          </reference>
        </references>
      </pivotArea>
    </format>
    <format dxfId="1">
      <pivotArea outline="0" fieldPosition="0">
        <references count="2">
          <reference field="0" count="1">
            <x v="1"/>
          </reference>
          <reference field="1" count="1">
            <x v="8"/>
          </reference>
        </references>
      </pivotArea>
    </format>
    <format dxfId="3">
      <pivotArea outline="0" fieldPosition="0">
        <references count="2">
          <reference field="0" count="1">
            <x v="10"/>
          </reference>
          <reference field="1" count="1">
            <x v="8"/>
          </reference>
        </references>
      </pivotArea>
    </format>
    <format dxfId="0">
      <pivotArea outline="0" fieldPosition="0">
        <references count="2">
          <reference field="0" count="1">
            <x v="12"/>
          </reference>
          <reference field="1" count="1">
            <x v="8"/>
          </reference>
        </references>
      </pivotArea>
    </format>
    <format dxfId="0">
      <pivotArea outline="0" fieldPosition="0">
        <references count="2">
          <reference field="0" count="1">
            <x v="18"/>
          </reference>
          <reference field="1" count="1">
            <x v="8"/>
          </reference>
        </references>
      </pivotArea>
    </format>
    <format dxfId="0">
      <pivotArea outline="0" fieldPosition="0">
        <references count="2">
          <reference field="0" count="1">
            <x v="18"/>
          </reference>
          <reference field="1" count="1">
            <x v="9"/>
          </reference>
        </references>
      </pivotArea>
    </format>
    <format dxfId="3">
      <pivotArea outline="0" fieldPosition="0">
        <references count="2">
          <reference field="0" count="1">
            <x v="16"/>
          </reference>
          <reference field="1" count="1">
            <x v="9"/>
          </reference>
        </references>
      </pivotArea>
    </format>
    <format dxfId="3">
      <pivotArea outline="0" fieldPosition="0">
        <references count="2">
          <reference field="0" count="1">
            <x v="12"/>
          </reference>
          <reference field="1" count="1">
            <x v="9"/>
          </reference>
        </references>
      </pivotArea>
    </format>
    <format dxfId="0">
      <pivotArea outline="0" fieldPosition="0">
        <references count="2">
          <reference field="0" count="1">
            <x v="17"/>
          </reference>
          <reference field="1" count="1">
            <x v="9"/>
          </reference>
        </references>
      </pivotArea>
    </format>
    <format dxfId="0">
      <pivotArea outline="0" fieldPosition="0">
        <references count="2">
          <reference field="0" count="1">
            <x v="7"/>
          </reference>
          <reference field="1" count="1">
            <x v="10"/>
          </reference>
        </references>
      </pivotArea>
    </format>
    <format dxfId="3">
      <pivotArea outline="0" fieldPosition="0">
        <references count="2">
          <reference field="0" count="1">
            <x v="13"/>
          </reference>
          <reference field="1" count="1">
            <x v="10"/>
          </reference>
        </references>
      </pivotArea>
    </format>
    <format dxfId="0">
      <pivotArea outline="0" fieldPosition="0">
        <references count="2">
          <reference field="0" count="1">
            <x v="18"/>
          </reference>
          <reference field="1" count="1">
            <x v="10"/>
          </reference>
        </references>
      </pivotArea>
    </format>
    <format dxfId="0">
      <pivotArea outline="0" fieldPosition="0">
        <references count="2">
          <reference field="0" count="1">
            <x v="20"/>
          </reference>
          <reference field="1" count="1">
            <x v="10"/>
          </reference>
        </references>
      </pivotArea>
    </format>
    <format dxfId="1">
      <pivotArea outline="0" fieldPosition="0">
        <references count="2">
          <reference field="0" count="1">
            <x v="22"/>
          </reference>
          <reference field="1" count="1">
            <x v="10"/>
          </reference>
        </references>
      </pivotArea>
    </format>
    <format dxfId="3">
      <pivotArea outline="0" fieldPosition="0">
        <references count="2">
          <reference field="0" count="1">
            <x v="14"/>
          </reference>
          <reference field="1" count="1">
            <x v="11"/>
          </reference>
        </references>
      </pivotArea>
    </format>
    <format dxfId="0">
      <pivotArea outline="0" fieldPosition="0">
        <references count="2">
          <reference field="0" count="1">
            <x v="13"/>
          </reference>
          <reference field="1" count="1">
            <x v="12"/>
          </reference>
        </references>
      </pivotArea>
    </format>
    <format dxfId="3">
      <pivotArea outline="0" fieldPosition="0">
        <references count="2">
          <reference field="0" count="1">
            <x v="15"/>
          </reference>
          <reference field="1" count="1">
            <x v="12"/>
          </reference>
        </references>
      </pivotArea>
    </format>
    <format dxfId="3">
      <pivotArea outline="0" fieldPosition="0">
        <references count="2">
          <reference field="0" count="1">
            <x v="16"/>
          </reference>
          <reference field="1" count="1">
            <x v="13"/>
          </reference>
        </references>
      </pivotArea>
    </format>
    <format dxfId="3">
      <pivotArea outline="0" fieldPosition="0">
        <references count="2">
          <reference field="0" count="1">
            <x v="17"/>
          </reference>
          <reference field="1" count="1">
            <x v="14"/>
          </reference>
        </references>
      </pivotArea>
    </format>
    <format dxfId="3">
      <pivotArea outline="0" fieldPosition="0">
        <references count="2">
          <reference field="0" count="1">
            <x v="16"/>
          </reference>
          <reference field="1" count="1">
            <x v="14"/>
          </reference>
        </references>
      </pivotArea>
    </format>
    <format dxfId="0">
      <pivotArea outline="0" fieldPosition="0">
        <references count="2">
          <reference field="0" count="1">
            <x v="14"/>
          </reference>
          <reference field="1" count="1">
            <x v="14"/>
          </reference>
        </references>
      </pivotArea>
    </format>
    <format dxfId="0">
      <pivotArea outline="0" fieldPosition="0">
        <references count="2">
          <reference field="0" count="1">
            <x v="12"/>
          </reference>
          <reference field="1" count="1">
            <x v="14"/>
          </reference>
        </references>
      </pivotArea>
    </format>
    <format dxfId="0">
      <pivotArea outline="0" fieldPosition="0">
        <references count="2">
          <reference field="0" count="1">
            <x v="3"/>
          </reference>
          <reference field="1" count="1">
            <x v="14"/>
          </reference>
        </references>
      </pivotArea>
    </format>
    <format dxfId="0">
      <pivotArea outline="0" fieldPosition="0">
        <references count="2">
          <reference field="0" count="1">
            <x v="10"/>
          </reference>
          <reference field="1" count="1">
            <x v="15"/>
          </reference>
        </references>
      </pivotArea>
    </format>
    <format dxfId="0">
      <pivotArea outline="0" fieldPosition="0">
        <references count="2">
          <reference field="0" count="1">
            <x v="13"/>
          </reference>
          <reference field="1" count="1">
            <x v="15"/>
          </reference>
        </references>
      </pivotArea>
    </format>
    <format dxfId="0">
      <pivotArea outline="0" fieldPosition="0">
        <references count="2">
          <reference field="0" count="1">
            <x v="2"/>
          </reference>
          <reference field="1" count="1">
            <x v="15"/>
          </reference>
        </references>
      </pivotArea>
    </format>
    <format dxfId="3">
      <pivotArea outline="0" fieldPosition="0">
        <references count="2">
          <reference field="0" count="1">
            <x v="18"/>
          </reference>
          <reference field="1" count="1">
            <x v="15"/>
          </reference>
        </references>
      </pivotArea>
    </format>
    <format dxfId="0">
      <pivotArea outline="0" fieldPosition="0">
        <references count="2">
          <reference field="0" count="1">
            <x v="3"/>
          </reference>
          <reference field="1" count="1">
            <x v="16"/>
          </reference>
        </references>
      </pivotArea>
    </format>
    <format dxfId="3">
      <pivotArea outline="0" fieldPosition="0">
        <references count="2">
          <reference field="0" count="1">
            <x v="19"/>
          </reference>
          <reference field="1" count="1">
            <x v="16"/>
          </reference>
        </references>
      </pivotArea>
    </format>
    <format dxfId="0">
      <pivotArea outline="0" fieldPosition="0">
        <references count="2">
          <reference field="0" count="1">
            <x v="4"/>
          </reference>
          <reference field="1" count="1">
            <x v="16"/>
          </reference>
        </references>
      </pivotArea>
    </format>
    <format dxfId="0">
      <pivotArea outline="0" fieldPosition="0">
        <references count="2">
          <reference field="0" count="1">
            <x v="14"/>
          </reference>
          <reference field="1" count="1">
            <x v="16"/>
          </reference>
        </references>
      </pivotArea>
    </format>
    <format dxfId="0">
      <pivotArea outline="0" fieldPosition="0">
        <references count="2">
          <reference field="0" count="1">
            <x v="6"/>
          </reference>
          <reference field="1" count="1">
            <x v="16"/>
          </reference>
        </references>
      </pivotArea>
    </format>
    <format dxfId="0">
      <pivotArea outline="0" fieldPosition="0">
        <references count="2">
          <reference field="0" count="1">
            <x v="13"/>
          </reference>
          <reference field="1" count="1">
            <x v="17"/>
          </reference>
        </references>
      </pivotArea>
    </format>
    <format dxfId="3">
      <pivotArea outline="0" fieldPosition="0">
        <references count="2">
          <reference field="0" count="1">
            <x v="20"/>
          </reference>
          <reference field="1" count="1">
            <x v="17"/>
          </reference>
        </references>
      </pivotArea>
    </format>
    <format dxfId="0">
      <pivotArea outline="0" fieldPosition="0">
        <references count="2">
          <reference field="0" count="1">
            <x v="11"/>
          </reference>
          <reference field="1" count="1">
            <x v="17"/>
          </reference>
        </references>
      </pivotArea>
    </format>
    <format dxfId="0">
      <pivotArea outline="0" fieldPosition="0">
        <references count="2">
          <reference field="0" count="1">
            <x v="4"/>
          </reference>
          <reference field="1" count="1">
            <x v="17"/>
          </reference>
        </references>
      </pivotArea>
    </format>
    <format dxfId="0">
      <pivotArea outline="0" fieldPosition="0">
        <references count="2">
          <reference field="0" count="1">
            <x v="21"/>
          </reference>
          <reference field="1" count="1">
            <x v="18"/>
          </reference>
        </references>
      </pivotArea>
    </format>
    <format dxfId="3">
      <pivotArea outline="0" fieldPosition="0">
        <references count="2">
          <reference field="0" count="1">
            <x v="21"/>
          </reference>
          <reference field="1" count="1">
            <x v="19"/>
          </reference>
        </references>
      </pivotArea>
    </format>
    <format dxfId="1">
      <pivotArea outline="0" fieldPosition="0">
        <references count="2">
          <reference field="0" count="1">
            <x v="23"/>
          </reference>
          <reference field="1" count="1">
            <x v="19"/>
          </reference>
        </references>
      </pivotArea>
    </format>
    <format dxfId="3">
      <pivotArea outline="0" fieldPosition="0">
        <references count="2">
          <reference field="0" count="1">
            <x v="22"/>
          </reference>
          <reference field="1" count="1">
            <x v="20"/>
          </reference>
        </references>
      </pivotArea>
    </format>
    <format dxfId="3">
      <pivotArea outline="0" fieldPosition="0">
        <references count="2">
          <reference field="0" count="1">
            <x v="23"/>
          </reference>
          <reference field="1" count="1">
            <x v="21"/>
          </reference>
        </references>
      </pivotArea>
    </format>
    <format dxfId="3">
      <pivotArea outline="0" fieldPosition="0">
        <references count="2">
          <reference field="0" count="1">
            <x v="9"/>
          </reference>
          <reference field="1" count="1">
            <x v="22"/>
          </reference>
        </references>
      </pivotArea>
    </format>
    <format dxfId="0">
      <pivotArea outline="0" fieldPosition="0">
        <references count="2">
          <reference field="0" count="1">
            <x v="14"/>
          </reference>
          <reference field="1" count="1">
            <x v="1"/>
          </reference>
        </references>
      </pivotArea>
    </format>
    <format dxfId="0">
      <pivotArea outline="0" fieldPosition="0">
        <references count="2">
          <reference field="0" count="1">
            <x v="14"/>
          </reference>
          <reference field="1" count="1">
            <x v="4"/>
          </reference>
        </references>
      </pivotArea>
    </format>
    <format dxfId="0">
      <pivotArea outline="0" fieldPosition="0">
        <references count="2">
          <reference field="0" count="1">
            <x v="0"/>
          </reference>
          <reference field="1" count="1">
            <x v="21"/>
          </reference>
        </references>
      </pivotArea>
    </format>
    <format dxfId="0">
      <pivotArea outline="0" fieldPosition="0">
        <references count="2">
          <reference field="0" count="1">
            <x v="0"/>
          </reference>
          <reference field="1" count="1">
            <x v="5"/>
          </reference>
        </references>
      </pivotArea>
    </format>
    <format dxfId="0">
      <pivotArea outline="0" fieldPosition="0">
        <references count="2">
          <reference field="0" count="1">
            <x v="1"/>
          </reference>
          <reference field="1" count="1">
            <x v="21"/>
          </reference>
        </references>
      </pivotArea>
    </format>
    <format dxfId="0">
      <pivotArea outline="0" fieldPosition="0">
        <references count="2">
          <reference field="0" count="1">
            <x v="1"/>
          </reference>
          <reference field="1" count="1">
            <x v="6"/>
          </reference>
        </references>
      </pivotArea>
    </format>
    <format dxfId="0">
      <pivotArea outline="0" fieldPosition="0">
        <references count="2">
          <reference field="0" count="1">
            <x v="7"/>
          </reference>
          <reference field="1" count="1">
            <x v="11"/>
          </reference>
        </references>
      </pivotArea>
    </format>
    <format dxfId="0">
      <pivotArea outline="0" fieldPosition="0">
        <references count="2">
          <reference field="0" count="1">
            <x v="17"/>
          </reference>
          <reference field="1" count="1">
            <x v="11"/>
          </reference>
        </references>
      </pivotArea>
    </format>
    <format dxfId="0">
      <pivotArea outline="0" fieldPosition="0">
        <references count="2">
          <reference field="0" count="1">
            <x v="4"/>
          </reference>
          <reference field="1" count="1">
            <x v="11"/>
          </reference>
        </references>
      </pivotArea>
    </format>
    <format dxfId="1">
      <pivotArea outline="0" fieldPosition="0">
        <references count="2">
          <reference field="0" count="1">
            <x v="13"/>
          </reference>
          <reference field="1" count="1">
            <x v="20"/>
          </reference>
        </references>
      </pivotArea>
    </format>
    <format dxfId="1">
      <pivotArea outline="0" fieldPosition="0">
        <references count="2">
          <reference field="0" count="1">
            <x v="21"/>
          </reference>
          <reference field="1" count="1">
            <x v="21"/>
          </reference>
        </references>
      </pivotArea>
    </format>
    <format dxfId="0">
      <pivotArea outline="0" fieldPosition="0">
        <references count="2">
          <reference field="0" count="1">
            <x v="3"/>
          </reference>
          <reference field="1" count="1">
            <x v="4"/>
          </reference>
        </references>
      </pivotArea>
    </format>
    <format dxfId="0">
      <pivotArea outline="0" fieldPosition="0">
        <references count="2">
          <reference field="0" count="1">
            <x v="23"/>
          </reference>
          <reference field="1" count="2">
            <x v="5"/>
            <x v="6"/>
          </reference>
        </references>
      </pivotArea>
    </format>
    <format dxfId="0">
      <pivotArea outline="0" fieldPosition="0">
        <references count="2">
          <reference field="0" count="1">
            <x v="23"/>
          </reference>
          <reference field="1" count="1">
            <x v="8"/>
          </reference>
        </references>
      </pivotArea>
    </format>
    <format dxfId="0">
      <pivotArea outline="0" fieldPosition="0">
        <references count="2">
          <reference field="0" count="1">
            <x v="7"/>
          </reference>
          <reference field="1" count="1">
            <x v="15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:AB24" firstHeaderRow="1" firstDataRow="2" firstDataCol="1"/>
  <pivotFields count="2">
    <pivotField axis="axisRow" compact="0" outline="0" subtotalTop="0" showAll="0" numFmtId="1">
      <items count="22">
        <item n="6012" x="4"/>
        <item x="9"/>
        <item x="14"/>
        <item x="8"/>
        <item x="5"/>
        <item x="6"/>
        <item x="7"/>
        <item x="12"/>
        <item x="13"/>
        <item x="16"/>
        <item x="11"/>
        <item x="10"/>
        <item x="20"/>
        <item x="0"/>
        <item x="1"/>
        <item x="2"/>
        <item x="15"/>
        <item x="3"/>
        <item x="18"/>
        <item x="17"/>
        <item x="19"/>
        <item t="default"/>
      </items>
    </pivotField>
    <pivotField axis="axisCol" dataField="1" compact="0" outline="0" subtotalTop="0" showAll="0">
      <items count="18">
        <item x="7"/>
        <item x="4"/>
        <item x="5"/>
        <item x="15"/>
        <item x="6"/>
        <item x="10"/>
        <item x="8"/>
        <item x="9"/>
        <item x="11"/>
        <item x="3"/>
        <item x="13"/>
        <item x="1"/>
        <item x="0"/>
        <item x="2"/>
        <item x="14"/>
        <item x="12"/>
        <item x="16"/>
        <item t="default"/>
      </items>
    </pivotField>
  </pivotFields>
  <rowFields count="1">
    <field x="0"/>
  </rowFields>
  <rowItems count="2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 t="grand">
      <x/>
    </i>
  </rowItems>
  <colFields count="1">
    <field x="1"/>
  </colFields>
  <colItems count="1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 t="grand">
      <x/>
    </i>
  </colItems>
  <dataFields count="1">
    <dataField name="Count of AA_code" fld="1" subtotal="count" baseField="0" baseItem="0"/>
  </dataFields>
  <formats count="66">
    <format dxfId="3">
      <pivotArea outline="0" fieldPosition="0">
        <references count="2">
          <reference field="0" count="1">
            <x v="0"/>
          </reference>
          <reference field="1" count="1">
            <x v="3"/>
          </reference>
        </references>
      </pivotArea>
    </format>
    <format dxfId="3">
      <pivotArea outline="0" fieldPosition="0">
        <references count="2">
          <reference field="0" count="1">
            <x v="3"/>
          </reference>
          <reference field="1" count="1">
            <x v="0"/>
          </reference>
        </references>
      </pivotArea>
    </format>
    <format dxfId="0">
      <pivotArea outline="0" fieldPosition="0">
        <references count="2">
          <reference field="0" count="1">
            <x v="11"/>
          </reference>
          <reference field="1" count="1">
            <x v="0"/>
          </reference>
        </references>
      </pivotArea>
    </format>
    <format dxfId="0">
      <pivotArea outline="0" fieldPosition="0">
        <references count="2">
          <reference field="0" count="1">
            <x v="16"/>
          </reference>
          <reference field="1" count="1">
            <x v="0"/>
          </reference>
        </references>
      </pivotArea>
    </format>
    <format dxfId="1">
      <pivotArea outline="0" fieldPosition="0">
        <references count="2">
          <reference field="0" count="1">
            <x v="6"/>
          </reference>
          <reference field="1" count="1">
            <x v="0"/>
          </reference>
        </references>
      </pivotArea>
    </format>
    <format dxfId="0">
      <pivotArea outline="0" fieldPosition="0">
        <references count="2">
          <reference field="0" count="1">
            <x v="17"/>
          </reference>
          <reference field="1" count="1">
            <x v="0"/>
          </reference>
        </references>
      </pivotArea>
    </format>
    <format dxfId="0">
      <pivotArea outline="0" fieldPosition="0">
        <references count="2">
          <reference field="0" count="1">
            <x v="8"/>
          </reference>
          <reference field="1" count="1">
            <x v="0"/>
          </reference>
        </references>
      </pivotArea>
    </format>
    <format dxfId="3">
      <pivotArea outline="0" fieldPosition="0">
        <references count="2">
          <reference field="0" count="1">
            <x v="4"/>
          </reference>
          <reference field="1" count="1">
            <x v="1"/>
          </reference>
        </references>
      </pivotArea>
    </format>
    <format dxfId="1">
      <pivotArea outline="0" fieldPosition="0">
        <references count="2">
          <reference field="0" count="1">
            <x v="5"/>
          </reference>
          <reference field="1" count="1">
            <x v="1"/>
          </reference>
        </references>
      </pivotArea>
    </format>
    <format dxfId="3">
      <pivotArea outline="0" fieldPosition="0">
        <references count="2">
          <reference field="0" count="1">
            <x v="5"/>
          </reference>
          <reference field="1" count="1">
            <x v="2"/>
          </reference>
        </references>
      </pivotArea>
    </format>
    <format dxfId="0">
      <pivotArea outline="0" fieldPosition="0">
        <references count="2">
          <reference field="0" count="1">
            <x v="16"/>
          </reference>
          <reference field="1" count="1">
            <x v="2"/>
          </reference>
        </references>
      </pivotArea>
    </format>
    <format dxfId="0">
      <pivotArea outline="0" fieldPosition="0">
        <references count="2">
          <reference field="0" count="1">
            <x v="2"/>
          </reference>
          <reference field="1" count="1">
            <x v="2"/>
          </reference>
        </references>
      </pivotArea>
    </format>
    <format dxfId="1">
      <pivotArea outline="0" fieldPosition="0">
        <references count="2">
          <reference field="0" count="1">
            <x v="4"/>
          </reference>
          <reference field="1" count="1">
            <x v="2"/>
          </reference>
        </references>
      </pivotArea>
    </format>
    <format dxfId="3">
      <pivotArea outline="0" fieldPosition="0">
        <references count="2">
          <reference field="0" count="1">
            <x v="6"/>
          </reference>
          <reference field="1" count="1">
            <x v="4"/>
          </reference>
        </references>
      </pivotArea>
    </format>
    <format dxfId="1">
      <pivotArea outline="0" fieldPosition="0">
        <references count="2">
          <reference field="0" count="1">
            <x v="3"/>
          </reference>
          <reference field="1" count="1">
            <x v="4"/>
          </reference>
        </references>
      </pivotArea>
    </format>
    <format dxfId="0">
      <pivotArea outline="0" fieldPosition="0">
        <references count="2">
          <reference field="0" count="1">
            <x v="11"/>
          </reference>
          <reference field="1" count="1">
            <x v="4"/>
          </reference>
        </references>
      </pivotArea>
    </format>
    <format dxfId="0">
      <pivotArea outline="0" fieldPosition="0">
        <references count="2">
          <reference field="0" count="1">
            <x v="15"/>
          </reference>
          <reference field="1" count="1">
            <x v="4"/>
          </reference>
        </references>
      </pivotArea>
    </format>
    <format dxfId="0">
      <pivotArea outline="0" fieldPosition="0">
        <references count="2">
          <reference field="0" count="1">
            <x v="10"/>
          </reference>
          <reference field="1" count="1">
            <x v="4"/>
          </reference>
        </references>
      </pivotArea>
    </format>
    <format dxfId="0">
      <pivotArea outline="0" fieldPosition="0">
        <references count="2">
          <reference field="0" count="1">
            <x v="17"/>
          </reference>
          <reference field="1" count="1">
            <x v="4"/>
          </reference>
        </references>
      </pivotArea>
    </format>
    <format dxfId="3">
      <pivotArea outline="0" fieldPosition="0">
        <references count="2">
          <reference field="0" count="1">
            <x v="7"/>
          </reference>
          <reference field="1" count="1">
            <x v="6"/>
          </reference>
        </references>
      </pivotArea>
    </format>
    <format dxfId="1">
      <pivotArea outline="0" fieldPosition="0">
        <references count="2">
          <reference field="0" count="1">
            <x v="0"/>
          </reference>
          <reference field="1" count="1">
            <x v="6"/>
          </reference>
        </references>
      </pivotArea>
    </format>
    <format dxfId="0">
      <pivotArea outline="0" fieldPosition="0">
        <references count="2">
          <reference field="0" count="1">
            <x v="20"/>
          </reference>
          <reference field="1" count="1">
            <x v="6"/>
          </reference>
        </references>
      </pivotArea>
    </format>
    <format dxfId="0">
      <pivotArea outline="0" fieldPosition="0">
        <references count="2">
          <reference field="0" count="1">
            <x v="15"/>
          </reference>
          <reference field="1" count="1">
            <x v="6"/>
          </reference>
        </references>
      </pivotArea>
    </format>
    <format dxfId="0">
      <pivotArea outline="0" fieldPosition="0">
        <references count="2">
          <reference field="0" count="1">
            <x v="9"/>
          </reference>
          <reference field="1" count="1">
            <x v="6"/>
          </reference>
        </references>
      </pivotArea>
    </format>
    <format dxfId="3">
      <pivotArea outline="0" fieldPosition="0">
        <references count="2">
          <reference field="0" count="1">
            <x v="8"/>
          </reference>
          <reference field="1" count="1">
            <x v="7"/>
          </reference>
        </references>
      </pivotArea>
    </format>
    <format dxfId="3">
      <pivotArea outline="0" fieldPosition="0">
        <references count="2">
          <reference field="0" count="1">
            <x v="9"/>
          </reference>
          <reference field="1" count="1">
            <x v="8"/>
          </reference>
        </references>
      </pivotArea>
    </format>
    <format dxfId="3">
      <pivotArea outline="0" fieldPosition="0">
        <references count="2">
          <reference field="0" count="1">
            <x v="10"/>
          </reference>
          <reference field="1" count="1">
            <x v="9"/>
          </reference>
        </references>
      </pivotArea>
    </format>
    <format dxfId="1">
      <pivotArea outline="0" fieldPosition="0">
        <references count="2">
          <reference field="0" count="1">
            <x v="19"/>
          </reference>
          <reference field="1" count="1">
            <x v="9"/>
          </reference>
        </references>
      </pivotArea>
    </format>
    <format dxfId="0">
      <pivotArea outline="0" fieldPosition="0">
        <references count="2">
          <reference field="0" count="1">
            <x v="12"/>
          </reference>
          <reference field="1" count="1">
            <x v="9"/>
          </reference>
        </references>
      </pivotArea>
    </format>
    <format dxfId="0">
      <pivotArea outline="0" fieldPosition="0">
        <references count="2">
          <reference field="0" count="1">
            <x v="6"/>
          </reference>
          <reference field="1" count="1">
            <x v="9"/>
          </reference>
        </references>
      </pivotArea>
    </format>
    <format dxfId="0">
      <pivotArea outline="0" fieldPosition="0">
        <references count="2">
          <reference field="0" count="1">
            <x v="17"/>
          </reference>
          <reference field="1" count="1">
            <x v="9"/>
          </reference>
        </references>
      </pivotArea>
    </format>
    <format dxfId="3">
      <pivotArea outline="0" fieldPosition="0">
        <references count="2">
          <reference field="0" count="1">
            <x v="12"/>
          </reference>
          <reference field="1" count="1">
            <x v="10"/>
          </reference>
        </references>
      </pivotArea>
    </format>
    <format dxfId="0">
      <pivotArea outline="0" fieldPosition="0">
        <references count="2">
          <reference field="0" count="1">
            <x v="10"/>
          </reference>
          <reference field="1" count="1">
            <x v="10"/>
          </reference>
        </references>
      </pivotArea>
    </format>
    <format dxfId="0">
      <pivotArea outline="0" fieldPosition="0">
        <references count="2">
          <reference field="0" count="1">
            <x v="17"/>
          </reference>
          <reference field="1" count="1">
            <x v="10"/>
          </reference>
        </references>
      </pivotArea>
    </format>
    <format dxfId="3">
      <pivotArea outline="0" fieldPosition="0">
        <references count="2">
          <reference field="0" count="1">
            <x v="14"/>
          </reference>
          <reference field="1" count="1">
            <x v="11"/>
          </reference>
        </references>
      </pivotArea>
    </format>
    <format dxfId="3">
      <pivotArea outline="0" fieldPosition="0">
        <references count="2">
          <reference field="0" count="1">
            <x v="13"/>
          </reference>
          <reference field="1" count="1">
            <x v="11"/>
          </reference>
        </references>
      </pivotArea>
    </format>
    <format dxfId="0">
      <pivotArea outline="0" fieldPosition="0">
        <references count="2">
          <reference field="0" count="1">
            <x v="9"/>
          </reference>
          <reference field="1" count="1">
            <x v="11"/>
          </reference>
        </references>
      </pivotArea>
    </format>
    <format dxfId="0">
      <pivotArea outline="0" fieldPosition="0">
        <references count="2">
          <reference field="0" count="1">
            <x v="11"/>
          </reference>
          <reference field="1" count="1">
            <x v="11"/>
          </reference>
        </references>
      </pivotArea>
    </format>
    <format dxfId="0">
      <pivotArea outline="0" fieldPosition="0">
        <references count="2">
          <reference field="0" count="1">
            <x v="7"/>
          </reference>
          <reference field="1" count="1">
            <x v="12"/>
          </reference>
        </references>
      </pivotArea>
    </format>
    <format dxfId="0">
      <pivotArea outline="0" fieldPosition="0">
        <references count="2">
          <reference field="0" count="1">
            <x v="10"/>
          </reference>
          <reference field="1" count="1">
            <x v="12"/>
          </reference>
        </references>
      </pivotArea>
    </format>
    <format dxfId="3">
      <pivotArea outline="0" fieldPosition="0">
        <references count="2">
          <reference field="0" count="1">
            <x v="15"/>
          </reference>
          <reference field="1" count="1">
            <x v="12"/>
          </reference>
        </references>
      </pivotArea>
    </format>
    <format dxfId="0">
      <pivotArea outline="0" fieldPosition="0">
        <references count="2">
          <reference field="0" count="1">
            <x v="6"/>
          </reference>
          <reference field="1" count="1">
            <x v="12"/>
          </reference>
        </references>
      </pivotArea>
    </format>
    <format dxfId="0">
      <pivotArea outline="0" fieldPosition="0">
        <references count="2">
          <reference field="0" count="1">
            <x v="1"/>
          </reference>
          <reference field="1" count="1">
            <x v="12"/>
          </reference>
        </references>
      </pivotArea>
    </format>
    <format dxfId="0">
      <pivotArea outline="0" fieldPosition="0">
        <references count="2">
          <reference field="0" count="1">
            <x v="12"/>
          </reference>
          <reference field="1" count="1">
            <x v="13"/>
          </reference>
        </references>
      </pivotArea>
    </format>
    <format dxfId="0">
      <pivotArea outline="0" fieldPosition="0">
        <references count="2">
          <reference field="0" count="1">
            <x v="10"/>
          </reference>
          <reference field="1" count="1">
            <x v="13"/>
          </reference>
        </references>
      </pivotArea>
    </format>
    <format dxfId="0">
      <pivotArea outline="0" fieldPosition="0">
        <references count="2">
          <reference field="0" count="1">
            <x v="6"/>
          </reference>
          <reference field="1" count="1">
            <x v="13"/>
          </reference>
        </references>
      </pivotArea>
    </format>
    <format dxfId="0">
      <pivotArea outline="0" fieldPosition="0">
        <references count="2">
          <reference field="0" count="1">
            <x v="8"/>
          </reference>
          <reference field="1" count="1">
            <x v="13"/>
          </reference>
        </references>
      </pivotArea>
    </format>
    <format dxfId="3">
      <pivotArea outline="0" fieldPosition="0">
        <references count="2">
          <reference field="0" count="1">
            <x v="17"/>
          </reference>
          <reference field="1" count="1">
            <x v="13"/>
          </reference>
        </references>
      </pivotArea>
    </format>
    <format dxfId="0">
      <pivotArea outline="0" fieldPosition="0">
        <references count="2">
          <reference field="0" count="1">
            <x v="3"/>
          </reference>
          <reference field="1" count="1">
            <x v="13"/>
          </reference>
        </references>
      </pivotArea>
    </format>
    <format dxfId="3">
      <pivotArea outline="0" fieldPosition="0">
        <references count="2">
          <reference field="0" count="1">
            <x v="18"/>
          </reference>
          <reference field="1" count="1">
            <x v="14"/>
          </reference>
        </references>
      </pivotArea>
    </format>
    <format dxfId="1">
      <pivotArea outline="0" fieldPosition="0">
        <references count="2">
          <reference field="0" count="1">
            <x v="20"/>
          </reference>
          <reference field="1" count="1">
            <x v="14"/>
          </reference>
        </references>
      </pivotArea>
    </format>
    <format dxfId="3">
      <pivotArea outline="0" fieldPosition="0">
        <references count="2">
          <reference field="0" count="1">
            <x v="19"/>
          </reference>
          <reference field="1" count="1">
            <x v="15"/>
          </reference>
        </references>
      </pivotArea>
    </format>
    <format dxfId="3">
      <pivotArea outline="0" fieldPosition="0">
        <references count="2">
          <reference field="0" count="1">
            <x v="20"/>
          </reference>
          <reference field="1" count="1">
            <x v="16"/>
          </reference>
        </references>
      </pivotArea>
    </format>
    <format dxfId="0">
      <pivotArea outline="0" fieldPosition="0">
        <references count="2">
          <reference field="0" count="1">
            <x v="20"/>
          </reference>
          <reference field="1" count="1">
            <x v="3"/>
          </reference>
        </references>
      </pivotArea>
    </format>
    <format dxfId="1">
      <pivotArea outline="0" fieldPosition="0">
        <references count="2">
          <reference field="0" count="1">
            <x v="7"/>
          </reference>
          <reference field="1" count="1">
            <x v="3"/>
          </reference>
        </references>
      </pivotArea>
    </format>
    <format dxfId="0">
      <pivotArea outline="0" fieldPosition="0">
        <references count="2">
          <reference field="0" count="1">
            <x v="15"/>
          </reference>
          <reference field="1" count="1">
            <x v="5"/>
          </reference>
        </references>
      </pivotArea>
    </format>
    <format dxfId="0">
      <pivotArea outline="0" fieldPosition="0">
        <references count="2">
          <reference field="0" count="1">
            <x v="17"/>
          </reference>
          <reference field="1" count="1">
            <x v="7"/>
          </reference>
        </references>
      </pivotArea>
    </format>
    <format dxfId="0">
      <pivotArea outline="0" fieldPosition="0">
        <references count="2">
          <reference field="0" count="1">
            <x v="3"/>
          </reference>
          <reference field="1" count="1">
            <x v="7"/>
          </reference>
        </references>
      </pivotArea>
    </format>
    <format dxfId="0">
      <pivotArea outline="0" fieldPosition="0">
        <references count="2">
          <reference field="0" count="1">
            <x v="7"/>
          </reference>
          <reference field="1" count="1">
            <x v="8"/>
          </reference>
        </references>
      </pivotArea>
    </format>
    <format dxfId="3">
      <pivotArea outline="0" fieldPosition="0">
        <references count="2">
          <reference field="0" count="1">
            <x v="13"/>
          </reference>
          <reference field="1" count="1">
            <x v="8"/>
          </reference>
        </references>
      </pivotArea>
    </format>
    <format dxfId="0">
      <pivotArea outline="0" fieldPosition="0">
        <references count="2">
          <reference field="0" count="1">
            <x v="14"/>
          </reference>
          <reference field="1" count="1">
            <x v="8"/>
          </reference>
        </references>
      </pivotArea>
    </format>
    <format dxfId="0">
      <pivotArea outline="0" fieldPosition="0">
        <references count="2">
          <reference field="0" count="1">
            <x v="18"/>
          </reference>
          <reference field="1" count="1">
            <x v="16"/>
          </reference>
        </references>
      </pivotArea>
    </format>
    <format dxfId="4">
      <pivotArea outline="0" fieldPosition="0">
        <references count="2">
          <reference field="0" count="1">
            <x v="18"/>
          </reference>
          <reference field="1" count="1">
            <x v="16"/>
          </reference>
        </references>
      </pivotArea>
    </format>
    <format dxfId="0">
      <pivotArea outline="0" fieldPosition="0">
        <references count="2">
          <reference field="0" count="1">
            <x v="0"/>
          </reference>
          <reference field="1" count="1">
            <x v="16"/>
          </reference>
        </references>
      </pivotArea>
    </format>
    <format dxfId="0">
      <pivotArea outline="0" fieldPosition="0">
        <references count="2">
          <reference field="0" count="1">
            <x v="7"/>
          </reference>
          <reference field="1" count="1">
            <x v="16"/>
          </reference>
        </references>
      </pivotArea>
    </format>
    <format dxfId="1">
      <pivotArea outline="0" fieldPosition="0">
        <references count="2">
          <reference field="0" count="1">
            <x v="10"/>
          </reference>
          <reference field="1" count="1">
            <x v="15"/>
          </reference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8"/>
  <sheetViews>
    <sheetView workbookViewId="0" topLeftCell="A1">
      <selection activeCell="I2" sqref="I2"/>
    </sheetView>
  </sheetViews>
  <sheetFormatPr defaultColWidth="9.140625" defaultRowHeight="12.75"/>
  <cols>
    <col min="1" max="2" width="11.7109375" style="1" customWidth="1"/>
    <col min="3" max="4" width="20.7109375" style="1" customWidth="1"/>
    <col min="5" max="5" width="5.7109375" style="1" customWidth="1"/>
    <col min="6" max="6" width="16.7109375" style="1" customWidth="1"/>
    <col min="7" max="7" width="2.7109375" style="1" customWidth="1"/>
  </cols>
  <sheetData>
    <row r="1" spans="1:7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ht="12.75">
      <c r="A2" s="1">
        <v>1</v>
      </c>
      <c r="B2" s="1">
        <v>1</v>
      </c>
      <c r="C2" s="1" t="s">
        <v>7</v>
      </c>
      <c r="E2" s="1">
        <v>3</v>
      </c>
      <c r="F2" s="1">
        <v>6376</v>
      </c>
      <c r="G2" s="1">
        <v>2</v>
      </c>
    </row>
    <row r="3" spans="1:7" ht="12.75">
      <c r="A3" s="1">
        <v>2</v>
      </c>
      <c r="B3" s="1">
        <v>1</v>
      </c>
      <c r="C3" s="1" t="s">
        <v>7</v>
      </c>
      <c r="E3" s="1">
        <v>1</v>
      </c>
      <c r="F3" s="1">
        <v>6376</v>
      </c>
      <c r="G3" s="1">
        <v>2</v>
      </c>
    </row>
    <row r="4" spans="1:7" ht="12.75">
      <c r="A4" s="1">
        <v>4</v>
      </c>
      <c r="B4" s="1">
        <v>1</v>
      </c>
      <c r="D4" s="1" t="s">
        <v>8</v>
      </c>
      <c r="E4" s="1">
        <v>1</v>
      </c>
      <c r="F4" s="1">
        <v>6145</v>
      </c>
      <c r="G4" s="1">
        <v>2</v>
      </c>
    </row>
    <row r="5" spans="1:7" ht="12.75">
      <c r="A5" s="1">
        <v>6</v>
      </c>
      <c r="B5" s="1">
        <v>1</v>
      </c>
      <c r="D5" s="1" t="s">
        <v>8</v>
      </c>
      <c r="E5" s="1">
        <v>1</v>
      </c>
      <c r="F5" s="1">
        <v>6295</v>
      </c>
      <c r="G5" s="1">
        <v>2</v>
      </c>
    </row>
    <row r="6" spans="1:7" ht="12.75">
      <c r="A6" s="1">
        <v>7</v>
      </c>
      <c r="B6" s="1">
        <v>1</v>
      </c>
      <c r="C6" s="1" t="s">
        <v>9</v>
      </c>
      <c r="E6" s="1">
        <v>1</v>
      </c>
      <c r="F6" s="1">
        <v>6145</v>
      </c>
      <c r="G6" s="1">
        <v>2</v>
      </c>
    </row>
    <row r="7" spans="1:7" ht="12.75">
      <c r="A7" s="1">
        <v>8</v>
      </c>
      <c r="B7" s="1">
        <v>1</v>
      </c>
      <c r="C7" s="1" t="s">
        <v>9</v>
      </c>
      <c r="E7" s="1">
        <v>1</v>
      </c>
      <c r="F7" s="1">
        <v>6145</v>
      </c>
      <c r="G7" s="1">
        <v>2</v>
      </c>
    </row>
    <row r="8" spans="1:7" ht="12.75">
      <c r="A8" s="1">
        <v>9</v>
      </c>
      <c r="B8" s="1">
        <v>1</v>
      </c>
      <c r="D8" s="1" t="s">
        <v>8</v>
      </c>
      <c r="E8" s="1">
        <v>1</v>
      </c>
      <c r="F8" s="1">
        <v>6295</v>
      </c>
      <c r="G8" s="1">
        <v>2</v>
      </c>
    </row>
    <row r="9" spans="1:7" ht="12.75">
      <c r="A9" s="1">
        <v>12</v>
      </c>
      <c r="B9" s="1">
        <v>1</v>
      </c>
      <c r="C9" s="1" t="s">
        <v>11</v>
      </c>
      <c r="E9" s="1">
        <v>1</v>
      </c>
      <c r="F9" s="1">
        <v>6145</v>
      </c>
      <c r="G9" s="1">
        <v>2</v>
      </c>
    </row>
    <row r="10" spans="1:7" ht="12.75">
      <c r="A10" s="1">
        <v>16</v>
      </c>
      <c r="B10" s="1">
        <v>1</v>
      </c>
      <c r="C10" s="1" t="s">
        <v>7</v>
      </c>
      <c r="E10" s="1">
        <v>3</v>
      </c>
      <c r="F10" s="1">
        <v>6376</v>
      </c>
      <c r="G10" s="1">
        <v>2</v>
      </c>
    </row>
    <row r="11" spans="1:7" ht="12.75">
      <c r="A11" s="1">
        <v>20</v>
      </c>
      <c r="B11" s="1">
        <v>1</v>
      </c>
      <c r="C11" s="1" t="s">
        <v>13</v>
      </c>
      <c r="E11" s="1">
        <v>1</v>
      </c>
      <c r="F11" s="1">
        <v>6145</v>
      </c>
      <c r="G11" s="1">
        <v>2</v>
      </c>
    </row>
    <row r="12" spans="1:7" ht="12.75">
      <c r="A12" s="1">
        <v>21</v>
      </c>
      <c r="B12" s="1">
        <v>1</v>
      </c>
      <c r="C12" s="1" t="s">
        <v>13</v>
      </c>
      <c r="E12" s="1">
        <v>1</v>
      </c>
      <c r="F12" s="1">
        <v>802</v>
      </c>
      <c r="G12" s="1">
        <v>2</v>
      </c>
    </row>
    <row r="13" spans="1:7" ht="12.75">
      <c r="A13" s="1">
        <v>22</v>
      </c>
      <c r="B13" s="1">
        <v>1</v>
      </c>
      <c r="C13" s="1" t="s">
        <v>13</v>
      </c>
      <c r="E13" s="1">
        <v>1</v>
      </c>
      <c r="F13" s="1">
        <v>802</v>
      </c>
      <c r="G13" s="1">
        <v>2</v>
      </c>
    </row>
    <row r="14" spans="1:7" ht="12.75">
      <c r="A14" s="1">
        <v>25</v>
      </c>
      <c r="B14" s="1">
        <v>1</v>
      </c>
      <c r="C14" s="1" t="s">
        <v>14</v>
      </c>
      <c r="E14" s="1">
        <v>1</v>
      </c>
      <c r="F14" s="1">
        <v>6063</v>
      </c>
      <c r="G14" s="1">
        <v>2</v>
      </c>
    </row>
    <row r="15" spans="1:7" ht="12.75">
      <c r="A15" s="1">
        <v>30</v>
      </c>
      <c r="B15" s="1">
        <v>1</v>
      </c>
      <c r="D15" s="1" t="s">
        <v>15</v>
      </c>
      <c r="E15" s="1">
        <v>1</v>
      </c>
      <c r="F15" s="1">
        <v>6145</v>
      </c>
      <c r="G15" s="1">
        <v>2</v>
      </c>
    </row>
    <row r="16" spans="1:7" ht="12.75">
      <c r="A16" s="1">
        <v>31</v>
      </c>
      <c r="B16" s="1">
        <v>1</v>
      </c>
      <c r="D16" s="1" t="s">
        <v>16</v>
      </c>
      <c r="E16" s="1">
        <v>1</v>
      </c>
      <c r="F16" s="1">
        <v>4192</v>
      </c>
      <c r="G16" s="1">
        <v>2</v>
      </c>
    </row>
    <row r="17" spans="1:7" ht="12.75">
      <c r="A17" s="1">
        <v>32</v>
      </c>
      <c r="B17" s="1">
        <v>1</v>
      </c>
      <c r="D17" s="1" t="s">
        <v>16</v>
      </c>
      <c r="E17" s="1">
        <v>1</v>
      </c>
      <c r="F17" s="1">
        <v>4192</v>
      </c>
      <c r="G17" s="1">
        <v>2</v>
      </c>
    </row>
    <row r="18" spans="1:7" ht="12.75">
      <c r="A18" s="1">
        <v>33</v>
      </c>
      <c r="B18" s="1">
        <v>1</v>
      </c>
      <c r="D18" s="1" t="s">
        <v>17</v>
      </c>
      <c r="E18" s="1">
        <v>1</v>
      </c>
      <c r="F18" s="1">
        <v>6006</v>
      </c>
      <c r="G18" s="1">
        <v>2</v>
      </c>
    </row>
    <row r="19" spans="1:7" ht="12.75">
      <c r="A19" s="1">
        <v>35</v>
      </c>
      <c r="B19" s="1">
        <v>1</v>
      </c>
      <c r="D19" s="1" t="s">
        <v>17</v>
      </c>
      <c r="E19" s="1">
        <v>1</v>
      </c>
      <c r="F19" s="1">
        <v>6006</v>
      </c>
      <c r="G19" s="1">
        <v>2</v>
      </c>
    </row>
    <row r="20" spans="1:7" ht="12.75">
      <c r="A20" s="1">
        <v>37</v>
      </c>
      <c r="B20" s="1">
        <v>1</v>
      </c>
      <c r="D20" s="1" t="s">
        <v>16</v>
      </c>
      <c r="E20" s="1">
        <v>1</v>
      </c>
      <c r="F20" s="1">
        <v>4192</v>
      </c>
      <c r="G20" s="1">
        <v>2</v>
      </c>
    </row>
    <row r="21" spans="1:7" ht="12.75">
      <c r="A21" s="1">
        <v>38</v>
      </c>
      <c r="B21" s="1">
        <v>1</v>
      </c>
      <c r="D21" s="1" t="s">
        <v>17</v>
      </c>
      <c r="E21" s="1">
        <v>1</v>
      </c>
      <c r="F21" s="1">
        <v>6006</v>
      </c>
      <c r="G21" s="1">
        <v>2</v>
      </c>
    </row>
    <row r="22" spans="1:7" ht="12.75">
      <c r="A22" s="1">
        <v>39</v>
      </c>
      <c r="B22" s="1">
        <v>1</v>
      </c>
      <c r="D22" s="1" t="s">
        <v>17</v>
      </c>
      <c r="E22" s="1">
        <v>1</v>
      </c>
      <c r="F22" s="1">
        <v>6006</v>
      </c>
      <c r="G22" s="1">
        <v>2</v>
      </c>
    </row>
    <row r="23" spans="1:7" ht="12.75">
      <c r="A23" s="1">
        <v>40</v>
      </c>
      <c r="B23" s="1">
        <v>1</v>
      </c>
      <c r="D23" s="1" t="s">
        <v>16</v>
      </c>
      <c r="E23" s="1">
        <v>1</v>
      </c>
      <c r="F23" s="1">
        <v>6006</v>
      </c>
      <c r="G23" s="1">
        <v>2</v>
      </c>
    </row>
    <row r="24" spans="1:7" ht="12.75">
      <c r="A24" s="1">
        <v>41</v>
      </c>
      <c r="B24" s="1">
        <v>1</v>
      </c>
      <c r="D24" s="1" t="s">
        <v>16</v>
      </c>
      <c r="E24" s="1">
        <v>1</v>
      </c>
      <c r="F24" s="1">
        <v>6006</v>
      </c>
      <c r="G24" s="1">
        <v>2</v>
      </c>
    </row>
    <row r="25" spans="1:7" ht="12.75">
      <c r="A25" s="1">
        <v>42</v>
      </c>
      <c r="B25" s="1">
        <v>1</v>
      </c>
      <c r="D25" s="1" t="s">
        <v>17</v>
      </c>
      <c r="E25" s="1">
        <v>1</v>
      </c>
      <c r="F25" s="1">
        <v>6006</v>
      </c>
      <c r="G25" s="1">
        <v>2</v>
      </c>
    </row>
    <row r="26" spans="1:7" ht="12.75">
      <c r="A26" s="1">
        <v>43</v>
      </c>
      <c r="B26" s="1">
        <v>1</v>
      </c>
      <c r="D26" s="1" t="s">
        <v>16</v>
      </c>
      <c r="E26" s="1">
        <v>1</v>
      </c>
      <c r="F26" s="1">
        <v>6006</v>
      </c>
      <c r="G26" s="1">
        <v>2</v>
      </c>
    </row>
    <row r="27" spans="1:7" ht="12.75">
      <c r="A27" s="1">
        <v>44</v>
      </c>
      <c r="B27" s="1">
        <v>1</v>
      </c>
      <c r="D27" s="1" t="s">
        <v>17</v>
      </c>
      <c r="E27" s="1">
        <v>1</v>
      </c>
      <c r="F27" s="1">
        <v>6006</v>
      </c>
      <c r="G27" s="1">
        <v>2</v>
      </c>
    </row>
    <row r="28" spans="1:7" ht="12.75">
      <c r="A28" s="1">
        <v>45</v>
      </c>
      <c r="B28" s="1">
        <v>1</v>
      </c>
      <c r="D28" s="1" t="s">
        <v>17</v>
      </c>
      <c r="E28" s="1">
        <v>1</v>
      </c>
      <c r="F28" s="1">
        <v>6006</v>
      </c>
      <c r="G28" s="1">
        <v>2</v>
      </c>
    </row>
    <row r="29" spans="1:7" ht="12.75">
      <c r="A29" s="1">
        <v>46</v>
      </c>
      <c r="B29" s="1">
        <v>1</v>
      </c>
      <c r="D29" s="1" t="s">
        <v>16</v>
      </c>
      <c r="E29" s="1">
        <v>1</v>
      </c>
      <c r="F29" s="1">
        <v>6006</v>
      </c>
      <c r="G29" s="1">
        <v>2</v>
      </c>
    </row>
    <row r="30" spans="1:7" ht="12.75">
      <c r="A30" s="1">
        <v>47</v>
      </c>
      <c r="B30" s="1">
        <v>1</v>
      </c>
      <c r="D30" s="1" t="s">
        <v>16</v>
      </c>
      <c r="E30" s="1">
        <v>1</v>
      </c>
      <c r="F30" s="1">
        <v>4192</v>
      </c>
      <c r="G30" s="1">
        <v>2</v>
      </c>
    </row>
    <row r="31" spans="1:7" ht="12.75">
      <c r="A31" s="1">
        <v>50</v>
      </c>
      <c r="B31" s="1">
        <v>1</v>
      </c>
      <c r="D31" s="1" t="s">
        <v>16</v>
      </c>
      <c r="E31" s="1">
        <v>1</v>
      </c>
      <c r="F31" s="1">
        <v>6006</v>
      </c>
      <c r="G31" s="1">
        <v>2</v>
      </c>
    </row>
    <row r="32" spans="1:7" ht="12.75">
      <c r="A32" s="1">
        <v>51</v>
      </c>
      <c r="B32" s="1">
        <v>1</v>
      </c>
      <c r="D32" s="1" t="s">
        <v>17</v>
      </c>
      <c r="E32" s="1">
        <v>1</v>
      </c>
      <c r="F32" s="1">
        <v>6006</v>
      </c>
      <c r="G32" s="1">
        <v>2</v>
      </c>
    </row>
    <row r="33" spans="1:7" ht="12.75">
      <c r="A33" s="1">
        <v>53</v>
      </c>
      <c r="B33" s="1">
        <v>1</v>
      </c>
      <c r="D33" s="1" t="s">
        <v>17</v>
      </c>
      <c r="E33" s="1">
        <v>1</v>
      </c>
      <c r="F33" s="1">
        <v>4192</v>
      </c>
      <c r="G33" s="1">
        <v>2</v>
      </c>
    </row>
    <row r="34" spans="1:7" ht="12.75">
      <c r="A34" s="1">
        <v>55</v>
      </c>
      <c r="B34" s="1">
        <v>1</v>
      </c>
      <c r="D34" s="1" t="s">
        <v>8</v>
      </c>
      <c r="E34" s="1">
        <v>1</v>
      </c>
      <c r="F34" s="1">
        <v>6143</v>
      </c>
      <c r="G34" s="1">
        <v>2</v>
      </c>
    </row>
    <row r="35" spans="1:7" ht="12.75">
      <c r="A35" s="1">
        <v>57</v>
      </c>
      <c r="B35" s="1">
        <v>1</v>
      </c>
      <c r="C35" s="1" t="s">
        <v>12</v>
      </c>
      <c r="E35" s="1">
        <v>1</v>
      </c>
      <c r="F35" s="1">
        <v>6117</v>
      </c>
      <c r="G35" s="1">
        <v>2</v>
      </c>
    </row>
    <row r="36" spans="1:7" ht="12.75">
      <c r="A36" s="1">
        <v>58</v>
      </c>
      <c r="B36" s="1">
        <v>1</v>
      </c>
      <c r="C36" s="1" t="s">
        <v>13</v>
      </c>
      <c r="E36" s="1">
        <v>2</v>
      </c>
      <c r="F36" s="1">
        <v>6117</v>
      </c>
      <c r="G36" s="1">
        <v>2</v>
      </c>
    </row>
    <row r="37" spans="1:7" ht="12.75">
      <c r="A37" s="1">
        <v>59</v>
      </c>
      <c r="B37" s="1">
        <v>1</v>
      </c>
      <c r="D37" s="1" t="s">
        <v>8</v>
      </c>
      <c r="E37" s="1">
        <v>1</v>
      </c>
      <c r="F37" s="1">
        <v>6243</v>
      </c>
      <c r="G37" s="1">
        <v>2</v>
      </c>
    </row>
    <row r="38" spans="1:7" ht="12.75">
      <c r="A38" s="1">
        <v>61</v>
      </c>
      <c r="B38" s="1">
        <v>1</v>
      </c>
      <c r="D38" s="1" t="s">
        <v>15</v>
      </c>
      <c r="E38" s="1">
        <v>1</v>
      </c>
      <c r="F38" s="1">
        <v>6063</v>
      </c>
      <c r="G38" s="1">
        <v>2</v>
      </c>
    </row>
    <row r="39" spans="1:7" ht="12.75">
      <c r="A39" s="1">
        <v>62</v>
      </c>
      <c r="B39" s="1">
        <v>1</v>
      </c>
      <c r="D39" s="1" t="s">
        <v>15</v>
      </c>
      <c r="E39" s="1">
        <v>1</v>
      </c>
      <c r="F39" s="1">
        <v>6063</v>
      </c>
      <c r="G39" s="1">
        <v>2</v>
      </c>
    </row>
    <row r="40" spans="1:7" ht="12.75">
      <c r="A40" s="1">
        <v>64</v>
      </c>
      <c r="B40" s="1">
        <v>1</v>
      </c>
      <c r="D40" s="1" t="s">
        <v>10</v>
      </c>
      <c r="E40" s="1">
        <v>3</v>
      </c>
      <c r="F40" s="1">
        <v>6274</v>
      </c>
      <c r="G40" s="1">
        <v>2</v>
      </c>
    </row>
    <row r="41" spans="1:7" ht="12.75">
      <c r="A41" s="1">
        <v>66</v>
      </c>
      <c r="B41" s="1">
        <v>1</v>
      </c>
      <c r="D41" s="1" t="s">
        <v>8</v>
      </c>
      <c r="E41" s="1">
        <v>1</v>
      </c>
      <c r="F41" s="1">
        <v>6295</v>
      </c>
      <c r="G41" s="1">
        <v>2</v>
      </c>
    </row>
    <row r="42" spans="1:7" ht="12.75">
      <c r="A42" s="1">
        <v>67</v>
      </c>
      <c r="B42" s="1">
        <v>1</v>
      </c>
      <c r="D42" s="1" t="s">
        <v>8</v>
      </c>
      <c r="E42" s="1">
        <v>1</v>
      </c>
      <c r="F42" s="1">
        <v>6295</v>
      </c>
      <c r="G42" s="1">
        <v>2</v>
      </c>
    </row>
    <row r="43" spans="1:7" ht="12.75">
      <c r="A43" s="1">
        <v>68</v>
      </c>
      <c r="B43" s="1">
        <v>1</v>
      </c>
      <c r="D43" s="1" t="s">
        <v>8</v>
      </c>
      <c r="E43" s="1">
        <v>1</v>
      </c>
      <c r="F43" s="1">
        <v>6295</v>
      </c>
      <c r="G43" s="1">
        <v>2</v>
      </c>
    </row>
    <row r="44" spans="1:7" ht="12.75">
      <c r="A44" s="1">
        <v>69</v>
      </c>
      <c r="B44" s="1">
        <v>1</v>
      </c>
      <c r="D44" s="1" t="s">
        <v>19</v>
      </c>
      <c r="E44" s="1">
        <v>3</v>
      </c>
      <c r="F44" s="1">
        <v>6243</v>
      </c>
      <c r="G44" s="1">
        <v>2</v>
      </c>
    </row>
    <row r="45" spans="1:7" ht="12.75">
      <c r="A45" s="1">
        <v>72</v>
      </c>
      <c r="B45" s="1">
        <v>1</v>
      </c>
      <c r="C45" s="1" t="s">
        <v>13</v>
      </c>
      <c r="E45" s="1">
        <v>1</v>
      </c>
      <c r="F45" s="1">
        <v>802</v>
      </c>
      <c r="G45" s="1">
        <v>2</v>
      </c>
    </row>
    <row r="46" spans="1:7" ht="12.75">
      <c r="A46" s="1">
        <v>73</v>
      </c>
      <c r="B46" s="1">
        <v>1</v>
      </c>
      <c r="C46" s="1" t="s">
        <v>13</v>
      </c>
      <c r="E46" s="1">
        <v>1</v>
      </c>
      <c r="F46" s="1">
        <v>802</v>
      </c>
      <c r="G46" s="1">
        <v>2</v>
      </c>
    </row>
    <row r="47" spans="1:7" ht="12.75">
      <c r="A47" s="1">
        <v>74</v>
      </c>
      <c r="B47" s="1">
        <v>1</v>
      </c>
      <c r="D47" s="1" t="s">
        <v>10</v>
      </c>
      <c r="E47" s="1">
        <v>1</v>
      </c>
      <c r="F47" s="1">
        <v>6274</v>
      </c>
      <c r="G47" s="1">
        <v>2</v>
      </c>
    </row>
    <row r="48" spans="1:7" ht="12.75">
      <c r="A48" s="1">
        <v>75</v>
      </c>
      <c r="B48" s="1">
        <v>1</v>
      </c>
      <c r="D48" s="1" t="s">
        <v>10</v>
      </c>
      <c r="E48" s="1">
        <v>1</v>
      </c>
      <c r="F48" s="1">
        <v>6274</v>
      </c>
      <c r="G48" s="1">
        <v>2</v>
      </c>
    </row>
    <row r="49" spans="1:7" ht="12.75">
      <c r="A49" s="1">
        <v>76</v>
      </c>
      <c r="B49" s="1">
        <v>1</v>
      </c>
      <c r="D49" s="1" t="s">
        <v>10</v>
      </c>
      <c r="E49" s="1">
        <v>1</v>
      </c>
      <c r="F49" s="1">
        <v>6274</v>
      </c>
      <c r="G49" s="1">
        <v>2</v>
      </c>
    </row>
    <row r="50" spans="1:7" ht="12.75">
      <c r="A50" s="1">
        <v>78</v>
      </c>
      <c r="B50" s="1">
        <v>1</v>
      </c>
      <c r="D50" s="1" t="s">
        <v>10</v>
      </c>
      <c r="E50" s="1">
        <v>1</v>
      </c>
      <c r="F50" s="1">
        <v>6274</v>
      </c>
      <c r="G50" s="1">
        <v>2</v>
      </c>
    </row>
    <row r="51" spans="1:7" ht="12.75">
      <c r="A51" s="1">
        <v>79</v>
      </c>
      <c r="B51" s="1">
        <v>1</v>
      </c>
      <c r="D51" s="1" t="s">
        <v>10</v>
      </c>
      <c r="E51" s="1">
        <v>1</v>
      </c>
      <c r="F51" s="1">
        <v>6274</v>
      </c>
      <c r="G51" s="1">
        <v>2</v>
      </c>
    </row>
    <row r="52" spans="1:7" ht="12.75">
      <c r="A52" s="1">
        <v>80</v>
      </c>
      <c r="B52" s="1">
        <v>1</v>
      </c>
      <c r="D52" s="1" t="s">
        <v>10</v>
      </c>
      <c r="E52" s="1">
        <v>1</v>
      </c>
      <c r="F52" s="1">
        <v>6274</v>
      </c>
      <c r="G52" s="1">
        <v>2</v>
      </c>
    </row>
    <row r="53" spans="1:7" ht="12.75">
      <c r="A53" s="1">
        <v>81</v>
      </c>
      <c r="B53" s="1">
        <v>1</v>
      </c>
      <c r="D53" s="1" t="s">
        <v>10</v>
      </c>
      <c r="E53" s="1">
        <v>1</v>
      </c>
      <c r="F53" s="1">
        <v>6274</v>
      </c>
      <c r="G53" s="1">
        <v>2</v>
      </c>
    </row>
    <row r="54" spans="1:7" ht="12.75">
      <c r="A54" s="1">
        <v>82</v>
      </c>
      <c r="B54" s="1">
        <v>1</v>
      </c>
      <c r="D54" s="1" t="s">
        <v>8</v>
      </c>
      <c r="E54" s="1">
        <v>1</v>
      </c>
      <c r="F54" s="1">
        <v>6295</v>
      </c>
      <c r="G54" s="1">
        <v>2</v>
      </c>
    </row>
    <row r="55" spans="1:7" ht="12.75">
      <c r="A55" s="1">
        <v>83</v>
      </c>
      <c r="B55" s="1">
        <v>1</v>
      </c>
      <c r="D55" s="1" t="s">
        <v>15</v>
      </c>
      <c r="E55" s="1">
        <v>2</v>
      </c>
      <c r="F55" s="1">
        <v>6063</v>
      </c>
      <c r="G55" s="1">
        <v>2</v>
      </c>
    </row>
    <row r="56" spans="1:7" ht="12.75">
      <c r="A56" s="1">
        <v>84</v>
      </c>
      <c r="B56" s="1">
        <v>1</v>
      </c>
      <c r="D56" s="1" t="s">
        <v>15</v>
      </c>
      <c r="E56" s="1">
        <v>1</v>
      </c>
      <c r="F56" s="1">
        <v>6274</v>
      </c>
      <c r="G56" s="1">
        <v>2</v>
      </c>
    </row>
    <row r="57" spans="1:7" ht="12.75">
      <c r="A57" s="1">
        <v>86</v>
      </c>
      <c r="B57" s="1">
        <v>1</v>
      </c>
      <c r="D57" s="1" t="s">
        <v>8</v>
      </c>
      <c r="E57" s="1">
        <v>1</v>
      </c>
      <c r="F57" s="1">
        <v>6295</v>
      </c>
      <c r="G57" s="1">
        <v>2</v>
      </c>
    </row>
    <row r="58" spans="1:7" ht="12.75">
      <c r="A58" s="1">
        <v>87</v>
      </c>
      <c r="B58" s="1">
        <v>1</v>
      </c>
      <c r="D58" s="1" t="s">
        <v>10</v>
      </c>
      <c r="E58" s="1">
        <v>1</v>
      </c>
      <c r="F58" s="1">
        <v>6274</v>
      </c>
      <c r="G58" s="1">
        <v>2</v>
      </c>
    </row>
    <row r="59" spans="1:7" ht="12.75">
      <c r="A59" s="1">
        <v>88</v>
      </c>
      <c r="B59" s="1">
        <v>1</v>
      </c>
      <c r="D59" s="1" t="s">
        <v>16</v>
      </c>
      <c r="E59" s="1">
        <v>1</v>
      </c>
      <c r="F59" s="1">
        <v>6006</v>
      </c>
      <c r="G59" s="1">
        <v>2</v>
      </c>
    </row>
    <row r="60" spans="1:7" ht="12.75">
      <c r="A60" s="1">
        <v>89</v>
      </c>
      <c r="B60" s="1">
        <v>1</v>
      </c>
      <c r="D60" s="1" t="s">
        <v>15</v>
      </c>
      <c r="E60" s="1">
        <v>2</v>
      </c>
      <c r="F60" s="1">
        <v>6295</v>
      </c>
      <c r="G60" s="1">
        <v>2</v>
      </c>
    </row>
    <row r="61" spans="1:7" ht="12.75">
      <c r="A61" s="1">
        <v>90</v>
      </c>
      <c r="B61" s="1">
        <v>1</v>
      </c>
      <c r="D61" s="1" t="s">
        <v>8</v>
      </c>
      <c r="E61" s="1">
        <v>2</v>
      </c>
      <c r="F61" s="1">
        <v>6063</v>
      </c>
      <c r="G61" s="1">
        <v>2</v>
      </c>
    </row>
    <row r="62" spans="1:7" ht="12.75">
      <c r="A62" s="1">
        <v>92</v>
      </c>
      <c r="B62" s="1">
        <v>1</v>
      </c>
      <c r="D62" s="1" t="s">
        <v>15</v>
      </c>
      <c r="E62" s="1">
        <v>2</v>
      </c>
      <c r="F62" s="1">
        <v>6063</v>
      </c>
      <c r="G62" s="1">
        <v>2</v>
      </c>
    </row>
    <row r="63" spans="1:7" ht="12.75">
      <c r="A63" s="1">
        <v>95</v>
      </c>
      <c r="B63" s="1">
        <v>1</v>
      </c>
      <c r="C63" s="1" t="s">
        <v>13</v>
      </c>
      <c r="E63" s="1">
        <v>1</v>
      </c>
      <c r="F63" s="1">
        <v>802</v>
      </c>
      <c r="G63" s="1">
        <v>2</v>
      </c>
    </row>
    <row r="64" spans="1:7" ht="12.75">
      <c r="A64" s="1">
        <v>96</v>
      </c>
      <c r="B64" s="1">
        <v>1</v>
      </c>
      <c r="C64" s="1" t="s">
        <v>13</v>
      </c>
      <c r="E64" s="1">
        <v>1</v>
      </c>
      <c r="F64" s="1">
        <v>802</v>
      </c>
      <c r="G64" s="1">
        <v>2</v>
      </c>
    </row>
    <row r="65" spans="1:7" ht="12.75">
      <c r="A65" s="1">
        <v>97</v>
      </c>
      <c r="B65" s="1">
        <v>1</v>
      </c>
      <c r="D65" s="1" t="s">
        <v>21</v>
      </c>
      <c r="E65" s="1">
        <v>1</v>
      </c>
      <c r="F65" s="1">
        <v>6143</v>
      </c>
      <c r="G65" s="1">
        <v>2</v>
      </c>
    </row>
    <row r="66" spans="1:7" ht="12.75">
      <c r="A66" s="1">
        <v>98</v>
      </c>
      <c r="B66" s="1">
        <v>1</v>
      </c>
      <c r="C66" s="1" t="s">
        <v>13</v>
      </c>
      <c r="E66" s="1">
        <v>1</v>
      </c>
      <c r="F66" s="1">
        <v>802</v>
      </c>
      <c r="G66" s="1">
        <v>2</v>
      </c>
    </row>
    <row r="67" spans="1:7" ht="12.75">
      <c r="A67" s="1">
        <v>99</v>
      </c>
      <c r="B67" s="1">
        <v>1</v>
      </c>
      <c r="D67" s="1" t="s">
        <v>15</v>
      </c>
      <c r="E67" s="1">
        <v>2</v>
      </c>
      <c r="F67" s="1">
        <v>6063</v>
      </c>
      <c r="G67" s="1">
        <v>2</v>
      </c>
    </row>
    <row r="68" spans="1:7" ht="12.75">
      <c r="A68" s="1">
        <v>100</v>
      </c>
      <c r="B68" s="1">
        <v>1</v>
      </c>
      <c r="C68" s="1" t="s">
        <v>13</v>
      </c>
      <c r="E68" s="1">
        <v>1</v>
      </c>
      <c r="F68" s="1">
        <v>802</v>
      </c>
      <c r="G68" s="1">
        <v>2</v>
      </c>
    </row>
    <row r="69" spans="1:7" ht="12.75">
      <c r="A69" s="1">
        <v>101</v>
      </c>
      <c r="B69" s="1">
        <v>1</v>
      </c>
      <c r="D69" s="1" t="s">
        <v>10</v>
      </c>
      <c r="E69" s="1">
        <v>1</v>
      </c>
      <c r="F69" s="1">
        <v>802</v>
      </c>
      <c r="G69" s="1">
        <v>2</v>
      </c>
    </row>
    <row r="70" spans="1:7" ht="12.75">
      <c r="A70" s="1">
        <v>102</v>
      </c>
      <c r="B70" s="1">
        <v>1</v>
      </c>
      <c r="D70" s="1" t="s">
        <v>15</v>
      </c>
      <c r="E70" s="1">
        <v>1</v>
      </c>
      <c r="F70" s="1">
        <v>4187</v>
      </c>
      <c r="G70" s="1">
        <v>2</v>
      </c>
    </row>
    <row r="71" spans="1:7" ht="12.75">
      <c r="A71" s="1">
        <v>103</v>
      </c>
      <c r="B71" s="1">
        <v>1</v>
      </c>
      <c r="D71" s="1" t="s">
        <v>10</v>
      </c>
      <c r="E71" s="1">
        <v>1</v>
      </c>
      <c r="F71" s="1">
        <v>4097</v>
      </c>
      <c r="G71" s="1">
        <v>2</v>
      </c>
    </row>
    <row r="72" spans="1:7" ht="12.75">
      <c r="A72" s="1">
        <v>106</v>
      </c>
      <c r="B72" s="1">
        <v>1</v>
      </c>
      <c r="D72" s="1" t="s">
        <v>16</v>
      </c>
      <c r="E72" s="1">
        <v>1</v>
      </c>
      <c r="F72" s="1">
        <v>4187</v>
      </c>
      <c r="G72" s="1">
        <v>2</v>
      </c>
    </row>
    <row r="73" spans="1:7" ht="12.75">
      <c r="A73" s="1">
        <v>107</v>
      </c>
      <c r="B73" s="1">
        <v>1</v>
      </c>
      <c r="C73" s="1" t="s">
        <v>9</v>
      </c>
      <c r="E73" s="1">
        <v>1</v>
      </c>
      <c r="F73" s="1">
        <v>6063</v>
      </c>
      <c r="G73" s="1">
        <v>2</v>
      </c>
    </row>
    <row r="74" spans="1:7" ht="12.75">
      <c r="A74" s="1">
        <v>109</v>
      </c>
      <c r="B74" s="1">
        <v>1</v>
      </c>
      <c r="C74" s="1" t="s">
        <v>9</v>
      </c>
      <c r="E74" s="1">
        <v>1</v>
      </c>
      <c r="F74" s="1">
        <v>6295</v>
      </c>
      <c r="G74" s="1">
        <v>2</v>
      </c>
    </row>
    <row r="75" spans="1:7" ht="12.75">
      <c r="A75" s="1">
        <v>110</v>
      </c>
      <c r="B75" s="1">
        <v>1</v>
      </c>
      <c r="D75" s="1" t="s">
        <v>10</v>
      </c>
      <c r="E75" s="1">
        <v>1</v>
      </c>
      <c r="F75" s="1">
        <v>6274</v>
      </c>
      <c r="G75" s="1">
        <v>2</v>
      </c>
    </row>
    <row r="76" spans="1:7" ht="12.75">
      <c r="A76" s="1">
        <v>113</v>
      </c>
      <c r="B76" s="1">
        <v>1</v>
      </c>
      <c r="D76" s="1" t="s">
        <v>10</v>
      </c>
      <c r="E76" s="1">
        <v>1</v>
      </c>
      <c r="F76" s="1">
        <v>6274</v>
      </c>
      <c r="G76" s="1">
        <v>2</v>
      </c>
    </row>
    <row r="77" spans="1:7" ht="12.75">
      <c r="A77" s="1">
        <v>114</v>
      </c>
      <c r="B77" s="1">
        <v>1</v>
      </c>
      <c r="D77" s="1" t="s">
        <v>15</v>
      </c>
      <c r="E77" s="1">
        <v>1</v>
      </c>
      <c r="F77" s="1">
        <v>6063</v>
      </c>
      <c r="G77" s="1">
        <v>2</v>
      </c>
    </row>
    <row r="78" spans="1:7" ht="12.75">
      <c r="A78" s="1">
        <v>116</v>
      </c>
      <c r="B78" s="1">
        <v>1</v>
      </c>
      <c r="D78" s="1" t="s">
        <v>16</v>
      </c>
      <c r="E78" s="1">
        <v>1</v>
      </c>
      <c r="F78" s="1">
        <v>4192</v>
      </c>
      <c r="G78" s="1">
        <v>2</v>
      </c>
    </row>
    <row r="79" spans="1:7" ht="12.75">
      <c r="A79" s="1">
        <v>117</v>
      </c>
      <c r="B79" s="1">
        <v>1</v>
      </c>
      <c r="D79" s="1" t="s">
        <v>17</v>
      </c>
      <c r="E79" s="1">
        <v>1</v>
      </c>
      <c r="F79" s="1">
        <v>6006</v>
      </c>
      <c r="G79" s="1">
        <v>2</v>
      </c>
    </row>
    <row r="80" spans="1:7" ht="12.75">
      <c r="A80" s="1">
        <v>118</v>
      </c>
      <c r="B80" s="1">
        <v>1</v>
      </c>
      <c r="C80" s="1" t="s">
        <v>12</v>
      </c>
      <c r="E80" s="1">
        <v>1</v>
      </c>
      <c r="F80" s="1">
        <v>802</v>
      </c>
      <c r="G80" s="1">
        <v>2</v>
      </c>
    </row>
    <row r="81" spans="1:7" ht="12.75">
      <c r="A81" s="1">
        <v>119</v>
      </c>
      <c r="B81" s="1">
        <v>1</v>
      </c>
      <c r="C81" s="1" t="s">
        <v>12</v>
      </c>
      <c r="E81" s="1">
        <v>1</v>
      </c>
      <c r="F81" s="1">
        <v>802</v>
      </c>
      <c r="G81" s="1">
        <v>2</v>
      </c>
    </row>
    <row r="82" spans="1:7" ht="12.75">
      <c r="A82" s="1">
        <v>120</v>
      </c>
      <c r="B82" s="1">
        <v>1</v>
      </c>
      <c r="D82" s="1" t="s">
        <v>22</v>
      </c>
      <c r="E82" s="1">
        <v>2</v>
      </c>
      <c r="F82" s="1">
        <v>4187</v>
      </c>
      <c r="G82" s="1">
        <v>2</v>
      </c>
    </row>
    <row r="83" spans="1:7" ht="12.75">
      <c r="A83" s="1">
        <v>121</v>
      </c>
      <c r="B83" s="1">
        <v>1</v>
      </c>
      <c r="D83" s="1" t="s">
        <v>10</v>
      </c>
      <c r="E83" s="1">
        <v>1</v>
      </c>
      <c r="F83" s="1">
        <v>6274</v>
      </c>
      <c r="G83" s="1">
        <v>2</v>
      </c>
    </row>
    <row r="84" spans="1:7" ht="12.75">
      <c r="A84" s="1">
        <v>122</v>
      </c>
      <c r="B84" s="1">
        <v>1</v>
      </c>
      <c r="D84" s="1" t="s">
        <v>10</v>
      </c>
      <c r="E84" s="1">
        <v>1</v>
      </c>
      <c r="F84" s="1">
        <v>6243</v>
      </c>
      <c r="G84" s="1">
        <v>2</v>
      </c>
    </row>
    <row r="85" spans="1:7" ht="12.75">
      <c r="A85" s="1">
        <v>123</v>
      </c>
      <c r="B85" s="1">
        <v>1</v>
      </c>
      <c r="D85" s="1" t="s">
        <v>10</v>
      </c>
      <c r="E85" s="1">
        <v>1</v>
      </c>
      <c r="F85" s="1">
        <v>6243</v>
      </c>
      <c r="G85" s="1">
        <v>2</v>
      </c>
    </row>
    <row r="86" spans="1:7" ht="12.75">
      <c r="A86" s="1">
        <v>124</v>
      </c>
      <c r="B86" s="1">
        <v>1</v>
      </c>
      <c r="D86" s="1" t="s">
        <v>8</v>
      </c>
      <c r="E86" s="1">
        <v>1</v>
      </c>
      <c r="F86" s="1">
        <v>6295</v>
      </c>
      <c r="G86" s="1">
        <v>2</v>
      </c>
    </row>
    <row r="87" spans="1:7" ht="12.75">
      <c r="A87" s="1">
        <v>125</v>
      </c>
      <c r="B87" s="1">
        <v>1</v>
      </c>
      <c r="D87" s="1" t="s">
        <v>10</v>
      </c>
      <c r="E87" s="1">
        <v>1</v>
      </c>
      <c r="F87" s="1">
        <v>6243</v>
      </c>
      <c r="G87" s="1">
        <v>2</v>
      </c>
    </row>
    <row r="88" spans="1:7" ht="12.75">
      <c r="A88" s="1">
        <v>126</v>
      </c>
      <c r="B88" s="1">
        <v>1</v>
      </c>
      <c r="D88" s="1" t="s">
        <v>10</v>
      </c>
      <c r="E88" s="1">
        <v>1</v>
      </c>
      <c r="F88" s="1">
        <v>6243</v>
      </c>
      <c r="G88" s="1">
        <v>2</v>
      </c>
    </row>
    <row r="89" spans="1:7" ht="12.75">
      <c r="A89" s="1">
        <v>127</v>
      </c>
      <c r="B89" s="1">
        <v>1</v>
      </c>
      <c r="D89" s="1" t="s">
        <v>8</v>
      </c>
      <c r="E89" s="1">
        <v>1</v>
      </c>
      <c r="F89" s="1">
        <v>6295</v>
      </c>
      <c r="G89" s="1">
        <v>2</v>
      </c>
    </row>
    <row r="90" spans="1:7" ht="12.75">
      <c r="A90" s="1">
        <v>128</v>
      </c>
      <c r="B90" s="1">
        <v>1</v>
      </c>
      <c r="D90" s="1" t="s">
        <v>8</v>
      </c>
      <c r="E90" s="1">
        <v>1</v>
      </c>
      <c r="F90" s="1">
        <v>6295</v>
      </c>
      <c r="G90" s="1">
        <v>2</v>
      </c>
    </row>
    <row r="91" spans="1:7" ht="12.75">
      <c r="A91" s="1">
        <v>129</v>
      </c>
      <c r="B91" s="1">
        <v>1</v>
      </c>
      <c r="D91" s="1" t="s">
        <v>10</v>
      </c>
      <c r="E91" s="1">
        <v>1</v>
      </c>
      <c r="F91" s="1">
        <v>6243</v>
      </c>
      <c r="G91" s="1">
        <v>2</v>
      </c>
    </row>
    <row r="92" spans="1:7" ht="12.75">
      <c r="A92" s="1">
        <v>131</v>
      </c>
      <c r="B92" s="1">
        <v>1</v>
      </c>
      <c r="D92" s="1" t="s">
        <v>10</v>
      </c>
      <c r="E92" s="1">
        <v>1</v>
      </c>
      <c r="F92" s="1">
        <v>6243</v>
      </c>
      <c r="G92" s="1">
        <v>2</v>
      </c>
    </row>
    <row r="93" spans="1:7" ht="12.75">
      <c r="A93" s="1">
        <v>132</v>
      </c>
      <c r="B93" s="1">
        <v>1</v>
      </c>
      <c r="D93" s="1" t="s">
        <v>19</v>
      </c>
      <c r="E93" s="1">
        <v>3</v>
      </c>
      <c r="F93" s="1">
        <v>6243</v>
      </c>
      <c r="G93" s="1">
        <v>2</v>
      </c>
    </row>
    <row r="94" spans="1:7" ht="12.75">
      <c r="A94" s="1">
        <v>133</v>
      </c>
      <c r="B94" s="1">
        <v>1</v>
      </c>
      <c r="D94" s="1" t="s">
        <v>19</v>
      </c>
      <c r="E94" s="1">
        <v>3</v>
      </c>
      <c r="F94" s="1">
        <v>6243</v>
      </c>
      <c r="G94" s="1">
        <v>2</v>
      </c>
    </row>
    <row r="95" spans="1:7" ht="12.75">
      <c r="A95" s="1">
        <v>134</v>
      </c>
      <c r="B95" s="1">
        <v>1</v>
      </c>
      <c r="D95" s="1" t="s">
        <v>10</v>
      </c>
      <c r="E95" s="1">
        <v>3</v>
      </c>
      <c r="F95" s="1">
        <v>6274</v>
      </c>
      <c r="G95" s="1">
        <v>2</v>
      </c>
    </row>
    <row r="96" spans="1:7" ht="12.75">
      <c r="A96" s="1">
        <v>135</v>
      </c>
      <c r="B96" s="1">
        <v>1</v>
      </c>
      <c r="D96" s="1" t="s">
        <v>21</v>
      </c>
      <c r="E96" s="1">
        <v>1</v>
      </c>
      <c r="F96" s="1">
        <v>6243</v>
      </c>
      <c r="G96" s="1">
        <v>2</v>
      </c>
    </row>
    <row r="97" spans="1:7" ht="12.75">
      <c r="A97" s="1">
        <v>136</v>
      </c>
      <c r="B97" s="1">
        <v>1</v>
      </c>
      <c r="D97" s="1" t="s">
        <v>8</v>
      </c>
      <c r="E97" s="1">
        <v>1</v>
      </c>
      <c r="F97" s="1">
        <v>4187</v>
      </c>
      <c r="G97" s="1">
        <v>2</v>
      </c>
    </row>
    <row r="98" spans="1:7" ht="12.75">
      <c r="A98" s="1">
        <v>137</v>
      </c>
      <c r="B98" s="1">
        <v>1</v>
      </c>
      <c r="D98" s="1" t="s">
        <v>21</v>
      </c>
      <c r="E98" s="1">
        <v>1</v>
      </c>
      <c r="F98" s="1">
        <v>6243</v>
      </c>
      <c r="G98" s="1">
        <v>2</v>
      </c>
    </row>
    <row r="99" spans="1:7" ht="12.75">
      <c r="A99" s="1">
        <v>138</v>
      </c>
      <c r="B99" s="1">
        <v>1</v>
      </c>
      <c r="D99" s="1" t="s">
        <v>19</v>
      </c>
      <c r="E99" s="1">
        <v>3</v>
      </c>
      <c r="F99" s="1">
        <v>6243</v>
      </c>
      <c r="G99" s="1">
        <v>2</v>
      </c>
    </row>
    <row r="100" spans="1:7" ht="12.75">
      <c r="A100" s="1">
        <v>139</v>
      </c>
      <c r="B100" s="1">
        <v>1</v>
      </c>
      <c r="D100" s="1" t="s">
        <v>10</v>
      </c>
      <c r="E100" s="1">
        <v>1</v>
      </c>
      <c r="F100" s="1">
        <v>6243</v>
      </c>
      <c r="G100" s="1">
        <v>2</v>
      </c>
    </row>
    <row r="101" spans="1:7" ht="12.75">
      <c r="A101" s="1">
        <v>140</v>
      </c>
      <c r="B101" s="1">
        <v>1</v>
      </c>
      <c r="D101" s="1" t="s">
        <v>21</v>
      </c>
      <c r="E101" s="1">
        <v>1</v>
      </c>
      <c r="F101" s="1">
        <v>6143</v>
      </c>
      <c r="G101" s="1">
        <v>2</v>
      </c>
    </row>
    <row r="102" spans="1:7" ht="12.75">
      <c r="A102" s="1">
        <v>141</v>
      </c>
      <c r="B102" s="1">
        <v>1</v>
      </c>
      <c r="C102" s="1" t="s">
        <v>13</v>
      </c>
      <c r="E102" s="1">
        <v>1</v>
      </c>
      <c r="F102" s="1">
        <v>6143</v>
      </c>
      <c r="G102" s="1">
        <v>2</v>
      </c>
    </row>
    <row r="103" spans="1:7" ht="12.75">
      <c r="A103" s="1">
        <v>142</v>
      </c>
      <c r="B103" s="1">
        <v>1</v>
      </c>
      <c r="D103" s="1" t="s">
        <v>10</v>
      </c>
      <c r="E103" s="1">
        <v>3</v>
      </c>
      <c r="F103" s="1">
        <v>6274</v>
      </c>
      <c r="G103" s="1">
        <v>2</v>
      </c>
    </row>
    <row r="104" spans="1:7" ht="12.75">
      <c r="A104" s="1">
        <v>143</v>
      </c>
      <c r="B104" s="1">
        <v>1</v>
      </c>
      <c r="D104" s="1" t="s">
        <v>21</v>
      </c>
      <c r="E104" s="1">
        <v>1</v>
      </c>
      <c r="F104" s="1">
        <v>6243</v>
      </c>
      <c r="G104" s="1">
        <v>2</v>
      </c>
    </row>
    <row r="105" spans="1:7" ht="12.75">
      <c r="A105" s="1">
        <v>144</v>
      </c>
      <c r="B105" s="1">
        <v>1</v>
      </c>
      <c r="D105" s="1" t="s">
        <v>10</v>
      </c>
      <c r="E105" s="1">
        <v>1</v>
      </c>
      <c r="F105" s="1">
        <v>6243</v>
      </c>
      <c r="G105" s="1">
        <v>2</v>
      </c>
    </row>
    <row r="106" spans="1:7" ht="12.75">
      <c r="A106" s="1">
        <v>145</v>
      </c>
      <c r="B106" s="1">
        <v>1</v>
      </c>
      <c r="D106" s="1" t="s">
        <v>21</v>
      </c>
      <c r="E106" s="1">
        <v>1</v>
      </c>
      <c r="F106" s="1">
        <v>6143</v>
      </c>
      <c r="G106" s="1">
        <v>2</v>
      </c>
    </row>
    <row r="107" spans="1:7" ht="12.75">
      <c r="A107" s="1">
        <v>146</v>
      </c>
      <c r="B107" s="1">
        <v>1</v>
      </c>
      <c r="D107" s="1" t="s">
        <v>21</v>
      </c>
      <c r="E107" s="1">
        <v>1</v>
      </c>
      <c r="F107" s="1">
        <v>6274</v>
      </c>
      <c r="G107" s="1">
        <v>2</v>
      </c>
    </row>
    <row r="108" spans="1:7" ht="12.75">
      <c r="A108" s="1">
        <v>148</v>
      </c>
      <c r="B108" s="1">
        <v>1</v>
      </c>
      <c r="D108" s="1" t="s">
        <v>10</v>
      </c>
      <c r="E108" s="1">
        <v>1</v>
      </c>
      <c r="F108" s="1">
        <v>3886</v>
      </c>
      <c r="G108" s="1">
        <v>2</v>
      </c>
    </row>
    <row r="109" spans="1:7" ht="12.75">
      <c r="A109" s="1">
        <v>149</v>
      </c>
      <c r="B109" s="1">
        <v>1</v>
      </c>
      <c r="D109" s="1" t="s">
        <v>8</v>
      </c>
      <c r="E109" s="1">
        <v>1</v>
      </c>
      <c r="F109" s="1">
        <v>6295</v>
      </c>
      <c r="G109" s="1">
        <v>2</v>
      </c>
    </row>
    <row r="110" spans="1:7" ht="12.75">
      <c r="A110" s="1">
        <v>151</v>
      </c>
      <c r="B110" s="1">
        <v>1</v>
      </c>
      <c r="C110" s="1" t="s">
        <v>13</v>
      </c>
      <c r="E110" s="1">
        <v>1</v>
      </c>
      <c r="F110" s="1">
        <v>6274</v>
      </c>
      <c r="G110" s="1">
        <v>2</v>
      </c>
    </row>
    <row r="111" spans="1:7" ht="12.75">
      <c r="A111" s="1">
        <v>153</v>
      </c>
      <c r="B111" s="1">
        <v>1</v>
      </c>
      <c r="D111" s="1" t="s">
        <v>22</v>
      </c>
      <c r="E111" s="1">
        <v>1</v>
      </c>
      <c r="F111" s="1">
        <v>6274</v>
      </c>
      <c r="G111" s="1">
        <v>2</v>
      </c>
    </row>
    <row r="112" spans="1:7" ht="12.75">
      <c r="A112" s="1">
        <v>156</v>
      </c>
      <c r="B112" s="1">
        <v>1</v>
      </c>
      <c r="C112" s="1" t="s">
        <v>9</v>
      </c>
      <c r="E112" s="1">
        <v>1</v>
      </c>
      <c r="F112" s="1">
        <v>6145</v>
      </c>
      <c r="G112" s="1">
        <v>2</v>
      </c>
    </row>
    <row r="113" spans="1:7" ht="12.75">
      <c r="A113" s="1">
        <v>157</v>
      </c>
      <c r="B113" s="1">
        <v>1</v>
      </c>
      <c r="C113" s="1" t="s">
        <v>9</v>
      </c>
      <c r="E113" s="1">
        <v>2</v>
      </c>
      <c r="F113" s="1">
        <v>6145</v>
      </c>
      <c r="G113" s="1">
        <v>2</v>
      </c>
    </row>
    <row r="114" spans="1:7" ht="12.75">
      <c r="A114" s="1">
        <v>158</v>
      </c>
      <c r="B114" s="1">
        <v>1</v>
      </c>
      <c r="C114" s="1" t="s">
        <v>13</v>
      </c>
      <c r="E114" s="1">
        <v>1</v>
      </c>
      <c r="F114" s="1">
        <v>802</v>
      </c>
      <c r="G114" s="1">
        <v>2</v>
      </c>
    </row>
    <row r="115" spans="1:7" ht="12.75">
      <c r="A115" s="1">
        <v>160</v>
      </c>
      <c r="B115" s="1">
        <v>1</v>
      </c>
      <c r="C115" s="1" t="s">
        <v>9</v>
      </c>
      <c r="E115" s="1">
        <v>2</v>
      </c>
      <c r="F115" s="1">
        <v>6145</v>
      </c>
      <c r="G115" s="1">
        <v>2</v>
      </c>
    </row>
    <row r="116" spans="1:7" ht="12.75">
      <c r="A116" s="1">
        <v>163</v>
      </c>
      <c r="B116" s="1">
        <v>1</v>
      </c>
      <c r="C116" s="1" t="s">
        <v>9</v>
      </c>
      <c r="E116" s="1">
        <v>1</v>
      </c>
      <c r="F116" s="1">
        <v>6145</v>
      </c>
      <c r="G116" s="1">
        <v>2</v>
      </c>
    </row>
    <row r="117" spans="1:7" ht="12.75">
      <c r="A117" s="1">
        <v>164</v>
      </c>
      <c r="B117" s="1">
        <v>1</v>
      </c>
      <c r="D117" s="1" t="s">
        <v>10</v>
      </c>
      <c r="E117" s="1">
        <v>1</v>
      </c>
      <c r="F117" s="1">
        <v>6274</v>
      </c>
      <c r="G117" s="1">
        <v>2</v>
      </c>
    </row>
    <row r="118" spans="1:7" ht="12.75">
      <c r="A118" s="1">
        <v>165</v>
      </c>
      <c r="B118" s="1">
        <v>1</v>
      </c>
      <c r="C118" s="1" t="s">
        <v>11</v>
      </c>
      <c r="E118" s="1">
        <v>1</v>
      </c>
      <c r="F118" s="1">
        <v>6371</v>
      </c>
      <c r="G118" s="1">
        <v>2</v>
      </c>
    </row>
    <row r="119" spans="1:7" ht="12.75">
      <c r="A119" s="1">
        <v>172</v>
      </c>
      <c r="B119" s="1">
        <v>1</v>
      </c>
      <c r="D119" s="1" t="s">
        <v>10</v>
      </c>
      <c r="E119" s="1">
        <v>1</v>
      </c>
      <c r="F119" s="1">
        <v>6243</v>
      </c>
      <c r="G119" s="1">
        <v>2</v>
      </c>
    </row>
    <row r="120" spans="1:7" ht="12.75">
      <c r="A120" s="1">
        <v>176</v>
      </c>
      <c r="B120" s="1">
        <v>1</v>
      </c>
      <c r="D120" s="1" t="s">
        <v>16</v>
      </c>
      <c r="E120" s="1">
        <v>1</v>
      </c>
      <c r="F120" s="1">
        <v>4192</v>
      </c>
      <c r="G120" s="1">
        <v>2</v>
      </c>
    </row>
    <row r="121" spans="1:7" ht="12.75">
      <c r="A121" s="1">
        <v>177</v>
      </c>
      <c r="B121" s="1">
        <v>1</v>
      </c>
      <c r="D121" s="1" t="s">
        <v>16</v>
      </c>
      <c r="E121" s="1">
        <v>2</v>
      </c>
      <c r="F121" s="1">
        <v>6006</v>
      </c>
      <c r="G121" s="1">
        <v>2</v>
      </c>
    </row>
    <row r="122" spans="1:7" ht="12.75">
      <c r="A122" s="1">
        <v>179</v>
      </c>
      <c r="B122" s="1">
        <v>1</v>
      </c>
      <c r="D122" s="1" t="s">
        <v>17</v>
      </c>
      <c r="E122" s="1">
        <v>1</v>
      </c>
      <c r="F122" s="1">
        <v>6063</v>
      </c>
      <c r="G122" s="1">
        <v>2</v>
      </c>
    </row>
    <row r="123" spans="1:7" ht="12.75">
      <c r="A123" s="1">
        <v>180</v>
      </c>
      <c r="B123" s="1">
        <v>1</v>
      </c>
      <c r="D123" s="1" t="s">
        <v>20</v>
      </c>
      <c r="E123" s="1">
        <v>1</v>
      </c>
      <c r="F123" s="1">
        <v>6150</v>
      </c>
      <c r="G123" s="1">
        <v>2</v>
      </c>
    </row>
    <row r="124" spans="1:7" ht="12.75">
      <c r="A124" s="1">
        <v>181</v>
      </c>
      <c r="B124" s="1">
        <v>1</v>
      </c>
      <c r="D124" s="1" t="s">
        <v>17</v>
      </c>
      <c r="E124" s="1">
        <v>1</v>
      </c>
      <c r="F124" s="1">
        <v>6063</v>
      </c>
      <c r="G124" s="1">
        <v>2</v>
      </c>
    </row>
    <row r="125" spans="1:7" ht="12.75">
      <c r="A125" s="1">
        <v>182</v>
      </c>
      <c r="B125" s="1">
        <v>1</v>
      </c>
      <c r="D125" s="1" t="s">
        <v>15</v>
      </c>
      <c r="E125" s="1">
        <v>1</v>
      </c>
      <c r="F125" s="1">
        <v>6063</v>
      </c>
      <c r="G125" s="1">
        <v>2</v>
      </c>
    </row>
    <row r="126" spans="1:7" ht="12.75">
      <c r="A126" s="1">
        <v>183</v>
      </c>
      <c r="B126" s="1">
        <v>1</v>
      </c>
      <c r="D126" s="1" t="s">
        <v>17</v>
      </c>
      <c r="E126" s="1">
        <v>1</v>
      </c>
      <c r="F126" s="1">
        <v>6063</v>
      </c>
      <c r="G126" s="1">
        <v>2</v>
      </c>
    </row>
    <row r="127" spans="1:7" ht="12.75">
      <c r="A127" s="1">
        <v>184</v>
      </c>
      <c r="B127" s="1">
        <v>1</v>
      </c>
      <c r="D127" s="1" t="s">
        <v>17</v>
      </c>
      <c r="E127" s="1">
        <v>1</v>
      </c>
      <c r="F127" s="1">
        <v>4187</v>
      </c>
      <c r="G127" s="1">
        <v>2</v>
      </c>
    </row>
    <row r="128" spans="1:7" ht="12.75">
      <c r="A128" s="1">
        <v>185</v>
      </c>
      <c r="B128" s="1">
        <v>1</v>
      </c>
      <c r="D128" s="1" t="s">
        <v>17</v>
      </c>
      <c r="E128" s="1">
        <v>3</v>
      </c>
      <c r="F128" s="1">
        <v>6006</v>
      </c>
      <c r="G128" s="1">
        <v>2</v>
      </c>
    </row>
    <row r="129" spans="1:7" ht="12.75">
      <c r="A129" s="1">
        <v>186</v>
      </c>
      <c r="B129" s="1">
        <v>1</v>
      </c>
      <c r="D129" s="1" t="s">
        <v>16</v>
      </c>
      <c r="E129" s="1">
        <v>1</v>
      </c>
      <c r="F129" s="1">
        <v>6006</v>
      </c>
      <c r="G129" s="1">
        <v>2</v>
      </c>
    </row>
    <row r="130" spans="1:7" ht="12.75">
      <c r="A130" s="1">
        <v>191</v>
      </c>
      <c r="B130" s="1">
        <v>1</v>
      </c>
      <c r="D130" s="1" t="s">
        <v>21</v>
      </c>
      <c r="E130" s="1">
        <v>1</v>
      </c>
      <c r="F130" s="1">
        <v>6150</v>
      </c>
      <c r="G130" s="1">
        <v>2</v>
      </c>
    </row>
    <row r="131" spans="1:7" ht="12.75">
      <c r="A131" s="1">
        <v>192</v>
      </c>
      <c r="B131" s="1">
        <v>1</v>
      </c>
      <c r="D131" s="1" t="s">
        <v>21</v>
      </c>
      <c r="E131" s="1">
        <v>1</v>
      </c>
      <c r="F131" s="1">
        <v>6143</v>
      </c>
      <c r="G131" s="1">
        <v>2</v>
      </c>
    </row>
    <row r="132" spans="1:7" ht="12.75">
      <c r="A132" s="1">
        <v>194</v>
      </c>
      <c r="B132" s="1">
        <v>1</v>
      </c>
      <c r="D132" s="1" t="s">
        <v>8</v>
      </c>
      <c r="E132" s="1">
        <v>1</v>
      </c>
      <c r="F132" s="1">
        <v>6295</v>
      </c>
      <c r="G132" s="1">
        <v>2</v>
      </c>
    </row>
    <row r="133" spans="1:7" ht="12.75">
      <c r="A133" s="1">
        <v>195</v>
      </c>
      <c r="B133" s="1">
        <v>1</v>
      </c>
      <c r="D133" s="1" t="s">
        <v>16</v>
      </c>
      <c r="E133" s="1">
        <v>1</v>
      </c>
      <c r="F133" s="1">
        <v>6006</v>
      </c>
      <c r="G133" s="1">
        <v>2</v>
      </c>
    </row>
    <row r="134" spans="1:7" ht="12.75">
      <c r="A134" s="1">
        <v>196</v>
      </c>
      <c r="B134" s="1">
        <v>1</v>
      </c>
      <c r="D134" s="1" t="s">
        <v>16</v>
      </c>
      <c r="E134" s="1">
        <v>1</v>
      </c>
      <c r="F134" s="1">
        <v>4192</v>
      </c>
      <c r="G134" s="1">
        <v>2</v>
      </c>
    </row>
    <row r="135" spans="1:7" ht="12.75">
      <c r="A135" s="1">
        <v>197</v>
      </c>
      <c r="B135" s="1">
        <v>1</v>
      </c>
      <c r="D135" s="1" t="s">
        <v>17</v>
      </c>
      <c r="E135" s="1">
        <v>1</v>
      </c>
      <c r="F135" s="1">
        <v>4187</v>
      </c>
      <c r="G135" s="1">
        <v>2</v>
      </c>
    </row>
    <row r="136" spans="1:7" ht="12.75">
      <c r="A136" s="1">
        <v>198</v>
      </c>
      <c r="B136" s="1">
        <v>1</v>
      </c>
      <c r="D136" s="1" t="s">
        <v>8</v>
      </c>
      <c r="E136" s="1">
        <v>1</v>
      </c>
      <c r="F136" s="1">
        <v>6063</v>
      </c>
      <c r="G136" s="1">
        <v>2</v>
      </c>
    </row>
    <row r="137" spans="1:7" ht="12.75">
      <c r="A137" s="1">
        <v>199</v>
      </c>
      <c r="B137" s="1">
        <v>1</v>
      </c>
      <c r="D137" s="1" t="s">
        <v>8</v>
      </c>
      <c r="E137" s="1">
        <v>2</v>
      </c>
      <c r="F137" s="1">
        <v>3886</v>
      </c>
      <c r="G137" s="1">
        <v>2</v>
      </c>
    </row>
    <row r="138" spans="1:7" ht="12.75">
      <c r="A138" s="1">
        <v>202</v>
      </c>
      <c r="B138" s="1">
        <v>1</v>
      </c>
      <c r="D138" s="1" t="s">
        <v>20</v>
      </c>
      <c r="E138" s="1">
        <v>1</v>
      </c>
      <c r="F138" s="1">
        <v>6342</v>
      </c>
      <c r="G138" s="1">
        <v>2</v>
      </c>
    </row>
    <row r="139" spans="1:7" ht="12.75">
      <c r="A139" s="1">
        <v>203</v>
      </c>
      <c r="B139" s="1">
        <v>1</v>
      </c>
      <c r="D139" s="1" t="s">
        <v>15</v>
      </c>
      <c r="E139" s="1">
        <v>1</v>
      </c>
      <c r="F139" s="1">
        <v>6371</v>
      </c>
      <c r="G139" s="1">
        <v>2</v>
      </c>
    </row>
    <row r="140" spans="1:7" ht="12.75">
      <c r="A140" s="1">
        <v>204</v>
      </c>
      <c r="B140" s="1">
        <v>1</v>
      </c>
      <c r="D140" s="1" t="s">
        <v>10</v>
      </c>
      <c r="E140" s="1">
        <v>1</v>
      </c>
      <c r="F140" s="1">
        <v>6274</v>
      </c>
      <c r="G140" s="1">
        <v>2</v>
      </c>
    </row>
    <row r="141" spans="1:7" ht="12.75">
      <c r="A141" s="1">
        <v>205</v>
      </c>
      <c r="B141" s="1">
        <v>1</v>
      </c>
      <c r="D141" s="1" t="s">
        <v>10</v>
      </c>
      <c r="E141" s="1">
        <v>1</v>
      </c>
      <c r="F141" s="1">
        <v>6295</v>
      </c>
      <c r="G141" s="1">
        <v>2</v>
      </c>
    </row>
    <row r="142" spans="1:7" ht="12.75">
      <c r="A142" s="1">
        <v>237</v>
      </c>
      <c r="B142" s="1">
        <v>1</v>
      </c>
      <c r="D142" s="1" t="s">
        <v>15</v>
      </c>
      <c r="E142" s="1">
        <v>1</v>
      </c>
      <c r="F142" s="1">
        <v>6371</v>
      </c>
      <c r="G142" s="1">
        <v>2</v>
      </c>
    </row>
    <row r="143" spans="1:7" ht="12.75">
      <c r="A143" s="1">
        <v>241</v>
      </c>
      <c r="B143" s="1">
        <v>1</v>
      </c>
      <c r="D143" s="1" t="s">
        <v>8</v>
      </c>
      <c r="E143" s="1">
        <v>1</v>
      </c>
      <c r="F143" s="1">
        <v>6295</v>
      </c>
      <c r="G143" s="1">
        <v>2</v>
      </c>
    </row>
    <row r="144" spans="1:7" ht="12.75">
      <c r="A144" s="1">
        <v>242</v>
      </c>
      <c r="B144" s="1">
        <v>1</v>
      </c>
      <c r="D144" s="1" t="s">
        <v>21</v>
      </c>
      <c r="E144" s="1">
        <v>1</v>
      </c>
      <c r="F144" s="1">
        <v>6143</v>
      </c>
      <c r="G144" s="1">
        <v>2</v>
      </c>
    </row>
    <row r="145" spans="1:7" ht="12.75">
      <c r="A145" s="1">
        <v>243</v>
      </c>
      <c r="B145" s="1">
        <v>1</v>
      </c>
      <c r="D145" s="1" t="s">
        <v>21</v>
      </c>
      <c r="E145" s="1">
        <v>1</v>
      </c>
      <c r="F145" s="1">
        <v>6143</v>
      </c>
      <c r="G145" s="1">
        <v>2</v>
      </c>
    </row>
    <row r="146" spans="1:7" ht="12.75">
      <c r="A146" s="1">
        <v>245</v>
      </c>
      <c r="B146" s="1">
        <v>1</v>
      </c>
      <c r="D146" s="1" t="s">
        <v>21</v>
      </c>
      <c r="E146" s="1">
        <v>1</v>
      </c>
      <c r="F146" s="1">
        <v>6143</v>
      </c>
      <c r="G146" s="1">
        <v>2</v>
      </c>
    </row>
    <row r="147" spans="1:7" ht="12.75">
      <c r="A147" s="1">
        <v>249</v>
      </c>
      <c r="B147" s="1">
        <v>1</v>
      </c>
      <c r="D147" s="1" t="s">
        <v>8</v>
      </c>
      <c r="E147" s="1">
        <v>1</v>
      </c>
      <c r="F147" s="1">
        <v>6295</v>
      </c>
      <c r="G147" s="1">
        <v>2</v>
      </c>
    </row>
    <row r="148" spans="1:7" ht="12.75">
      <c r="A148" s="1">
        <v>250</v>
      </c>
      <c r="B148" s="1">
        <v>1</v>
      </c>
      <c r="D148" s="1" t="s">
        <v>25</v>
      </c>
      <c r="E148" s="1">
        <v>1</v>
      </c>
      <c r="F148" s="1">
        <v>6150</v>
      </c>
      <c r="G148" s="1">
        <v>2</v>
      </c>
    </row>
    <row r="149" spans="1:7" ht="12.75">
      <c r="A149" s="1">
        <v>251</v>
      </c>
      <c r="B149" s="1">
        <v>1</v>
      </c>
      <c r="D149" s="1" t="s">
        <v>10</v>
      </c>
      <c r="E149" s="1">
        <v>1</v>
      </c>
      <c r="F149" s="1">
        <v>6274</v>
      </c>
      <c r="G149" s="1">
        <v>2</v>
      </c>
    </row>
    <row r="150" spans="1:7" ht="12.75">
      <c r="A150" s="1">
        <v>252</v>
      </c>
      <c r="B150" s="1">
        <v>1</v>
      </c>
      <c r="D150" s="1" t="s">
        <v>21</v>
      </c>
      <c r="E150" s="1">
        <v>1</v>
      </c>
      <c r="F150" s="1">
        <v>6143</v>
      </c>
      <c r="G150" s="1">
        <v>2</v>
      </c>
    </row>
    <row r="151" spans="1:7" ht="12.75">
      <c r="A151" s="1">
        <v>253</v>
      </c>
      <c r="B151" s="1">
        <v>1</v>
      </c>
      <c r="D151" s="1" t="s">
        <v>20</v>
      </c>
      <c r="E151" s="1">
        <v>3</v>
      </c>
      <c r="F151" s="1">
        <v>4187</v>
      </c>
      <c r="G151" s="1">
        <v>2</v>
      </c>
    </row>
    <row r="152" spans="1:7" ht="12.75">
      <c r="A152" s="1">
        <v>254</v>
      </c>
      <c r="B152" s="1">
        <v>1</v>
      </c>
      <c r="D152" s="1" t="s">
        <v>26</v>
      </c>
      <c r="E152" s="1">
        <v>3</v>
      </c>
      <c r="F152" s="1">
        <v>6342</v>
      </c>
      <c r="G152" s="1">
        <v>2</v>
      </c>
    </row>
    <row r="153" spans="1:7" ht="12.75">
      <c r="A153" s="1">
        <v>256</v>
      </c>
      <c r="B153" s="1">
        <v>1</v>
      </c>
      <c r="D153" s="1" t="s">
        <v>20</v>
      </c>
      <c r="E153" s="1">
        <v>1</v>
      </c>
      <c r="F153" s="1">
        <v>6141</v>
      </c>
      <c r="G153" s="1">
        <v>2</v>
      </c>
    </row>
    <row r="154" spans="1:7" ht="12.75">
      <c r="A154" s="1">
        <v>258</v>
      </c>
      <c r="B154" s="1">
        <v>1</v>
      </c>
      <c r="D154" s="1" t="s">
        <v>26</v>
      </c>
      <c r="E154" s="1">
        <v>1</v>
      </c>
      <c r="F154" s="1">
        <v>6342</v>
      </c>
      <c r="G154" s="1">
        <v>2</v>
      </c>
    </row>
    <row r="155" spans="1:7" ht="12.75">
      <c r="A155" s="1">
        <v>260</v>
      </c>
      <c r="B155" s="1">
        <v>1</v>
      </c>
      <c r="D155" s="1" t="s">
        <v>20</v>
      </c>
      <c r="E155" s="1">
        <v>3</v>
      </c>
      <c r="F155" s="1">
        <v>4187</v>
      </c>
      <c r="G155" s="1">
        <v>2</v>
      </c>
    </row>
    <row r="156" spans="1:7" ht="12.75">
      <c r="A156" s="1">
        <v>265</v>
      </c>
      <c r="B156" s="1">
        <v>1</v>
      </c>
      <c r="D156" s="1" t="s">
        <v>15</v>
      </c>
      <c r="E156" s="1">
        <v>1</v>
      </c>
      <c r="F156" s="1">
        <v>6371</v>
      </c>
      <c r="G156" s="1">
        <v>2</v>
      </c>
    </row>
    <row r="157" spans="1:7" ht="12.75">
      <c r="A157" s="1">
        <v>266</v>
      </c>
      <c r="B157" s="1">
        <v>1</v>
      </c>
      <c r="D157" s="1" t="s">
        <v>20</v>
      </c>
      <c r="E157" s="1">
        <v>1</v>
      </c>
      <c r="F157" s="1">
        <v>6150</v>
      </c>
      <c r="G157" s="1">
        <v>2</v>
      </c>
    </row>
    <row r="158" spans="1:7" ht="12.75">
      <c r="A158" s="1">
        <v>267</v>
      </c>
      <c r="B158" s="1">
        <v>1</v>
      </c>
      <c r="C158" s="1" t="s">
        <v>9</v>
      </c>
      <c r="E158" s="1">
        <v>1</v>
      </c>
      <c r="F158" s="1">
        <v>6371</v>
      </c>
      <c r="G158" s="1">
        <v>2</v>
      </c>
    </row>
    <row r="159" spans="1:7" ht="12.75">
      <c r="A159" s="1">
        <v>268</v>
      </c>
      <c r="B159" s="1">
        <v>1</v>
      </c>
      <c r="D159" s="1" t="s">
        <v>26</v>
      </c>
      <c r="E159" s="1">
        <v>1</v>
      </c>
      <c r="F159" s="1">
        <v>6117</v>
      </c>
      <c r="G159" s="1">
        <v>2</v>
      </c>
    </row>
    <row r="160" spans="1:7" ht="12.75">
      <c r="A160" s="1">
        <v>269</v>
      </c>
      <c r="B160" s="1">
        <v>1</v>
      </c>
      <c r="D160" s="1" t="s">
        <v>20</v>
      </c>
      <c r="E160" s="1">
        <v>1</v>
      </c>
      <c r="F160" s="1">
        <v>6342</v>
      </c>
      <c r="G160" s="1">
        <v>2</v>
      </c>
    </row>
    <row r="161" spans="1:7" ht="12.75">
      <c r="A161" s="1">
        <v>273</v>
      </c>
      <c r="B161" s="1">
        <v>1</v>
      </c>
      <c r="C161" s="1" t="s">
        <v>7</v>
      </c>
      <c r="E161" s="1">
        <v>1</v>
      </c>
      <c r="F161" s="1">
        <v>6376</v>
      </c>
      <c r="G161" s="1">
        <v>2</v>
      </c>
    </row>
    <row r="162" spans="1:7" ht="12.75">
      <c r="A162" s="1">
        <v>274</v>
      </c>
      <c r="B162" s="1">
        <v>1</v>
      </c>
      <c r="C162" s="1" t="s">
        <v>9</v>
      </c>
      <c r="E162" s="1">
        <v>1</v>
      </c>
      <c r="F162" s="1">
        <v>6145</v>
      </c>
      <c r="G162" s="1">
        <v>2</v>
      </c>
    </row>
    <row r="163" spans="1:7" ht="12.75">
      <c r="A163" s="1">
        <v>275</v>
      </c>
      <c r="B163" s="1">
        <v>1</v>
      </c>
      <c r="D163" s="1" t="s">
        <v>8</v>
      </c>
      <c r="E163" s="1">
        <v>1</v>
      </c>
      <c r="F163" s="1">
        <v>6243</v>
      </c>
      <c r="G163" s="1">
        <v>2</v>
      </c>
    </row>
    <row r="164" spans="1:7" ht="12.75">
      <c r="A164" s="1">
        <v>276</v>
      </c>
      <c r="B164" s="1">
        <v>1</v>
      </c>
      <c r="D164" s="1" t="s">
        <v>15</v>
      </c>
      <c r="E164" s="1">
        <v>1</v>
      </c>
      <c r="F164" s="1">
        <v>6063</v>
      </c>
      <c r="G164" s="1">
        <v>2</v>
      </c>
    </row>
    <row r="165" spans="1:7" ht="12.75">
      <c r="A165" s="1">
        <v>277</v>
      </c>
      <c r="B165" s="1">
        <v>1</v>
      </c>
      <c r="D165" s="1" t="s">
        <v>15</v>
      </c>
      <c r="E165" s="1">
        <v>1</v>
      </c>
      <c r="F165" s="1">
        <v>6063</v>
      </c>
      <c r="G165" s="1">
        <v>2</v>
      </c>
    </row>
    <row r="166" spans="1:7" ht="12.75">
      <c r="A166" s="1">
        <v>285</v>
      </c>
      <c r="B166" s="1">
        <v>1</v>
      </c>
      <c r="C166" s="1" t="s">
        <v>9</v>
      </c>
      <c r="E166" s="1">
        <v>1</v>
      </c>
      <c r="F166" s="1">
        <v>6376</v>
      </c>
      <c r="G166" s="1">
        <v>2</v>
      </c>
    </row>
    <row r="167" spans="1:7" ht="12.75">
      <c r="A167" s="1">
        <v>286</v>
      </c>
      <c r="B167" s="1">
        <v>1</v>
      </c>
      <c r="C167" s="1" t="s">
        <v>9</v>
      </c>
      <c r="E167" s="1">
        <v>1</v>
      </c>
      <c r="F167" s="1">
        <v>6376</v>
      </c>
      <c r="G167" s="1">
        <v>2</v>
      </c>
    </row>
    <row r="168" spans="1:7" ht="12.75">
      <c r="A168" s="1">
        <v>290</v>
      </c>
      <c r="B168" s="1">
        <v>1</v>
      </c>
      <c r="C168" s="1" t="s">
        <v>7</v>
      </c>
      <c r="E168" s="1">
        <v>3</v>
      </c>
      <c r="F168" s="1">
        <v>6376</v>
      </c>
      <c r="G168" s="1">
        <v>2</v>
      </c>
    </row>
    <row r="169" spans="1:7" ht="12.75">
      <c r="A169" s="1">
        <v>292</v>
      </c>
      <c r="B169" s="1">
        <v>1</v>
      </c>
      <c r="C169" s="1" t="s">
        <v>9</v>
      </c>
      <c r="E169" s="1">
        <v>1</v>
      </c>
      <c r="F169" s="1">
        <v>6145</v>
      </c>
      <c r="G169" s="1">
        <v>2</v>
      </c>
    </row>
    <row r="170" spans="1:7" ht="12.75">
      <c r="A170" s="1">
        <v>293</v>
      </c>
      <c r="B170" s="1">
        <v>1</v>
      </c>
      <c r="C170" s="1" t="s">
        <v>9</v>
      </c>
      <c r="E170" s="1">
        <v>1</v>
      </c>
      <c r="F170" s="1">
        <v>6376</v>
      </c>
      <c r="G170" s="1">
        <v>2</v>
      </c>
    </row>
    <row r="171" spans="1:7" ht="12.75">
      <c r="A171" s="1">
        <v>294</v>
      </c>
      <c r="B171" s="1">
        <v>1</v>
      </c>
      <c r="C171" s="1" t="s">
        <v>7</v>
      </c>
      <c r="E171" s="1">
        <v>3</v>
      </c>
      <c r="F171" s="1">
        <v>6376</v>
      </c>
      <c r="G171" s="1">
        <v>2</v>
      </c>
    </row>
    <row r="172" spans="1:7" ht="12.75">
      <c r="A172" s="1">
        <v>295</v>
      </c>
      <c r="B172" s="1">
        <v>1</v>
      </c>
      <c r="D172" s="1" t="s">
        <v>10</v>
      </c>
      <c r="E172" s="1">
        <v>3</v>
      </c>
      <c r="F172" s="1">
        <v>6274</v>
      </c>
      <c r="G172" s="1">
        <v>2</v>
      </c>
    </row>
    <row r="173" spans="1:7" ht="12.75">
      <c r="A173" s="1">
        <v>297</v>
      </c>
      <c r="B173" s="1">
        <v>1</v>
      </c>
      <c r="D173" s="1" t="s">
        <v>8</v>
      </c>
      <c r="E173" s="1">
        <v>1</v>
      </c>
      <c r="F173" s="1">
        <v>6145</v>
      </c>
      <c r="G173" s="1">
        <v>2</v>
      </c>
    </row>
    <row r="174" spans="1:7" ht="12.75">
      <c r="A174" s="1">
        <v>298</v>
      </c>
      <c r="B174" s="1">
        <v>1</v>
      </c>
      <c r="C174" s="1" t="s">
        <v>13</v>
      </c>
      <c r="E174" s="1">
        <v>1</v>
      </c>
      <c r="F174" s="1">
        <v>6117</v>
      </c>
      <c r="G174" s="1">
        <v>2</v>
      </c>
    </row>
    <row r="175" spans="1:7" ht="12.75">
      <c r="A175" s="1">
        <v>299</v>
      </c>
      <c r="B175" s="1">
        <v>1</v>
      </c>
      <c r="D175" s="1" t="s">
        <v>21</v>
      </c>
      <c r="E175" s="1">
        <v>1</v>
      </c>
      <c r="F175" s="1">
        <v>6143</v>
      </c>
      <c r="G175" s="1">
        <v>2</v>
      </c>
    </row>
    <row r="176" spans="1:7" ht="12.75">
      <c r="A176" s="1">
        <v>300</v>
      </c>
      <c r="B176" s="1">
        <v>1</v>
      </c>
      <c r="D176" s="1" t="s">
        <v>21</v>
      </c>
      <c r="E176" s="1">
        <v>1</v>
      </c>
      <c r="F176" s="1">
        <v>4097</v>
      </c>
      <c r="G176" s="1">
        <v>2</v>
      </c>
    </row>
    <row r="177" spans="1:7" ht="12.75">
      <c r="A177" s="1">
        <v>301</v>
      </c>
      <c r="B177" s="1">
        <v>1</v>
      </c>
      <c r="D177" s="1" t="s">
        <v>21</v>
      </c>
      <c r="E177" s="1">
        <v>1</v>
      </c>
      <c r="F177" s="1">
        <v>6067</v>
      </c>
      <c r="G177" s="1">
        <v>2</v>
      </c>
    </row>
    <row r="178" spans="1:7" ht="12.75">
      <c r="A178" s="1">
        <v>302</v>
      </c>
      <c r="B178" s="1">
        <v>1</v>
      </c>
      <c r="D178" s="1" t="s">
        <v>21</v>
      </c>
      <c r="E178" s="1">
        <v>1</v>
      </c>
      <c r="F178" s="1">
        <v>6143</v>
      </c>
      <c r="G178" s="1">
        <v>2</v>
      </c>
    </row>
    <row r="179" spans="1:7" ht="12.75">
      <c r="A179" s="1">
        <v>304</v>
      </c>
      <c r="B179" s="1">
        <v>1</v>
      </c>
      <c r="C179" s="1" t="s">
        <v>13</v>
      </c>
      <c r="E179" s="1">
        <v>1</v>
      </c>
      <c r="F179" s="1">
        <v>6117</v>
      </c>
      <c r="G179" s="1">
        <v>2</v>
      </c>
    </row>
    <row r="180" spans="1:7" ht="12.75">
      <c r="A180" s="1">
        <v>307</v>
      </c>
      <c r="B180" s="1">
        <v>1</v>
      </c>
      <c r="D180" s="1" t="s">
        <v>21</v>
      </c>
      <c r="E180" s="1">
        <v>1</v>
      </c>
      <c r="F180" s="1">
        <v>4097</v>
      </c>
      <c r="G180" s="1">
        <v>2</v>
      </c>
    </row>
    <row r="181" spans="1:7" ht="12.75">
      <c r="A181" s="1">
        <v>308</v>
      </c>
      <c r="B181" s="1">
        <v>1</v>
      </c>
      <c r="D181" s="1" t="s">
        <v>21</v>
      </c>
      <c r="E181" s="1">
        <v>1</v>
      </c>
      <c r="F181" s="1">
        <v>6143</v>
      </c>
      <c r="G181" s="1">
        <v>2</v>
      </c>
    </row>
    <row r="182" spans="1:7" ht="12.75">
      <c r="A182" s="1">
        <v>309</v>
      </c>
      <c r="B182" s="1">
        <v>1</v>
      </c>
      <c r="C182" s="1" t="s">
        <v>7</v>
      </c>
      <c r="E182" s="1">
        <v>1</v>
      </c>
      <c r="F182" s="1">
        <v>6295</v>
      </c>
      <c r="G182" s="1">
        <v>2</v>
      </c>
    </row>
    <row r="183" spans="1:7" ht="12.75">
      <c r="A183" s="1">
        <v>311</v>
      </c>
      <c r="B183" s="1">
        <v>1</v>
      </c>
      <c r="D183" s="1" t="s">
        <v>22</v>
      </c>
      <c r="E183" s="1">
        <v>1</v>
      </c>
      <c r="F183" s="1">
        <v>6371</v>
      </c>
      <c r="G183" s="1">
        <v>2</v>
      </c>
    </row>
    <row r="184" spans="1:7" ht="12.75">
      <c r="A184" s="1">
        <v>312</v>
      </c>
      <c r="B184" s="1">
        <v>1</v>
      </c>
      <c r="D184" s="1" t="s">
        <v>22</v>
      </c>
      <c r="E184" s="1">
        <v>1</v>
      </c>
      <c r="F184" s="1">
        <v>3886</v>
      </c>
      <c r="G184" s="1">
        <v>2</v>
      </c>
    </row>
    <row r="185" spans="1:7" ht="12.75">
      <c r="A185" s="1">
        <v>314</v>
      </c>
      <c r="B185" s="1">
        <v>1</v>
      </c>
      <c r="C185" s="1" t="s">
        <v>27</v>
      </c>
      <c r="E185" s="1">
        <v>1</v>
      </c>
      <c r="F185" s="1">
        <v>6375</v>
      </c>
      <c r="G185" s="1">
        <v>2</v>
      </c>
    </row>
    <row r="186" spans="1:7" ht="12.75">
      <c r="A186" s="1">
        <v>315</v>
      </c>
      <c r="B186" s="1">
        <v>1</v>
      </c>
      <c r="C186" s="1" t="s">
        <v>27</v>
      </c>
      <c r="E186" s="1">
        <v>1</v>
      </c>
      <c r="F186" s="1">
        <v>6375</v>
      </c>
      <c r="G186" s="1">
        <v>2</v>
      </c>
    </row>
    <row r="187" spans="1:7" ht="12.75">
      <c r="A187" s="1">
        <v>316</v>
      </c>
      <c r="B187" s="1">
        <v>1</v>
      </c>
      <c r="C187" s="1" t="s">
        <v>27</v>
      </c>
      <c r="E187" s="1">
        <v>1</v>
      </c>
      <c r="F187" s="1">
        <v>6375</v>
      </c>
      <c r="G187" s="1">
        <v>2</v>
      </c>
    </row>
    <row r="188" spans="1:7" ht="12.75">
      <c r="A188" s="1">
        <v>317</v>
      </c>
      <c r="B188" s="1">
        <v>1</v>
      </c>
      <c r="D188" s="1" t="s">
        <v>28</v>
      </c>
      <c r="E188" s="1">
        <v>1</v>
      </c>
      <c r="F188" s="1">
        <v>6107</v>
      </c>
      <c r="G188" s="1">
        <v>2</v>
      </c>
    </row>
    <row r="189" spans="1:7" ht="12.75">
      <c r="A189" s="1">
        <v>318</v>
      </c>
      <c r="B189" s="1">
        <v>1</v>
      </c>
      <c r="D189" s="1" t="s">
        <v>20</v>
      </c>
      <c r="E189" s="1">
        <v>1</v>
      </c>
      <c r="F189" s="1">
        <v>4187</v>
      </c>
      <c r="G189" s="1">
        <v>2</v>
      </c>
    </row>
    <row r="190" spans="1:7" ht="12.75">
      <c r="A190" s="1">
        <v>321</v>
      </c>
      <c r="B190" s="1">
        <v>1</v>
      </c>
      <c r="D190" s="1" t="s">
        <v>20</v>
      </c>
      <c r="E190" s="1">
        <v>1</v>
      </c>
      <c r="F190" s="1">
        <v>4187</v>
      </c>
      <c r="G190" s="1">
        <v>2</v>
      </c>
    </row>
    <row r="191" spans="1:7" ht="12.75">
      <c r="A191" s="1">
        <v>323</v>
      </c>
      <c r="B191" s="1">
        <v>1</v>
      </c>
      <c r="D191" s="1" t="s">
        <v>28</v>
      </c>
      <c r="E191" s="1">
        <v>1</v>
      </c>
      <c r="F191" s="1">
        <v>6107</v>
      </c>
      <c r="G191" s="1">
        <v>2</v>
      </c>
    </row>
    <row r="192" spans="1:7" ht="12.75">
      <c r="A192" s="1">
        <v>324</v>
      </c>
      <c r="B192" s="1">
        <v>1</v>
      </c>
      <c r="C192" s="1" t="s">
        <v>11</v>
      </c>
      <c r="E192" s="1">
        <v>1</v>
      </c>
      <c r="F192" s="1">
        <v>6381</v>
      </c>
      <c r="G192" s="1">
        <v>2</v>
      </c>
    </row>
    <row r="193" spans="1:7" ht="12.75">
      <c r="A193" s="1">
        <v>327</v>
      </c>
      <c r="B193" s="1">
        <v>1</v>
      </c>
      <c r="C193" s="1" t="s">
        <v>14</v>
      </c>
      <c r="E193" s="1">
        <v>1</v>
      </c>
      <c r="F193" s="1">
        <v>6375</v>
      </c>
      <c r="G193" s="1">
        <v>2</v>
      </c>
    </row>
    <row r="194" spans="1:7" ht="12.75">
      <c r="A194" s="1">
        <v>328</v>
      </c>
      <c r="B194" s="1">
        <v>1</v>
      </c>
      <c r="D194" s="1" t="s">
        <v>28</v>
      </c>
      <c r="E194" s="1">
        <v>1</v>
      </c>
      <c r="F194" s="1">
        <v>6107</v>
      </c>
      <c r="G194" s="1">
        <v>2</v>
      </c>
    </row>
    <row r="195" spans="1:7" ht="12.75">
      <c r="A195" s="1">
        <v>329</v>
      </c>
      <c r="B195" s="1">
        <v>1</v>
      </c>
      <c r="C195" s="1" t="s">
        <v>27</v>
      </c>
      <c r="E195" s="1">
        <v>1</v>
      </c>
      <c r="F195" s="1">
        <v>6375</v>
      </c>
      <c r="G195" s="1">
        <v>2</v>
      </c>
    </row>
    <row r="196" spans="1:7" ht="12.75">
      <c r="A196" s="1">
        <v>330</v>
      </c>
      <c r="B196" s="1">
        <v>1</v>
      </c>
      <c r="D196" s="1" t="s">
        <v>28</v>
      </c>
      <c r="E196" s="1">
        <v>1</v>
      </c>
      <c r="F196" s="1">
        <v>6107</v>
      </c>
      <c r="G196" s="1">
        <v>2</v>
      </c>
    </row>
    <row r="197" spans="1:7" ht="12.75">
      <c r="A197" s="1">
        <v>331</v>
      </c>
      <c r="B197" s="1">
        <v>1</v>
      </c>
      <c r="C197" s="1" t="s">
        <v>29</v>
      </c>
      <c r="E197" s="1">
        <v>3</v>
      </c>
      <c r="F197" s="1">
        <v>6381</v>
      </c>
      <c r="G197" s="1">
        <v>2</v>
      </c>
    </row>
    <row r="198" spans="1:7" ht="12.75">
      <c r="A198" s="1">
        <v>332</v>
      </c>
      <c r="B198" s="1">
        <v>1</v>
      </c>
      <c r="C198" s="1" t="s">
        <v>27</v>
      </c>
      <c r="E198" s="1">
        <v>1</v>
      </c>
      <c r="F198" s="1">
        <v>6375</v>
      </c>
      <c r="G198" s="1">
        <v>2</v>
      </c>
    </row>
    <row r="199" spans="1:7" ht="12.75">
      <c r="A199" s="1">
        <v>335</v>
      </c>
      <c r="B199" s="1">
        <v>1</v>
      </c>
      <c r="D199" s="1" t="s">
        <v>20</v>
      </c>
      <c r="E199" s="1">
        <v>2</v>
      </c>
      <c r="F199" s="1">
        <v>4187</v>
      </c>
      <c r="G199" s="1">
        <v>2</v>
      </c>
    </row>
    <row r="200" spans="1:7" ht="12.75">
      <c r="A200" s="1">
        <v>336</v>
      </c>
      <c r="B200" s="1">
        <v>1</v>
      </c>
      <c r="C200" s="1" t="s">
        <v>27</v>
      </c>
      <c r="E200" s="1">
        <v>1</v>
      </c>
      <c r="F200" s="1">
        <v>6375</v>
      </c>
      <c r="G200" s="1">
        <v>2</v>
      </c>
    </row>
    <row r="201" spans="1:7" ht="12.75">
      <c r="A201" s="1">
        <v>337</v>
      </c>
      <c r="B201" s="1">
        <v>1</v>
      </c>
      <c r="C201" s="1" t="s">
        <v>29</v>
      </c>
      <c r="E201" s="1">
        <v>3</v>
      </c>
      <c r="F201" s="1">
        <v>6381</v>
      </c>
      <c r="G201" s="1">
        <v>2</v>
      </c>
    </row>
    <row r="202" spans="1:7" ht="12.75">
      <c r="A202" s="1">
        <v>338</v>
      </c>
      <c r="B202" s="1">
        <v>1</v>
      </c>
      <c r="D202" s="1" t="s">
        <v>28</v>
      </c>
      <c r="E202" s="1">
        <v>1</v>
      </c>
      <c r="F202" s="1">
        <v>6107</v>
      </c>
      <c r="G202" s="1">
        <v>2</v>
      </c>
    </row>
    <row r="203" spans="1:7" ht="12.75">
      <c r="A203" s="1">
        <v>339</v>
      </c>
      <c r="B203" s="1">
        <v>1</v>
      </c>
      <c r="D203" s="1" t="s">
        <v>28</v>
      </c>
      <c r="E203" s="1">
        <v>1</v>
      </c>
      <c r="F203" s="1">
        <v>6107</v>
      </c>
      <c r="G203" s="1">
        <v>2</v>
      </c>
    </row>
    <row r="204" spans="1:7" ht="12.75">
      <c r="A204" s="1">
        <v>340</v>
      </c>
      <c r="B204" s="1">
        <v>1</v>
      </c>
      <c r="C204" s="1" t="s">
        <v>27</v>
      </c>
      <c r="E204" s="1">
        <v>1</v>
      </c>
      <c r="F204" s="1">
        <v>6375</v>
      </c>
      <c r="G204" s="1">
        <v>2</v>
      </c>
    </row>
    <row r="205" spans="1:7" ht="12.75">
      <c r="A205" s="1">
        <v>341</v>
      </c>
      <c r="B205" s="1">
        <v>1</v>
      </c>
      <c r="C205" s="1" t="s">
        <v>27</v>
      </c>
      <c r="E205" s="1">
        <v>1</v>
      </c>
      <c r="F205" s="1">
        <v>6375</v>
      </c>
      <c r="G205" s="1">
        <v>2</v>
      </c>
    </row>
    <row r="206" spans="1:7" ht="12.75">
      <c r="A206" s="1">
        <v>342</v>
      </c>
      <c r="B206" s="1">
        <v>1</v>
      </c>
      <c r="C206" s="1" t="s">
        <v>27</v>
      </c>
      <c r="E206" s="1">
        <v>1</v>
      </c>
      <c r="F206" s="1">
        <v>6375</v>
      </c>
      <c r="G206" s="1">
        <v>2</v>
      </c>
    </row>
    <row r="207" spans="1:7" ht="12.75">
      <c r="A207" s="1">
        <v>343</v>
      </c>
      <c r="B207" s="1">
        <v>1</v>
      </c>
      <c r="C207" s="1" t="s">
        <v>14</v>
      </c>
      <c r="E207" s="1">
        <v>1</v>
      </c>
      <c r="F207" s="1">
        <v>6156</v>
      </c>
      <c r="G207" s="1">
        <v>2</v>
      </c>
    </row>
    <row r="208" spans="1:7" ht="12.75">
      <c r="A208" s="1">
        <v>344</v>
      </c>
      <c r="B208" s="1">
        <v>1</v>
      </c>
      <c r="C208" s="1" t="s">
        <v>27</v>
      </c>
      <c r="E208" s="1">
        <v>1</v>
      </c>
      <c r="F208" s="1">
        <v>6375</v>
      </c>
      <c r="G208" s="1">
        <v>2</v>
      </c>
    </row>
    <row r="209" spans="1:7" ht="12.75">
      <c r="A209" s="1">
        <v>345</v>
      </c>
      <c r="B209" s="1">
        <v>1</v>
      </c>
      <c r="C209" s="1" t="s">
        <v>27</v>
      </c>
      <c r="E209" s="1">
        <v>1</v>
      </c>
      <c r="F209" s="1">
        <v>6375</v>
      </c>
      <c r="G209" s="1">
        <v>2</v>
      </c>
    </row>
    <row r="210" spans="1:7" ht="12.75">
      <c r="A210" s="1">
        <v>346</v>
      </c>
      <c r="B210" s="1">
        <v>1</v>
      </c>
      <c r="C210" s="1" t="s">
        <v>27</v>
      </c>
      <c r="E210" s="1">
        <v>1</v>
      </c>
      <c r="F210" s="1">
        <v>6375</v>
      </c>
      <c r="G210" s="1">
        <v>2</v>
      </c>
    </row>
    <row r="211" spans="1:7" ht="12.75">
      <c r="A211" s="1">
        <v>353</v>
      </c>
      <c r="B211" s="1">
        <v>1</v>
      </c>
      <c r="C211" s="1" t="s">
        <v>27</v>
      </c>
      <c r="E211" s="1">
        <v>1</v>
      </c>
      <c r="F211" s="1">
        <v>6375</v>
      </c>
      <c r="G211" s="1">
        <v>2</v>
      </c>
    </row>
    <row r="212" spans="1:7" ht="12.75">
      <c r="A212" s="1">
        <v>354</v>
      </c>
      <c r="B212" s="1">
        <v>1</v>
      </c>
      <c r="C212" s="1" t="s">
        <v>27</v>
      </c>
      <c r="E212" s="1">
        <v>1</v>
      </c>
      <c r="F212" s="1">
        <v>6375</v>
      </c>
      <c r="G212" s="1">
        <v>2</v>
      </c>
    </row>
    <row r="213" spans="1:7" ht="12.75">
      <c r="A213" s="1">
        <v>355</v>
      </c>
      <c r="B213" s="1">
        <v>1</v>
      </c>
      <c r="C213" s="1" t="s">
        <v>27</v>
      </c>
      <c r="E213" s="1">
        <v>1</v>
      </c>
      <c r="F213" s="1">
        <v>6375</v>
      </c>
      <c r="G213" s="1">
        <v>2</v>
      </c>
    </row>
    <row r="214" spans="1:7" ht="12.75">
      <c r="A214" s="1">
        <v>356</v>
      </c>
      <c r="B214" s="1">
        <v>1</v>
      </c>
      <c r="C214" s="1" t="s">
        <v>27</v>
      </c>
      <c r="E214" s="1">
        <v>1</v>
      </c>
      <c r="F214" s="1">
        <v>6375</v>
      </c>
      <c r="G214" s="1">
        <v>2</v>
      </c>
    </row>
    <row r="215" spans="1:7" ht="12.75">
      <c r="A215" s="1">
        <v>357</v>
      </c>
      <c r="B215" s="1">
        <v>1</v>
      </c>
      <c r="C215" s="1" t="s">
        <v>27</v>
      </c>
      <c r="E215" s="1">
        <v>1</v>
      </c>
      <c r="F215" s="1">
        <v>6375</v>
      </c>
      <c r="G215" s="1">
        <v>2</v>
      </c>
    </row>
    <row r="216" spans="1:7" ht="12.75">
      <c r="A216" s="1">
        <v>358</v>
      </c>
      <c r="B216" s="1">
        <v>1</v>
      </c>
      <c r="C216" s="1" t="s">
        <v>27</v>
      </c>
      <c r="E216" s="1">
        <v>1</v>
      </c>
      <c r="F216" s="1">
        <v>6375</v>
      </c>
      <c r="G216" s="1">
        <v>2</v>
      </c>
    </row>
    <row r="217" spans="1:7" ht="12.75">
      <c r="A217" s="1">
        <v>359</v>
      </c>
      <c r="B217" s="1">
        <v>1</v>
      </c>
      <c r="C217" s="1" t="s">
        <v>27</v>
      </c>
      <c r="E217" s="1">
        <v>1</v>
      </c>
      <c r="F217" s="1">
        <v>6375</v>
      </c>
      <c r="G217" s="1">
        <v>2</v>
      </c>
    </row>
    <row r="218" spans="1:7" ht="12.75">
      <c r="A218" s="1">
        <v>361</v>
      </c>
      <c r="B218" s="1">
        <v>1</v>
      </c>
      <c r="C218" s="1" t="s">
        <v>27</v>
      </c>
      <c r="E218" s="1">
        <v>1</v>
      </c>
      <c r="F218" s="1">
        <v>6375</v>
      </c>
      <c r="G218" s="1">
        <v>2</v>
      </c>
    </row>
    <row r="219" spans="1:7" ht="12.75">
      <c r="A219" s="1">
        <v>362</v>
      </c>
      <c r="B219" s="1">
        <v>1</v>
      </c>
      <c r="D219" s="1" t="s">
        <v>28</v>
      </c>
      <c r="E219" s="1">
        <v>1</v>
      </c>
      <c r="F219" s="1">
        <v>6107</v>
      </c>
      <c r="G219" s="1">
        <v>2</v>
      </c>
    </row>
    <row r="220" spans="1:7" ht="12.75">
      <c r="A220" s="1">
        <v>366</v>
      </c>
      <c r="B220" s="1">
        <v>1</v>
      </c>
      <c r="C220" s="1" t="s">
        <v>27</v>
      </c>
      <c r="E220" s="1">
        <v>2</v>
      </c>
      <c r="F220" s="1">
        <v>6375</v>
      </c>
      <c r="G220" s="1">
        <v>2</v>
      </c>
    </row>
    <row r="221" spans="1:7" ht="12.75">
      <c r="A221" s="1">
        <v>367</v>
      </c>
      <c r="B221" s="1">
        <v>1</v>
      </c>
      <c r="D221" s="1" t="s">
        <v>28</v>
      </c>
      <c r="E221" s="1">
        <v>1</v>
      </c>
      <c r="F221" s="1">
        <v>6107</v>
      </c>
      <c r="G221" s="1">
        <v>2</v>
      </c>
    </row>
    <row r="222" spans="1:7" ht="12.75">
      <c r="A222" s="1">
        <v>368</v>
      </c>
      <c r="B222" s="1">
        <v>1</v>
      </c>
      <c r="C222" s="1" t="s">
        <v>27</v>
      </c>
      <c r="E222" s="1">
        <v>1</v>
      </c>
      <c r="F222" s="1">
        <v>6375</v>
      </c>
      <c r="G222" s="1">
        <v>2</v>
      </c>
    </row>
    <row r="223" spans="1:7" ht="12.75">
      <c r="A223" s="1">
        <v>371</v>
      </c>
      <c r="B223" s="1">
        <v>1</v>
      </c>
      <c r="D223" s="1" t="s">
        <v>28</v>
      </c>
      <c r="E223" s="1">
        <v>1</v>
      </c>
      <c r="F223" s="1">
        <v>6107</v>
      </c>
      <c r="G223" s="1">
        <v>2</v>
      </c>
    </row>
    <row r="224" spans="1:7" ht="12.75">
      <c r="A224" s="1">
        <v>374</v>
      </c>
      <c r="B224" s="1">
        <v>1</v>
      </c>
      <c r="D224" s="1" t="s">
        <v>28</v>
      </c>
      <c r="E224" s="1">
        <v>1</v>
      </c>
      <c r="F224" s="1">
        <v>6107</v>
      </c>
      <c r="G224" s="1">
        <v>2</v>
      </c>
    </row>
    <row r="225" spans="1:7" ht="12.75">
      <c r="A225" s="1">
        <v>375</v>
      </c>
      <c r="B225" s="1">
        <v>1</v>
      </c>
      <c r="C225" s="1" t="s">
        <v>29</v>
      </c>
      <c r="E225" s="1">
        <v>3</v>
      </c>
      <c r="F225" s="1">
        <v>6381</v>
      </c>
      <c r="G225" s="1">
        <v>2</v>
      </c>
    </row>
    <row r="226" spans="1:7" ht="12.75">
      <c r="A226" s="1">
        <v>376</v>
      </c>
      <c r="B226" s="1">
        <v>1</v>
      </c>
      <c r="C226" s="1" t="s">
        <v>30</v>
      </c>
      <c r="E226" s="1">
        <v>1</v>
      </c>
      <c r="F226" s="1">
        <v>6375</v>
      </c>
      <c r="G226" s="1">
        <v>2</v>
      </c>
    </row>
    <row r="227" spans="1:7" ht="12.75">
      <c r="A227" s="1">
        <v>377</v>
      </c>
      <c r="B227" s="1">
        <v>1</v>
      </c>
      <c r="D227" s="1" t="s">
        <v>28</v>
      </c>
      <c r="E227" s="1">
        <v>1</v>
      </c>
      <c r="F227" s="1">
        <v>6107</v>
      </c>
      <c r="G227" s="1">
        <v>2</v>
      </c>
    </row>
    <row r="228" spans="1:7" ht="12.75">
      <c r="A228" s="1">
        <v>378</v>
      </c>
      <c r="B228" s="1">
        <v>1</v>
      </c>
      <c r="D228" s="1" t="s">
        <v>28</v>
      </c>
      <c r="E228" s="1">
        <v>1</v>
      </c>
      <c r="F228" s="1">
        <v>6107</v>
      </c>
      <c r="G228" s="1">
        <v>2</v>
      </c>
    </row>
    <row r="229" spans="1:7" ht="12.75">
      <c r="A229" s="1">
        <v>379</v>
      </c>
      <c r="B229" s="1">
        <v>1</v>
      </c>
      <c r="D229" s="1" t="s">
        <v>28</v>
      </c>
      <c r="E229" s="1">
        <v>1</v>
      </c>
      <c r="F229" s="1">
        <v>6107</v>
      </c>
      <c r="G229" s="1">
        <v>2</v>
      </c>
    </row>
    <row r="230" spans="1:7" ht="12.75">
      <c r="A230" s="1">
        <v>380</v>
      </c>
      <c r="B230" s="1">
        <v>1</v>
      </c>
      <c r="C230" s="1" t="s">
        <v>27</v>
      </c>
      <c r="E230" s="1">
        <v>1</v>
      </c>
      <c r="F230" s="1">
        <v>6375</v>
      </c>
      <c r="G230" s="1">
        <v>2</v>
      </c>
    </row>
    <row r="231" spans="1:7" ht="12.75">
      <c r="A231" s="1">
        <v>381</v>
      </c>
      <c r="B231" s="1">
        <v>1</v>
      </c>
      <c r="C231" s="1" t="s">
        <v>27</v>
      </c>
      <c r="E231" s="1">
        <v>1</v>
      </c>
      <c r="F231" s="1">
        <v>6375</v>
      </c>
      <c r="G231" s="1">
        <v>2</v>
      </c>
    </row>
    <row r="232" spans="1:7" ht="12.75">
      <c r="A232" s="1">
        <v>382</v>
      </c>
      <c r="B232" s="1">
        <v>1</v>
      </c>
      <c r="D232" s="1" t="s">
        <v>28</v>
      </c>
      <c r="E232" s="1">
        <v>1</v>
      </c>
      <c r="F232" s="1">
        <v>6107</v>
      </c>
      <c r="G232" s="1">
        <v>2</v>
      </c>
    </row>
    <row r="233" spans="1:7" ht="12.75">
      <c r="A233" s="1">
        <v>384</v>
      </c>
      <c r="B233" s="1">
        <v>1</v>
      </c>
      <c r="C233" s="1" t="s">
        <v>14</v>
      </c>
      <c r="E233" s="1">
        <v>1</v>
      </c>
      <c r="F233" s="1">
        <v>6375</v>
      </c>
      <c r="G233" s="1">
        <v>2</v>
      </c>
    </row>
    <row r="234" spans="1:7" ht="12.75">
      <c r="A234" s="1">
        <v>385</v>
      </c>
      <c r="B234" s="1">
        <v>1</v>
      </c>
      <c r="C234" s="1" t="s">
        <v>27</v>
      </c>
      <c r="E234" s="1">
        <v>1</v>
      </c>
      <c r="F234" s="1">
        <v>6381</v>
      </c>
      <c r="G234" s="1">
        <v>2</v>
      </c>
    </row>
    <row r="235" spans="1:7" ht="12.75">
      <c r="A235" s="1">
        <v>386</v>
      </c>
      <c r="B235" s="1">
        <v>1</v>
      </c>
      <c r="C235" s="1" t="s">
        <v>27</v>
      </c>
      <c r="E235" s="1">
        <v>1</v>
      </c>
      <c r="F235" s="1">
        <v>6381</v>
      </c>
      <c r="G235" s="1">
        <v>2</v>
      </c>
    </row>
    <row r="236" spans="1:7" ht="12.75">
      <c r="A236" s="1">
        <v>387</v>
      </c>
      <c r="B236" s="1">
        <v>1</v>
      </c>
      <c r="D236" s="1" t="s">
        <v>28</v>
      </c>
      <c r="E236" s="1">
        <v>1</v>
      </c>
      <c r="F236" s="1">
        <v>6107</v>
      </c>
      <c r="G236" s="1">
        <v>2</v>
      </c>
    </row>
    <row r="237" spans="1:7" ht="12.75">
      <c r="A237" s="1">
        <v>5</v>
      </c>
      <c r="B237" s="1">
        <v>1</v>
      </c>
      <c r="D237" s="1" t="s">
        <v>8</v>
      </c>
      <c r="E237" s="1">
        <v>1</v>
      </c>
      <c r="F237" s="1">
        <v>6243</v>
      </c>
      <c r="G237" s="1">
        <v>1</v>
      </c>
    </row>
    <row r="238" spans="1:7" ht="12.75">
      <c r="A238" s="1">
        <v>10</v>
      </c>
      <c r="B238" s="1">
        <v>1</v>
      </c>
      <c r="D238" s="1" t="s">
        <v>10</v>
      </c>
      <c r="E238" s="1">
        <v>1</v>
      </c>
      <c r="F238" s="1">
        <v>6274</v>
      </c>
      <c r="G238" s="1">
        <v>1</v>
      </c>
    </row>
    <row r="239" spans="1:7" ht="12.75">
      <c r="A239" s="1">
        <v>11</v>
      </c>
      <c r="B239" s="1">
        <v>1</v>
      </c>
      <c r="D239" s="1" t="s">
        <v>10</v>
      </c>
      <c r="E239" s="1">
        <v>1</v>
      </c>
      <c r="F239" s="1">
        <v>6243</v>
      </c>
      <c r="G239" s="1">
        <v>1</v>
      </c>
    </row>
    <row r="240" spans="1:7" ht="12.75">
      <c r="A240" s="1">
        <v>13</v>
      </c>
      <c r="B240" s="1">
        <v>1</v>
      </c>
      <c r="D240" s="1" t="s">
        <v>10</v>
      </c>
      <c r="E240" s="1">
        <v>1</v>
      </c>
      <c r="F240" s="1">
        <v>6274</v>
      </c>
      <c r="G240" s="1">
        <v>1</v>
      </c>
    </row>
    <row r="241" spans="1:7" ht="12.75">
      <c r="A241" s="1">
        <v>14</v>
      </c>
      <c r="B241" s="1">
        <v>1</v>
      </c>
      <c r="D241" s="1" t="s">
        <v>11</v>
      </c>
      <c r="E241" s="1">
        <v>3</v>
      </c>
      <c r="F241" s="1">
        <v>6371</v>
      </c>
      <c r="G241" s="1">
        <v>1</v>
      </c>
    </row>
    <row r="242" spans="1:7" ht="12.75">
      <c r="A242" s="1">
        <v>15</v>
      </c>
      <c r="B242" s="1">
        <v>1</v>
      </c>
      <c r="D242" s="1" t="s">
        <v>8</v>
      </c>
      <c r="E242" s="1">
        <v>1</v>
      </c>
      <c r="F242" s="1">
        <v>6295</v>
      </c>
      <c r="G242" s="1">
        <v>1</v>
      </c>
    </row>
    <row r="243" spans="1:7" ht="12.75">
      <c r="A243" s="1">
        <v>17</v>
      </c>
      <c r="B243" s="1">
        <v>1</v>
      </c>
      <c r="C243" s="1" t="s">
        <v>11</v>
      </c>
      <c r="E243" s="1">
        <v>1</v>
      </c>
      <c r="F243" s="1">
        <v>6371</v>
      </c>
      <c r="G243" s="1">
        <v>1</v>
      </c>
    </row>
    <row r="244" spans="1:7" ht="12.75">
      <c r="A244" s="1">
        <v>19</v>
      </c>
      <c r="B244" s="1">
        <v>1</v>
      </c>
      <c r="C244" s="1" t="s">
        <v>12</v>
      </c>
      <c r="E244" s="1">
        <v>3</v>
      </c>
      <c r="F244" s="1">
        <v>802</v>
      </c>
      <c r="G244" s="1">
        <v>1</v>
      </c>
    </row>
    <row r="245" spans="1:7" ht="12.75">
      <c r="A245" s="1">
        <v>24</v>
      </c>
      <c r="B245" s="1">
        <v>1</v>
      </c>
      <c r="D245" s="1" t="s">
        <v>8</v>
      </c>
      <c r="E245" s="1">
        <v>1</v>
      </c>
      <c r="F245" s="1">
        <v>6243</v>
      </c>
      <c r="G245" s="1">
        <v>1</v>
      </c>
    </row>
    <row r="246" spans="1:7" ht="12.75">
      <c r="A246" s="1">
        <v>26</v>
      </c>
      <c r="B246" s="1">
        <v>1</v>
      </c>
      <c r="C246" s="1" t="s">
        <v>9</v>
      </c>
      <c r="E246" s="1">
        <v>1</v>
      </c>
      <c r="F246" s="1">
        <v>6295</v>
      </c>
      <c r="G246" s="1">
        <v>1</v>
      </c>
    </row>
    <row r="247" spans="1:7" ht="12.75">
      <c r="A247" s="1">
        <v>28</v>
      </c>
      <c r="B247" s="1">
        <v>1</v>
      </c>
      <c r="C247" s="1" t="s">
        <v>9</v>
      </c>
      <c r="E247" s="1">
        <v>1</v>
      </c>
      <c r="F247" s="1">
        <v>802</v>
      </c>
      <c r="G247" s="1">
        <v>1</v>
      </c>
    </row>
    <row r="248" spans="1:7" ht="12.75">
      <c r="A248" s="1">
        <v>29</v>
      </c>
      <c r="B248" s="1">
        <v>1</v>
      </c>
      <c r="D248" s="1" t="s">
        <v>8</v>
      </c>
      <c r="E248" s="1">
        <v>1</v>
      </c>
      <c r="F248" s="1">
        <v>6243</v>
      </c>
      <c r="G248" s="1">
        <v>1</v>
      </c>
    </row>
    <row r="249" spans="1:7" ht="12.75">
      <c r="A249" s="1">
        <v>34</v>
      </c>
      <c r="B249" s="1">
        <v>1</v>
      </c>
      <c r="D249" s="1" t="s">
        <v>16</v>
      </c>
      <c r="E249" s="1">
        <v>1</v>
      </c>
      <c r="F249" s="1">
        <v>4192</v>
      </c>
      <c r="G249" s="1">
        <v>1</v>
      </c>
    </row>
    <row r="250" spans="1:7" ht="12.75">
      <c r="A250" s="1">
        <v>48</v>
      </c>
      <c r="B250" s="1">
        <v>1</v>
      </c>
      <c r="D250" s="1" t="s">
        <v>17</v>
      </c>
      <c r="E250" s="1">
        <v>1</v>
      </c>
      <c r="F250" s="1">
        <v>6006</v>
      </c>
      <c r="G250" s="1">
        <v>1</v>
      </c>
    </row>
    <row r="251" spans="1:7" ht="12.75">
      <c r="A251" s="1">
        <v>49</v>
      </c>
      <c r="B251" s="1">
        <v>1</v>
      </c>
      <c r="D251" s="1" t="s">
        <v>15</v>
      </c>
      <c r="E251" s="1">
        <v>1</v>
      </c>
      <c r="F251" s="1">
        <v>6063</v>
      </c>
      <c r="G251" s="1">
        <v>1</v>
      </c>
    </row>
    <row r="252" spans="1:7" ht="12.75">
      <c r="A252" s="1">
        <v>52</v>
      </c>
      <c r="B252" s="1">
        <v>1</v>
      </c>
      <c r="D252" s="1" t="s">
        <v>16</v>
      </c>
      <c r="E252" s="1">
        <v>1</v>
      </c>
      <c r="F252" s="1">
        <v>4192</v>
      </c>
      <c r="G252" s="1">
        <v>1</v>
      </c>
    </row>
    <row r="253" spans="1:7" ht="12.75">
      <c r="A253" s="1">
        <v>54</v>
      </c>
      <c r="B253" s="1">
        <v>1</v>
      </c>
      <c r="D253" s="1" t="s">
        <v>17</v>
      </c>
      <c r="E253" s="1">
        <v>1</v>
      </c>
      <c r="F253" s="1">
        <v>4187</v>
      </c>
      <c r="G253" s="1">
        <v>1</v>
      </c>
    </row>
    <row r="254" spans="1:7" ht="12.75">
      <c r="A254" s="1">
        <v>60</v>
      </c>
      <c r="B254" s="1">
        <v>1</v>
      </c>
      <c r="D254" s="1" t="s">
        <v>10</v>
      </c>
      <c r="E254" s="1">
        <v>1</v>
      </c>
      <c r="F254" s="1">
        <v>6274</v>
      </c>
      <c r="G254" s="1">
        <v>1</v>
      </c>
    </row>
    <row r="255" spans="1:7" ht="12.75">
      <c r="A255" s="1">
        <v>65</v>
      </c>
      <c r="B255" s="1">
        <v>1</v>
      </c>
      <c r="D255" s="1" t="s">
        <v>8</v>
      </c>
      <c r="E255" s="1">
        <v>1</v>
      </c>
      <c r="F255" s="1">
        <v>3886</v>
      </c>
      <c r="G255" s="1">
        <v>1</v>
      </c>
    </row>
    <row r="256" spans="1:7" ht="12.75">
      <c r="A256" s="1">
        <v>70</v>
      </c>
      <c r="B256" s="1">
        <v>1</v>
      </c>
      <c r="D256" s="1" t="s">
        <v>8</v>
      </c>
      <c r="E256" s="1">
        <v>1</v>
      </c>
      <c r="F256" s="1">
        <v>3886</v>
      </c>
      <c r="G256" s="1">
        <v>1</v>
      </c>
    </row>
    <row r="257" spans="1:7" ht="12.75">
      <c r="A257" s="1">
        <v>71</v>
      </c>
      <c r="B257" s="1">
        <v>1</v>
      </c>
      <c r="D257" s="1" t="s">
        <v>15</v>
      </c>
      <c r="E257" s="1">
        <v>1</v>
      </c>
      <c r="F257" s="1">
        <v>6274</v>
      </c>
      <c r="G257" s="1">
        <v>1</v>
      </c>
    </row>
    <row r="258" spans="1:7" ht="12.75">
      <c r="A258" s="1">
        <v>77</v>
      </c>
      <c r="B258" s="1">
        <v>1</v>
      </c>
      <c r="D258" s="1" t="s">
        <v>8</v>
      </c>
      <c r="E258" s="1">
        <v>2</v>
      </c>
      <c r="F258" s="1">
        <v>6295</v>
      </c>
      <c r="G258" s="1">
        <v>1</v>
      </c>
    </row>
    <row r="259" spans="1:7" ht="12.75">
      <c r="A259" s="1">
        <v>85</v>
      </c>
      <c r="B259" s="1">
        <v>1</v>
      </c>
      <c r="D259" s="1" t="s">
        <v>16</v>
      </c>
      <c r="E259" s="1">
        <v>1</v>
      </c>
      <c r="F259" s="1">
        <v>4187</v>
      </c>
      <c r="G259" s="1">
        <v>1</v>
      </c>
    </row>
    <row r="260" spans="1:7" ht="12.75">
      <c r="A260" s="1">
        <v>91</v>
      </c>
      <c r="B260" s="1">
        <v>1</v>
      </c>
      <c r="D260" s="1" t="s">
        <v>20</v>
      </c>
      <c r="E260" s="1">
        <v>1</v>
      </c>
      <c r="F260" s="1">
        <v>6150</v>
      </c>
      <c r="G260" s="1">
        <v>1</v>
      </c>
    </row>
    <row r="261" spans="1:7" ht="12.75">
      <c r="A261" s="1">
        <v>104</v>
      </c>
      <c r="B261" s="1">
        <v>1</v>
      </c>
      <c r="C261" s="1" t="s">
        <v>9</v>
      </c>
      <c r="E261" s="1">
        <v>1</v>
      </c>
      <c r="F261" s="1">
        <v>6145</v>
      </c>
      <c r="G261" s="1">
        <v>1</v>
      </c>
    </row>
    <row r="262" spans="1:7" ht="12.75">
      <c r="A262" s="1">
        <v>105</v>
      </c>
      <c r="B262" s="1">
        <v>1</v>
      </c>
      <c r="C262" s="1" t="s">
        <v>9</v>
      </c>
      <c r="E262" s="1">
        <v>1</v>
      </c>
      <c r="F262" s="1">
        <v>6145</v>
      </c>
      <c r="G262" s="1">
        <v>1</v>
      </c>
    </row>
    <row r="263" spans="1:7" ht="12.75">
      <c r="A263" s="1">
        <v>108</v>
      </c>
      <c r="B263" s="1">
        <v>1</v>
      </c>
      <c r="D263" s="1" t="s">
        <v>20</v>
      </c>
      <c r="E263" s="1">
        <v>3</v>
      </c>
      <c r="F263" s="1">
        <v>4187</v>
      </c>
      <c r="G263" s="1">
        <v>1</v>
      </c>
    </row>
    <row r="264" spans="1:7" ht="12.75">
      <c r="A264" s="1">
        <v>111</v>
      </c>
      <c r="B264" s="1">
        <v>1</v>
      </c>
      <c r="D264" s="1" t="s">
        <v>20</v>
      </c>
      <c r="E264" s="1">
        <v>1</v>
      </c>
      <c r="F264" s="1">
        <v>4187</v>
      </c>
      <c r="G264" s="1">
        <v>1</v>
      </c>
    </row>
    <row r="265" spans="1:7" ht="12.75">
      <c r="A265" s="1">
        <v>130</v>
      </c>
      <c r="B265" s="1">
        <v>1</v>
      </c>
      <c r="D265" s="1" t="s">
        <v>20</v>
      </c>
      <c r="E265" s="1">
        <v>1</v>
      </c>
      <c r="F265" s="1">
        <v>4187</v>
      </c>
      <c r="G265" s="1">
        <v>1</v>
      </c>
    </row>
    <row r="266" spans="1:7" ht="12.75">
      <c r="A266" s="1">
        <v>147</v>
      </c>
      <c r="B266" s="1">
        <v>1</v>
      </c>
      <c r="D266" s="1" t="s">
        <v>12</v>
      </c>
      <c r="E266" s="1">
        <v>3</v>
      </c>
      <c r="F266" s="1">
        <v>802</v>
      </c>
      <c r="G266" s="1">
        <v>1</v>
      </c>
    </row>
    <row r="267" spans="1:7" ht="12.75">
      <c r="A267" s="1">
        <v>152</v>
      </c>
      <c r="B267" s="1">
        <v>1</v>
      </c>
      <c r="C267" s="1" t="s">
        <v>12</v>
      </c>
      <c r="E267" s="1">
        <v>2</v>
      </c>
      <c r="F267" s="1">
        <v>802</v>
      </c>
      <c r="G267" s="1">
        <v>1</v>
      </c>
    </row>
    <row r="268" spans="1:7" ht="12.75">
      <c r="A268" s="1">
        <v>154</v>
      </c>
      <c r="B268" s="1">
        <v>1</v>
      </c>
      <c r="C268" s="1" t="s">
        <v>13</v>
      </c>
      <c r="E268" s="1">
        <v>1</v>
      </c>
      <c r="F268" s="1">
        <v>6274</v>
      </c>
      <c r="G268" s="1">
        <v>1</v>
      </c>
    </row>
    <row r="269" spans="1:7" ht="12.75">
      <c r="A269" s="1">
        <v>161</v>
      </c>
      <c r="B269" s="1">
        <v>1</v>
      </c>
      <c r="C269" s="1" t="s">
        <v>11</v>
      </c>
      <c r="E269" s="1">
        <v>1</v>
      </c>
      <c r="F269" s="1">
        <v>6371</v>
      </c>
      <c r="G269" s="1">
        <v>1</v>
      </c>
    </row>
    <row r="270" spans="1:7" ht="12.75">
      <c r="A270" s="1">
        <v>166</v>
      </c>
      <c r="B270" s="1">
        <v>1</v>
      </c>
      <c r="C270" s="1" t="s">
        <v>13</v>
      </c>
      <c r="E270" s="1">
        <v>1</v>
      </c>
      <c r="F270" s="1">
        <v>6117</v>
      </c>
      <c r="G270" s="1">
        <v>1</v>
      </c>
    </row>
    <row r="271" spans="1:7" ht="12.75">
      <c r="A271" s="1">
        <v>167</v>
      </c>
      <c r="B271" s="1">
        <v>1</v>
      </c>
      <c r="C271" s="1" t="s">
        <v>7</v>
      </c>
      <c r="E271" s="1">
        <v>2</v>
      </c>
      <c r="F271" s="1">
        <v>6295</v>
      </c>
      <c r="G271" s="1">
        <v>1</v>
      </c>
    </row>
    <row r="272" spans="1:7" ht="12.75">
      <c r="A272" s="1">
        <v>173</v>
      </c>
      <c r="B272" s="1">
        <v>1</v>
      </c>
      <c r="D272" s="1" t="s">
        <v>23</v>
      </c>
      <c r="E272" s="1">
        <v>1</v>
      </c>
      <c r="F272" s="1">
        <v>6141</v>
      </c>
      <c r="G272" s="1">
        <v>1</v>
      </c>
    </row>
    <row r="273" spans="1:7" ht="12.75">
      <c r="A273" s="1">
        <v>174</v>
      </c>
      <c r="B273" s="1">
        <v>1</v>
      </c>
      <c r="D273" s="1" t="s">
        <v>15</v>
      </c>
      <c r="E273" s="1">
        <v>1</v>
      </c>
      <c r="F273" s="1">
        <v>6006</v>
      </c>
      <c r="G273" s="1">
        <v>1</v>
      </c>
    </row>
    <row r="274" spans="1:7" ht="12.75">
      <c r="A274" s="1">
        <v>175</v>
      </c>
      <c r="B274" s="1">
        <v>1</v>
      </c>
      <c r="D274" s="1" t="s">
        <v>17</v>
      </c>
      <c r="E274" s="1">
        <v>1</v>
      </c>
      <c r="F274" s="1">
        <v>6006</v>
      </c>
      <c r="G274" s="1">
        <v>1</v>
      </c>
    </row>
    <row r="275" spans="1:7" ht="12.75">
      <c r="A275" s="1">
        <v>178</v>
      </c>
      <c r="B275" s="1">
        <v>1</v>
      </c>
      <c r="D275" s="1" t="s">
        <v>17</v>
      </c>
      <c r="E275" s="1">
        <v>1</v>
      </c>
      <c r="F275" s="1">
        <v>6006</v>
      </c>
      <c r="G275" s="1">
        <v>1</v>
      </c>
    </row>
    <row r="276" spans="1:7" ht="12.75">
      <c r="A276" s="1">
        <v>187</v>
      </c>
      <c r="B276" s="1">
        <v>1</v>
      </c>
      <c r="D276" s="1" t="s">
        <v>18</v>
      </c>
      <c r="E276" s="1">
        <v>1</v>
      </c>
      <c r="F276" s="1">
        <v>4097</v>
      </c>
      <c r="G276" s="1">
        <v>1</v>
      </c>
    </row>
    <row r="277" spans="1:7" ht="12.75">
      <c r="A277" s="1">
        <v>188</v>
      </c>
      <c r="B277" s="1">
        <v>1</v>
      </c>
      <c r="D277" s="1" t="s">
        <v>15</v>
      </c>
      <c r="E277" s="1">
        <v>1</v>
      </c>
      <c r="F277" s="1">
        <v>6141</v>
      </c>
      <c r="G277" s="1">
        <v>1</v>
      </c>
    </row>
    <row r="278" spans="1:7" ht="12.75">
      <c r="A278" s="1">
        <v>190</v>
      </c>
      <c r="B278" s="1">
        <v>1</v>
      </c>
      <c r="D278" s="1" t="s">
        <v>15</v>
      </c>
      <c r="E278" s="1">
        <v>1</v>
      </c>
      <c r="F278" s="1">
        <v>6342</v>
      </c>
      <c r="G278" s="1">
        <v>1</v>
      </c>
    </row>
    <row r="279" spans="1:7" ht="12.75">
      <c r="A279" s="1">
        <v>193</v>
      </c>
      <c r="B279" s="1">
        <v>1</v>
      </c>
      <c r="D279" s="1" t="s">
        <v>15</v>
      </c>
      <c r="E279" s="1">
        <v>2</v>
      </c>
      <c r="F279" s="1">
        <v>6063</v>
      </c>
      <c r="G279" s="1">
        <v>1</v>
      </c>
    </row>
    <row r="280" spans="1:7" ht="12.75">
      <c r="A280" s="1">
        <v>200</v>
      </c>
      <c r="B280" s="1">
        <v>1</v>
      </c>
      <c r="C280" s="1" t="s">
        <v>13</v>
      </c>
      <c r="E280" s="1">
        <v>1</v>
      </c>
      <c r="F280" s="1">
        <v>6117</v>
      </c>
      <c r="G280" s="1">
        <v>1</v>
      </c>
    </row>
    <row r="281" spans="1:7" ht="12.75">
      <c r="A281" s="1">
        <v>201</v>
      </c>
      <c r="B281" s="1">
        <v>1</v>
      </c>
      <c r="D281" s="1" t="s">
        <v>21</v>
      </c>
      <c r="E281" s="1">
        <v>1</v>
      </c>
      <c r="F281" s="1">
        <v>6143</v>
      </c>
      <c r="G281" s="1">
        <v>1</v>
      </c>
    </row>
    <row r="282" spans="1:7" ht="12.75">
      <c r="A282" s="1">
        <v>244</v>
      </c>
      <c r="B282" s="1">
        <v>1</v>
      </c>
      <c r="D282" s="1" t="s">
        <v>8</v>
      </c>
      <c r="E282" s="1">
        <v>1</v>
      </c>
      <c r="F282" s="1">
        <v>6295</v>
      </c>
      <c r="G282" s="1">
        <v>1</v>
      </c>
    </row>
    <row r="283" spans="1:7" ht="12.75">
      <c r="A283" s="1">
        <v>246</v>
      </c>
      <c r="B283" s="1">
        <v>1</v>
      </c>
      <c r="D283" s="1" t="s">
        <v>20</v>
      </c>
      <c r="E283" s="1">
        <v>1</v>
      </c>
      <c r="F283" s="1">
        <v>4192</v>
      </c>
      <c r="G283" s="1">
        <v>1</v>
      </c>
    </row>
    <row r="284" spans="1:7" ht="12.75">
      <c r="A284" s="1">
        <v>247</v>
      </c>
      <c r="B284" s="1">
        <v>1</v>
      </c>
      <c r="D284" s="1" t="s">
        <v>8</v>
      </c>
      <c r="E284" s="1">
        <v>1</v>
      </c>
      <c r="F284" s="1">
        <v>6295</v>
      </c>
      <c r="G284" s="1">
        <v>1</v>
      </c>
    </row>
    <row r="285" spans="1:7" ht="12.75">
      <c r="A285" s="1">
        <v>255</v>
      </c>
      <c r="B285" s="1">
        <v>1</v>
      </c>
      <c r="D285" s="1" t="s">
        <v>15</v>
      </c>
      <c r="E285" s="1">
        <v>1</v>
      </c>
      <c r="F285" s="1">
        <v>6342</v>
      </c>
      <c r="G285" s="1">
        <v>1</v>
      </c>
    </row>
    <row r="286" spans="1:7" ht="12.75">
      <c r="A286" s="1">
        <v>257</v>
      </c>
      <c r="B286" s="1">
        <v>1</v>
      </c>
      <c r="C286" s="1" t="s">
        <v>11</v>
      </c>
      <c r="E286" s="1">
        <v>1</v>
      </c>
      <c r="F286" s="1">
        <v>6141</v>
      </c>
      <c r="G286" s="1">
        <v>1</v>
      </c>
    </row>
    <row r="287" spans="1:7" ht="12.75">
      <c r="A287" s="1">
        <v>259</v>
      </c>
      <c r="B287" s="1">
        <v>1</v>
      </c>
      <c r="D287" s="1" t="s">
        <v>20</v>
      </c>
      <c r="E287" s="1">
        <v>1</v>
      </c>
      <c r="F287" s="1">
        <v>6342</v>
      </c>
      <c r="G287" s="1">
        <v>1</v>
      </c>
    </row>
    <row r="288" spans="1:7" ht="12.75">
      <c r="A288" s="1">
        <v>261</v>
      </c>
      <c r="B288" s="1">
        <v>1</v>
      </c>
      <c r="C288" s="1" t="s">
        <v>13</v>
      </c>
      <c r="E288" s="1">
        <v>1</v>
      </c>
      <c r="F288" s="1">
        <v>6117</v>
      </c>
      <c r="G288" s="1">
        <v>1</v>
      </c>
    </row>
    <row r="289" spans="1:7" ht="12.75">
      <c r="A289" s="1">
        <v>262</v>
      </c>
      <c r="B289" s="1">
        <v>1</v>
      </c>
      <c r="D289" s="1" t="s">
        <v>23</v>
      </c>
      <c r="E289" s="1">
        <v>1</v>
      </c>
      <c r="F289" s="1">
        <v>6141</v>
      </c>
      <c r="G289" s="1">
        <v>1</v>
      </c>
    </row>
    <row r="290" spans="1:7" ht="12.75">
      <c r="A290" s="1">
        <v>263</v>
      </c>
      <c r="B290" s="1">
        <v>1</v>
      </c>
      <c r="D290" s="1" t="s">
        <v>20</v>
      </c>
      <c r="E290" s="1">
        <v>1</v>
      </c>
      <c r="F290" s="1">
        <v>6342</v>
      </c>
      <c r="G290" s="1">
        <v>1</v>
      </c>
    </row>
    <row r="291" spans="1:7" ht="12.75">
      <c r="A291" s="1">
        <v>264</v>
      </c>
      <c r="B291" s="1">
        <v>1</v>
      </c>
      <c r="D291" s="1" t="s">
        <v>15</v>
      </c>
      <c r="E291" s="1">
        <v>1</v>
      </c>
      <c r="F291" s="1">
        <v>6150</v>
      </c>
      <c r="G291" s="1">
        <v>1</v>
      </c>
    </row>
    <row r="292" spans="1:7" ht="12.75">
      <c r="A292" s="1">
        <v>270</v>
      </c>
      <c r="B292" s="1">
        <v>1</v>
      </c>
      <c r="D292" s="1" t="s">
        <v>20</v>
      </c>
      <c r="E292" s="1">
        <v>1</v>
      </c>
      <c r="F292" s="1">
        <v>6145</v>
      </c>
      <c r="G292" s="1">
        <v>1</v>
      </c>
    </row>
    <row r="293" spans="1:7" ht="12.75">
      <c r="A293" s="1">
        <v>271</v>
      </c>
      <c r="B293" s="1">
        <v>1</v>
      </c>
      <c r="C293" s="1" t="s">
        <v>7</v>
      </c>
      <c r="E293" s="1">
        <v>1</v>
      </c>
      <c r="F293" s="1">
        <v>6376</v>
      </c>
      <c r="G293" s="1">
        <v>1</v>
      </c>
    </row>
    <row r="294" spans="1:7" ht="12.75">
      <c r="A294" s="1">
        <v>272</v>
      </c>
      <c r="B294" s="1">
        <v>1</v>
      </c>
      <c r="C294" s="1" t="s">
        <v>7</v>
      </c>
      <c r="E294" s="1">
        <v>3</v>
      </c>
      <c r="F294" s="1">
        <v>6376</v>
      </c>
      <c r="G294" s="1">
        <v>1</v>
      </c>
    </row>
    <row r="295" spans="1:7" ht="12.75">
      <c r="A295" s="1">
        <v>278</v>
      </c>
      <c r="B295" s="1">
        <v>1</v>
      </c>
      <c r="C295" s="1" t="s">
        <v>9</v>
      </c>
      <c r="E295" s="1">
        <v>1</v>
      </c>
      <c r="F295" s="1">
        <v>6145</v>
      </c>
      <c r="G295" s="1">
        <v>1</v>
      </c>
    </row>
    <row r="296" spans="1:7" ht="12.75">
      <c r="A296" s="1">
        <v>279</v>
      </c>
      <c r="B296" s="1">
        <v>1</v>
      </c>
      <c r="C296" s="1" t="s">
        <v>7</v>
      </c>
      <c r="E296" s="1">
        <v>3</v>
      </c>
      <c r="F296" s="1">
        <v>6376</v>
      </c>
      <c r="G296" s="1">
        <v>1</v>
      </c>
    </row>
    <row r="297" spans="1:7" ht="12.75">
      <c r="A297" s="1">
        <v>280</v>
      </c>
      <c r="B297" s="1">
        <v>1</v>
      </c>
      <c r="D297" s="1" t="s">
        <v>10</v>
      </c>
      <c r="E297" s="1">
        <v>1</v>
      </c>
      <c r="F297" s="1">
        <v>6274</v>
      </c>
      <c r="G297" s="1">
        <v>1</v>
      </c>
    </row>
    <row r="298" spans="1:7" ht="12.75">
      <c r="A298" s="1">
        <v>281</v>
      </c>
      <c r="B298" s="1">
        <v>1</v>
      </c>
      <c r="D298" s="1" t="s">
        <v>10</v>
      </c>
      <c r="E298" s="1">
        <v>1</v>
      </c>
      <c r="F298" s="1">
        <v>6243</v>
      </c>
      <c r="G298" s="1">
        <v>1</v>
      </c>
    </row>
    <row r="299" spans="1:7" ht="12.75">
      <c r="A299" s="1">
        <v>282</v>
      </c>
      <c r="B299" s="1">
        <v>1</v>
      </c>
      <c r="D299" s="1" t="s">
        <v>20</v>
      </c>
      <c r="E299" s="1">
        <v>1</v>
      </c>
      <c r="F299" s="1">
        <v>4187</v>
      </c>
      <c r="G299" s="1">
        <v>1</v>
      </c>
    </row>
    <row r="300" spans="1:7" ht="12.75">
      <c r="A300" s="1">
        <v>283</v>
      </c>
      <c r="B300" s="1">
        <v>1</v>
      </c>
      <c r="C300" s="1" t="s">
        <v>9</v>
      </c>
      <c r="E300" s="1">
        <v>1</v>
      </c>
      <c r="F300" s="1">
        <v>6376</v>
      </c>
      <c r="G300" s="1">
        <v>1</v>
      </c>
    </row>
    <row r="301" spans="1:7" ht="12.75">
      <c r="A301" s="1">
        <v>287</v>
      </c>
      <c r="B301" s="1">
        <v>1</v>
      </c>
      <c r="D301" s="1" t="s">
        <v>8</v>
      </c>
      <c r="E301" s="1">
        <v>1</v>
      </c>
      <c r="F301" s="1">
        <v>6145</v>
      </c>
      <c r="G301" s="1">
        <v>1</v>
      </c>
    </row>
    <row r="302" spans="1:7" ht="12.75">
      <c r="A302" s="1">
        <v>291</v>
      </c>
      <c r="B302" s="1">
        <v>1</v>
      </c>
      <c r="C302" s="1" t="s">
        <v>7</v>
      </c>
      <c r="E302" s="1">
        <v>1</v>
      </c>
      <c r="F302" s="1">
        <v>6376</v>
      </c>
      <c r="G302" s="1">
        <v>1</v>
      </c>
    </row>
    <row r="303" spans="1:7" ht="12.75">
      <c r="A303" s="1">
        <v>296</v>
      </c>
      <c r="B303" s="1">
        <v>1</v>
      </c>
      <c r="C303" s="1" t="s">
        <v>12</v>
      </c>
      <c r="E303" s="1">
        <v>3</v>
      </c>
      <c r="F303" s="1">
        <v>802</v>
      </c>
      <c r="G303" s="1">
        <v>1</v>
      </c>
    </row>
    <row r="304" spans="1:7" ht="12.75">
      <c r="A304" s="1">
        <v>305</v>
      </c>
      <c r="B304" s="1">
        <v>1</v>
      </c>
      <c r="C304" s="1" t="s">
        <v>13</v>
      </c>
      <c r="E304" s="1">
        <v>1</v>
      </c>
      <c r="F304" s="1">
        <v>6117</v>
      </c>
      <c r="G304" s="1">
        <v>1</v>
      </c>
    </row>
    <row r="305" spans="1:7" ht="12.75">
      <c r="A305" s="1">
        <v>310</v>
      </c>
      <c r="B305" s="1">
        <v>1</v>
      </c>
      <c r="C305" s="1" t="s">
        <v>13</v>
      </c>
      <c r="E305" s="1">
        <v>1</v>
      </c>
      <c r="F305" s="1">
        <v>6117</v>
      </c>
      <c r="G305" s="1">
        <v>1</v>
      </c>
    </row>
    <row r="306" spans="1:7" ht="12.75">
      <c r="A306" s="1">
        <v>320</v>
      </c>
      <c r="B306" s="1">
        <v>1</v>
      </c>
      <c r="C306" s="1" t="s">
        <v>29</v>
      </c>
      <c r="E306" s="1">
        <v>3</v>
      </c>
      <c r="F306" s="1">
        <v>6381</v>
      </c>
      <c r="G306" s="1">
        <v>1</v>
      </c>
    </row>
    <row r="307" spans="1:7" ht="12.75">
      <c r="A307" s="1">
        <v>322</v>
      </c>
      <c r="B307" s="1">
        <v>1</v>
      </c>
      <c r="C307" s="1" t="s">
        <v>14</v>
      </c>
      <c r="E307" s="1">
        <v>1</v>
      </c>
      <c r="F307" s="1">
        <v>6375</v>
      </c>
      <c r="G307" s="1">
        <v>1</v>
      </c>
    </row>
    <row r="308" spans="1:7" ht="12.75">
      <c r="A308" s="1">
        <v>325</v>
      </c>
      <c r="B308" s="1">
        <v>1</v>
      </c>
      <c r="C308" s="1" t="s">
        <v>9</v>
      </c>
      <c r="E308" s="1">
        <v>1</v>
      </c>
      <c r="F308" s="1">
        <v>6145</v>
      </c>
      <c r="G308" s="1">
        <v>1</v>
      </c>
    </row>
    <row r="309" spans="1:7" ht="12.75">
      <c r="A309" s="1">
        <v>363</v>
      </c>
      <c r="B309" s="1">
        <v>1</v>
      </c>
      <c r="C309" s="1" t="s">
        <v>29</v>
      </c>
      <c r="E309" s="1">
        <v>3</v>
      </c>
      <c r="F309" s="1">
        <v>6381</v>
      </c>
      <c r="G309" s="1">
        <v>1</v>
      </c>
    </row>
    <row r="310" spans="1:7" ht="12.75">
      <c r="A310" s="1">
        <v>364</v>
      </c>
      <c r="B310" s="1">
        <v>1</v>
      </c>
      <c r="C310" s="1" t="s">
        <v>27</v>
      </c>
      <c r="E310" s="1">
        <v>1</v>
      </c>
      <c r="F310" s="1">
        <v>6375</v>
      </c>
      <c r="G310" s="1">
        <v>1</v>
      </c>
    </row>
    <row r="311" spans="1:7" ht="12.75">
      <c r="A311" s="1">
        <v>365</v>
      </c>
      <c r="B311" s="1">
        <v>1</v>
      </c>
      <c r="C311" s="1" t="s">
        <v>27</v>
      </c>
      <c r="E311" s="1">
        <v>1</v>
      </c>
      <c r="F311" s="1">
        <v>6375</v>
      </c>
      <c r="G311" s="1">
        <v>1</v>
      </c>
    </row>
    <row r="312" spans="1:7" ht="12.75">
      <c r="A312" s="1">
        <v>383</v>
      </c>
      <c r="B312" s="1">
        <v>1</v>
      </c>
      <c r="C312" s="1" t="s">
        <v>27</v>
      </c>
      <c r="E312" s="1">
        <v>1</v>
      </c>
      <c r="F312" s="1">
        <v>6381</v>
      </c>
      <c r="G312" s="1">
        <v>1</v>
      </c>
    </row>
    <row r="313" spans="1:7" ht="12.75">
      <c r="A313" s="1">
        <v>3</v>
      </c>
      <c r="B313" s="1">
        <v>1</v>
      </c>
      <c r="E313" s="1">
        <v>5</v>
      </c>
      <c r="F313" s="1">
        <v>6145</v>
      </c>
      <c r="G313" s="1">
        <v>0</v>
      </c>
    </row>
    <row r="314" spans="1:7" ht="12.75">
      <c r="A314" s="1">
        <v>18</v>
      </c>
      <c r="B314" s="1">
        <v>1</v>
      </c>
      <c r="D314" s="1" t="s">
        <v>8</v>
      </c>
      <c r="E314" s="1">
        <v>5</v>
      </c>
      <c r="F314" s="1">
        <v>6243</v>
      </c>
      <c r="G314" s="1">
        <v>0</v>
      </c>
    </row>
    <row r="315" spans="1:7" ht="12.75">
      <c r="A315" s="1">
        <v>23</v>
      </c>
      <c r="B315" s="1">
        <v>1</v>
      </c>
      <c r="D315" s="1" t="s">
        <v>10</v>
      </c>
      <c r="E315" s="1">
        <v>5</v>
      </c>
      <c r="F315" s="1">
        <v>6243</v>
      </c>
      <c r="G315" s="1">
        <v>0</v>
      </c>
    </row>
    <row r="316" spans="1:7" ht="12.75">
      <c r="A316" s="1">
        <v>27</v>
      </c>
      <c r="B316" s="1">
        <v>1</v>
      </c>
      <c r="C316" s="1" t="s">
        <v>7</v>
      </c>
      <c r="E316" s="1">
        <v>5</v>
      </c>
      <c r="F316" s="1">
        <v>802</v>
      </c>
      <c r="G316" s="1">
        <v>0</v>
      </c>
    </row>
    <row r="317" spans="1:7" ht="12.75">
      <c r="A317" s="1">
        <v>36</v>
      </c>
      <c r="B317" s="1">
        <v>1</v>
      </c>
      <c r="D317" s="1" t="s">
        <v>16</v>
      </c>
      <c r="E317" s="1">
        <v>5</v>
      </c>
      <c r="F317" s="1">
        <v>40</v>
      </c>
      <c r="G317" s="1">
        <v>0</v>
      </c>
    </row>
    <row r="318" spans="1:7" ht="12.75">
      <c r="A318" s="1">
        <v>56</v>
      </c>
      <c r="B318" s="1">
        <v>1</v>
      </c>
      <c r="D318" s="1" t="s">
        <v>18</v>
      </c>
      <c r="E318" s="1">
        <v>5</v>
      </c>
      <c r="F318" s="1">
        <v>6141</v>
      </c>
      <c r="G318" s="1">
        <v>0</v>
      </c>
    </row>
    <row r="319" spans="1:7" ht="12.75">
      <c r="A319" s="1">
        <v>63</v>
      </c>
      <c r="B319" s="1">
        <v>1</v>
      </c>
      <c r="D319" s="1" t="s">
        <v>10</v>
      </c>
      <c r="E319" s="1">
        <v>5</v>
      </c>
      <c r="F319" s="1">
        <v>4187</v>
      </c>
      <c r="G319" s="1">
        <v>0</v>
      </c>
    </row>
    <row r="320" spans="1:7" ht="12.75">
      <c r="A320" s="1">
        <v>93</v>
      </c>
      <c r="B320" s="1">
        <v>1</v>
      </c>
      <c r="E320" s="1">
        <v>5</v>
      </c>
      <c r="F320" s="1">
        <v>6143</v>
      </c>
      <c r="G320" s="1">
        <v>0</v>
      </c>
    </row>
    <row r="321" spans="1:7" ht="12.75">
      <c r="A321" s="1">
        <v>94</v>
      </c>
      <c r="B321" s="1">
        <v>1</v>
      </c>
      <c r="E321" s="1">
        <v>5</v>
      </c>
      <c r="F321" s="1">
        <v>6143</v>
      </c>
      <c r="G321" s="1">
        <v>0</v>
      </c>
    </row>
    <row r="322" spans="1:7" ht="12.75">
      <c r="A322" s="1">
        <v>112</v>
      </c>
      <c r="B322" s="1">
        <v>1</v>
      </c>
      <c r="D322" s="1" t="s">
        <v>22</v>
      </c>
      <c r="E322" s="1">
        <v>5</v>
      </c>
      <c r="F322" s="1">
        <v>6295</v>
      </c>
      <c r="G322" s="1">
        <v>0</v>
      </c>
    </row>
    <row r="323" spans="1:7" ht="12.75">
      <c r="A323" s="1">
        <v>115</v>
      </c>
      <c r="B323" s="1">
        <v>1</v>
      </c>
      <c r="D323" s="1" t="s">
        <v>20</v>
      </c>
      <c r="E323" s="1">
        <v>5</v>
      </c>
      <c r="F323" s="1">
        <v>6063</v>
      </c>
      <c r="G323" s="1">
        <v>0</v>
      </c>
    </row>
    <row r="324" spans="1:7" ht="12.75">
      <c r="A324" s="1">
        <v>150</v>
      </c>
      <c r="B324" s="1">
        <v>1</v>
      </c>
      <c r="D324" s="1" t="s">
        <v>10</v>
      </c>
      <c r="E324" s="1">
        <v>5</v>
      </c>
      <c r="F324" s="1">
        <v>6295</v>
      </c>
      <c r="G324" s="1">
        <v>0</v>
      </c>
    </row>
    <row r="325" spans="1:7" ht="12.75">
      <c r="A325" s="1">
        <v>155</v>
      </c>
      <c r="B325" s="1">
        <v>1</v>
      </c>
      <c r="E325" s="1">
        <v>5</v>
      </c>
      <c r="F325" s="1">
        <v>4187</v>
      </c>
      <c r="G325" s="1">
        <v>0</v>
      </c>
    </row>
    <row r="326" spans="1:7" ht="12.75">
      <c r="A326" s="1">
        <v>159</v>
      </c>
      <c r="B326" s="1">
        <v>1</v>
      </c>
      <c r="D326" s="1" t="s">
        <v>20</v>
      </c>
      <c r="E326" s="1">
        <v>5</v>
      </c>
      <c r="F326" s="1">
        <v>6295</v>
      </c>
      <c r="G326" s="1">
        <v>0</v>
      </c>
    </row>
    <row r="327" spans="1:7" ht="12.75">
      <c r="A327" s="1">
        <v>162</v>
      </c>
      <c r="B327" s="1">
        <v>1</v>
      </c>
      <c r="C327" s="1" t="s">
        <v>9</v>
      </c>
      <c r="E327" s="1">
        <v>5</v>
      </c>
      <c r="F327" s="1">
        <v>6295</v>
      </c>
      <c r="G327" s="1">
        <v>0</v>
      </c>
    </row>
    <row r="328" spans="1:7" ht="12.75">
      <c r="A328" s="1">
        <v>168</v>
      </c>
      <c r="B328" s="1">
        <v>1</v>
      </c>
      <c r="C328" s="1" t="s">
        <v>9</v>
      </c>
      <c r="E328" s="1">
        <v>5</v>
      </c>
      <c r="F328" s="1">
        <v>6371</v>
      </c>
      <c r="G328" s="1">
        <v>0</v>
      </c>
    </row>
    <row r="329" spans="1:7" ht="12.75">
      <c r="A329" s="1">
        <v>169</v>
      </c>
      <c r="B329" s="1">
        <v>1</v>
      </c>
      <c r="D329" s="1" t="s">
        <v>20</v>
      </c>
      <c r="E329" s="1">
        <v>5</v>
      </c>
      <c r="F329" s="1">
        <v>6371</v>
      </c>
      <c r="G329" s="1">
        <v>0</v>
      </c>
    </row>
    <row r="330" spans="1:7" ht="12.75">
      <c r="A330" s="1">
        <v>170</v>
      </c>
      <c r="B330" s="1">
        <v>1</v>
      </c>
      <c r="E330" s="1">
        <v>5</v>
      </c>
      <c r="F330" s="1">
        <v>6371</v>
      </c>
      <c r="G330" s="1">
        <v>0</v>
      </c>
    </row>
    <row r="331" spans="1:7" ht="12.75">
      <c r="A331" s="1">
        <v>171</v>
      </c>
      <c r="B331" s="1">
        <v>1</v>
      </c>
      <c r="C331" s="1" t="s">
        <v>9</v>
      </c>
      <c r="E331" s="1">
        <v>5</v>
      </c>
      <c r="F331" s="1">
        <v>802</v>
      </c>
      <c r="G331" s="1">
        <v>0</v>
      </c>
    </row>
    <row r="332" spans="1:7" ht="12.75">
      <c r="A332" s="1">
        <v>189</v>
      </c>
      <c r="B332" s="1">
        <v>1</v>
      </c>
      <c r="D332" s="1" t="s">
        <v>17</v>
      </c>
      <c r="E332" s="1">
        <v>5</v>
      </c>
      <c r="F332" s="1">
        <v>6342</v>
      </c>
      <c r="G332" s="1">
        <v>0</v>
      </c>
    </row>
    <row r="333" spans="1:7" ht="12.75">
      <c r="A333" s="1">
        <v>206</v>
      </c>
      <c r="B333" s="1">
        <v>1</v>
      </c>
      <c r="D333" s="1" t="s">
        <v>24</v>
      </c>
      <c r="E333" s="1">
        <v>5</v>
      </c>
      <c r="F333" s="1">
        <v>6342</v>
      </c>
      <c r="G333" s="1">
        <v>0</v>
      </c>
    </row>
    <row r="334" spans="1:7" ht="12.75">
      <c r="A334" s="1">
        <v>207</v>
      </c>
      <c r="B334" s="1">
        <v>1</v>
      </c>
      <c r="D334" s="1" t="s">
        <v>23</v>
      </c>
      <c r="E334" s="1">
        <v>5</v>
      </c>
      <c r="F334" s="1">
        <v>6141</v>
      </c>
      <c r="G334" s="1">
        <v>0</v>
      </c>
    </row>
    <row r="335" spans="1:7" ht="12.75">
      <c r="A335" s="1">
        <v>208</v>
      </c>
      <c r="B335" s="1">
        <v>1</v>
      </c>
      <c r="D335" s="1" t="s">
        <v>15</v>
      </c>
      <c r="E335" s="1">
        <v>5</v>
      </c>
      <c r="F335" s="1">
        <v>6006</v>
      </c>
      <c r="G335" s="1">
        <v>0</v>
      </c>
    </row>
    <row r="336" spans="1:7" ht="12.75">
      <c r="A336" s="1">
        <v>209</v>
      </c>
      <c r="B336" s="1">
        <v>1</v>
      </c>
      <c r="D336" s="1" t="s">
        <v>17</v>
      </c>
      <c r="E336" s="1">
        <v>5</v>
      </c>
      <c r="F336" s="1">
        <v>6006</v>
      </c>
      <c r="G336" s="1">
        <v>0</v>
      </c>
    </row>
    <row r="337" spans="1:7" ht="12.75">
      <c r="A337" s="1">
        <v>210</v>
      </c>
      <c r="B337" s="1">
        <v>1</v>
      </c>
      <c r="D337" s="1" t="s">
        <v>16</v>
      </c>
      <c r="E337" s="1">
        <v>5</v>
      </c>
      <c r="F337" s="1">
        <v>4192</v>
      </c>
      <c r="G337" s="1">
        <v>0</v>
      </c>
    </row>
    <row r="338" spans="1:7" ht="12.75">
      <c r="A338" s="1">
        <v>211</v>
      </c>
      <c r="B338" s="1">
        <v>1</v>
      </c>
      <c r="D338" s="1" t="s">
        <v>16</v>
      </c>
      <c r="E338" s="1">
        <v>5</v>
      </c>
      <c r="F338" s="1">
        <v>6006</v>
      </c>
      <c r="G338" s="1">
        <v>0</v>
      </c>
    </row>
    <row r="339" spans="1:7" ht="12.75">
      <c r="A339" s="1">
        <v>212</v>
      </c>
      <c r="B339" s="1">
        <v>1</v>
      </c>
      <c r="D339" s="1" t="s">
        <v>17</v>
      </c>
      <c r="E339" s="1">
        <v>5</v>
      </c>
      <c r="F339" s="1">
        <v>6006</v>
      </c>
      <c r="G339" s="1">
        <v>0</v>
      </c>
    </row>
    <row r="340" spans="1:7" ht="12.75">
      <c r="A340" s="1">
        <v>213</v>
      </c>
      <c r="B340" s="1">
        <v>1</v>
      </c>
      <c r="D340" s="1" t="s">
        <v>17</v>
      </c>
      <c r="E340" s="1">
        <v>5</v>
      </c>
      <c r="F340" s="1">
        <v>6063</v>
      </c>
      <c r="G340" s="1">
        <v>0</v>
      </c>
    </row>
    <row r="341" spans="1:7" ht="12.75">
      <c r="A341" s="1">
        <v>214</v>
      </c>
      <c r="B341" s="1">
        <v>1</v>
      </c>
      <c r="D341" s="1" t="s">
        <v>20</v>
      </c>
      <c r="E341" s="1">
        <v>5</v>
      </c>
      <c r="F341" s="1">
        <v>6150</v>
      </c>
      <c r="G341" s="1">
        <v>0</v>
      </c>
    </row>
    <row r="342" spans="1:7" ht="12.75">
      <c r="A342" s="1">
        <v>215</v>
      </c>
      <c r="B342" s="1">
        <v>1</v>
      </c>
      <c r="D342" s="1" t="s">
        <v>17</v>
      </c>
      <c r="E342" s="1">
        <v>5</v>
      </c>
      <c r="F342" s="1">
        <v>6063</v>
      </c>
      <c r="G342" s="1">
        <v>0</v>
      </c>
    </row>
    <row r="343" spans="1:7" ht="12.75">
      <c r="A343" s="1">
        <v>216</v>
      </c>
      <c r="B343" s="1">
        <v>1</v>
      </c>
      <c r="D343" s="1" t="s">
        <v>15</v>
      </c>
      <c r="E343" s="1">
        <v>5</v>
      </c>
      <c r="F343" s="1">
        <v>6063</v>
      </c>
      <c r="G343" s="1">
        <v>0</v>
      </c>
    </row>
    <row r="344" spans="1:7" ht="12.75">
      <c r="A344" s="1">
        <v>217</v>
      </c>
      <c r="B344" s="1">
        <v>1</v>
      </c>
      <c r="D344" s="1" t="s">
        <v>17</v>
      </c>
      <c r="E344" s="1">
        <v>5</v>
      </c>
      <c r="F344" s="1">
        <v>6063</v>
      </c>
      <c r="G344" s="1">
        <v>0</v>
      </c>
    </row>
    <row r="345" spans="1:7" ht="12.75">
      <c r="A345" s="1">
        <v>218</v>
      </c>
      <c r="B345" s="1">
        <v>1</v>
      </c>
      <c r="D345" s="1" t="s">
        <v>17</v>
      </c>
      <c r="E345" s="1">
        <v>5</v>
      </c>
      <c r="F345" s="1">
        <v>4187</v>
      </c>
      <c r="G345" s="1">
        <v>0</v>
      </c>
    </row>
    <row r="346" spans="1:7" ht="12.75">
      <c r="A346" s="1">
        <v>219</v>
      </c>
      <c r="B346" s="1">
        <v>1</v>
      </c>
      <c r="D346" s="1" t="s">
        <v>16</v>
      </c>
      <c r="E346" s="1">
        <v>5</v>
      </c>
      <c r="F346" s="1">
        <v>6006</v>
      </c>
      <c r="G346" s="1">
        <v>0</v>
      </c>
    </row>
    <row r="347" spans="1:7" ht="12.75">
      <c r="A347" s="1">
        <v>220</v>
      </c>
      <c r="B347" s="1">
        <v>1</v>
      </c>
      <c r="D347" s="1" t="s">
        <v>16</v>
      </c>
      <c r="E347" s="1">
        <v>5</v>
      </c>
      <c r="F347" s="1">
        <v>6006</v>
      </c>
      <c r="G347" s="1">
        <v>0</v>
      </c>
    </row>
    <row r="348" spans="1:7" ht="12.75">
      <c r="A348" s="1">
        <v>221</v>
      </c>
      <c r="B348" s="1">
        <v>1</v>
      </c>
      <c r="D348" s="1" t="s">
        <v>18</v>
      </c>
      <c r="E348" s="1">
        <v>5</v>
      </c>
      <c r="F348" s="1">
        <v>4097</v>
      </c>
      <c r="G348" s="1">
        <v>0</v>
      </c>
    </row>
    <row r="349" spans="1:7" ht="12.75">
      <c r="A349" s="1">
        <v>222</v>
      </c>
      <c r="B349" s="1">
        <v>1</v>
      </c>
      <c r="D349" s="1" t="s">
        <v>15</v>
      </c>
      <c r="E349" s="1">
        <v>5</v>
      </c>
      <c r="F349" s="1">
        <v>6141</v>
      </c>
      <c r="G349" s="1">
        <v>0</v>
      </c>
    </row>
    <row r="350" spans="1:7" ht="12.75">
      <c r="A350" s="1">
        <v>223</v>
      </c>
      <c r="B350" s="1">
        <v>1</v>
      </c>
      <c r="D350" s="1" t="s">
        <v>17</v>
      </c>
      <c r="E350" s="1">
        <v>5</v>
      </c>
      <c r="F350" s="1">
        <v>6342</v>
      </c>
      <c r="G350" s="1">
        <v>0</v>
      </c>
    </row>
    <row r="351" spans="1:7" ht="12.75">
      <c r="A351" s="1">
        <v>224</v>
      </c>
      <c r="B351" s="1">
        <v>1</v>
      </c>
      <c r="D351" s="1" t="s">
        <v>15</v>
      </c>
      <c r="E351" s="1">
        <v>5</v>
      </c>
      <c r="F351" s="1">
        <v>6342</v>
      </c>
      <c r="G351" s="1">
        <v>0</v>
      </c>
    </row>
    <row r="352" spans="1:7" ht="12.75">
      <c r="A352" s="1">
        <v>225</v>
      </c>
      <c r="B352" s="1">
        <v>1</v>
      </c>
      <c r="D352" s="1" t="s">
        <v>21</v>
      </c>
      <c r="E352" s="1">
        <v>5</v>
      </c>
      <c r="F352" s="1">
        <v>6150</v>
      </c>
      <c r="G352" s="1">
        <v>0</v>
      </c>
    </row>
    <row r="353" spans="1:7" ht="12.75">
      <c r="A353" s="1">
        <v>226</v>
      </c>
      <c r="B353" s="1">
        <v>1</v>
      </c>
      <c r="D353" s="1" t="s">
        <v>21</v>
      </c>
      <c r="E353" s="1">
        <v>5</v>
      </c>
      <c r="F353" s="1">
        <v>6143</v>
      </c>
      <c r="G353" s="1">
        <v>0</v>
      </c>
    </row>
    <row r="354" spans="1:7" ht="12.75">
      <c r="A354" s="1">
        <v>227</v>
      </c>
      <c r="B354" s="1">
        <v>1</v>
      </c>
      <c r="D354" s="1" t="s">
        <v>15</v>
      </c>
      <c r="E354" s="1">
        <v>5</v>
      </c>
      <c r="F354" s="1">
        <v>6143</v>
      </c>
      <c r="G354" s="1">
        <v>0</v>
      </c>
    </row>
    <row r="355" spans="1:7" ht="12.75">
      <c r="A355" s="1">
        <v>228</v>
      </c>
      <c r="B355" s="1">
        <v>1</v>
      </c>
      <c r="D355" s="1" t="s">
        <v>8</v>
      </c>
      <c r="E355" s="1">
        <v>5</v>
      </c>
      <c r="F355" s="1">
        <v>6063</v>
      </c>
      <c r="G355" s="1">
        <v>0</v>
      </c>
    </row>
    <row r="356" spans="1:7" ht="12.75">
      <c r="A356" s="1">
        <v>229</v>
      </c>
      <c r="B356" s="1">
        <v>1</v>
      </c>
      <c r="D356" s="1" t="s">
        <v>16</v>
      </c>
      <c r="E356" s="1">
        <v>5</v>
      </c>
      <c r="F356" s="1">
        <v>6006</v>
      </c>
      <c r="G356" s="1">
        <v>0</v>
      </c>
    </row>
    <row r="357" spans="1:7" ht="12.75">
      <c r="A357" s="1">
        <v>230</v>
      </c>
      <c r="B357" s="1">
        <v>1</v>
      </c>
      <c r="D357" s="1" t="s">
        <v>16</v>
      </c>
      <c r="E357" s="1">
        <v>5</v>
      </c>
      <c r="F357" s="1">
        <v>4192</v>
      </c>
      <c r="G357" s="1">
        <v>0</v>
      </c>
    </row>
    <row r="358" spans="1:7" ht="12.75">
      <c r="A358" s="1">
        <v>231</v>
      </c>
      <c r="B358" s="1">
        <v>1</v>
      </c>
      <c r="D358" s="1" t="s">
        <v>17</v>
      </c>
      <c r="E358" s="1">
        <v>5</v>
      </c>
      <c r="F358" s="1">
        <v>4187</v>
      </c>
      <c r="G358" s="1">
        <v>0</v>
      </c>
    </row>
    <row r="359" spans="1:7" ht="12.75">
      <c r="A359" s="1">
        <v>232</v>
      </c>
      <c r="B359" s="1">
        <v>1</v>
      </c>
      <c r="D359" s="1" t="s">
        <v>8</v>
      </c>
      <c r="E359" s="1">
        <v>5</v>
      </c>
      <c r="F359" s="1">
        <v>6063</v>
      </c>
      <c r="G359" s="1">
        <v>0</v>
      </c>
    </row>
    <row r="360" spans="1:7" ht="12.75">
      <c r="A360" s="1">
        <v>233</v>
      </c>
      <c r="B360" s="1">
        <v>1</v>
      </c>
      <c r="D360" s="1" t="s">
        <v>8</v>
      </c>
      <c r="E360" s="1">
        <v>5</v>
      </c>
      <c r="F360" s="1">
        <v>3886</v>
      </c>
      <c r="G360" s="1">
        <v>0</v>
      </c>
    </row>
    <row r="361" spans="1:7" ht="12.75">
      <c r="A361" s="1">
        <v>234</v>
      </c>
      <c r="B361" s="1">
        <v>1</v>
      </c>
      <c r="C361" s="1" t="s">
        <v>13</v>
      </c>
      <c r="E361" s="1">
        <v>5</v>
      </c>
      <c r="F361" s="1">
        <v>6117</v>
      </c>
      <c r="G361" s="1">
        <v>0</v>
      </c>
    </row>
    <row r="362" spans="1:7" ht="12.75">
      <c r="A362" s="1">
        <v>235</v>
      </c>
      <c r="B362" s="1">
        <v>1</v>
      </c>
      <c r="D362" s="1" t="s">
        <v>21</v>
      </c>
      <c r="E362" s="1">
        <v>5</v>
      </c>
      <c r="F362" s="1">
        <v>6143</v>
      </c>
      <c r="G362" s="1">
        <v>0</v>
      </c>
    </row>
    <row r="363" spans="1:7" ht="12.75">
      <c r="A363" s="1">
        <v>236</v>
      </c>
      <c r="B363" s="1">
        <v>1</v>
      </c>
      <c r="D363" s="1" t="s">
        <v>20</v>
      </c>
      <c r="E363" s="1">
        <v>5</v>
      </c>
      <c r="F363" s="1">
        <v>6342</v>
      </c>
      <c r="G363" s="1">
        <v>0</v>
      </c>
    </row>
    <row r="364" spans="1:7" ht="12.75">
      <c r="A364" s="1">
        <v>238</v>
      </c>
      <c r="B364" s="1">
        <v>1</v>
      </c>
      <c r="D364" s="1" t="s">
        <v>10</v>
      </c>
      <c r="E364" s="1">
        <v>5</v>
      </c>
      <c r="F364" s="1">
        <v>6274</v>
      </c>
      <c r="G364" s="1">
        <v>0</v>
      </c>
    </row>
    <row r="365" spans="1:7" ht="12.75">
      <c r="A365" s="1">
        <v>239</v>
      </c>
      <c r="B365" s="1">
        <v>1</v>
      </c>
      <c r="D365" s="1" t="s">
        <v>10</v>
      </c>
      <c r="E365" s="1">
        <v>5</v>
      </c>
      <c r="F365" s="1">
        <v>6295</v>
      </c>
      <c r="G365" s="1">
        <v>0</v>
      </c>
    </row>
    <row r="366" spans="1:7" ht="12.75">
      <c r="A366" s="1">
        <v>240</v>
      </c>
      <c r="B366" s="1">
        <v>1</v>
      </c>
      <c r="D366" s="1" t="s">
        <v>24</v>
      </c>
      <c r="E366" s="1">
        <v>5</v>
      </c>
      <c r="F366" s="1">
        <v>6342</v>
      </c>
      <c r="G366" s="1">
        <v>0</v>
      </c>
    </row>
    <row r="367" spans="1:7" ht="12.75">
      <c r="A367" s="1">
        <v>248</v>
      </c>
      <c r="B367" s="1">
        <v>1</v>
      </c>
      <c r="E367" s="1">
        <v>5</v>
      </c>
      <c r="F367" s="1">
        <v>6295</v>
      </c>
      <c r="G367" s="1">
        <v>0</v>
      </c>
    </row>
    <row r="368" spans="1:7" ht="12.75">
      <c r="A368" s="1">
        <v>284</v>
      </c>
      <c r="B368" s="1">
        <v>1</v>
      </c>
      <c r="C368" s="1" t="s">
        <v>9</v>
      </c>
      <c r="E368" s="1">
        <v>5</v>
      </c>
      <c r="F368" s="1">
        <v>597</v>
      </c>
      <c r="G368" s="1">
        <v>0</v>
      </c>
    </row>
    <row r="369" spans="1:7" ht="12.75">
      <c r="A369" s="1">
        <v>288</v>
      </c>
      <c r="B369" s="1">
        <v>1</v>
      </c>
      <c r="D369" s="1" t="s">
        <v>8</v>
      </c>
      <c r="E369" s="1">
        <v>5</v>
      </c>
      <c r="F369" s="1">
        <v>6145</v>
      </c>
      <c r="G369" s="1">
        <v>0</v>
      </c>
    </row>
    <row r="370" spans="1:7" ht="12.75">
      <c r="A370" s="1">
        <v>289</v>
      </c>
      <c r="B370" s="1">
        <v>1</v>
      </c>
      <c r="C370" s="1" t="s">
        <v>13</v>
      </c>
      <c r="E370" s="1">
        <v>5</v>
      </c>
      <c r="F370" s="1">
        <v>6145</v>
      </c>
      <c r="G370" s="1">
        <v>0</v>
      </c>
    </row>
    <row r="371" spans="1:7" ht="12.75">
      <c r="A371" s="1">
        <v>303</v>
      </c>
      <c r="B371" s="1">
        <v>1</v>
      </c>
      <c r="C371" s="1" t="s">
        <v>9</v>
      </c>
      <c r="E371" s="1">
        <v>5</v>
      </c>
      <c r="F371" s="1">
        <v>6063</v>
      </c>
      <c r="G371" s="1">
        <v>0</v>
      </c>
    </row>
    <row r="372" spans="1:7" ht="12.75">
      <c r="A372" s="1">
        <v>306</v>
      </c>
      <c r="B372" s="1">
        <v>1</v>
      </c>
      <c r="D372" s="1" t="s">
        <v>21</v>
      </c>
      <c r="E372" s="1">
        <v>5</v>
      </c>
      <c r="F372" s="1">
        <v>6295</v>
      </c>
      <c r="G372" s="1">
        <v>0</v>
      </c>
    </row>
    <row r="373" spans="1:7" ht="12.75">
      <c r="A373" s="1">
        <v>313</v>
      </c>
      <c r="B373" s="1">
        <v>1</v>
      </c>
      <c r="C373" s="1" t="s">
        <v>9</v>
      </c>
      <c r="E373" s="1">
        <v>5</v>
      </c>
      <c r="F373" s="1">
        <v>6371</v>
      </c>
      <c r="G373" s="1">
        <v>0</v>
      </c>
    </row>
    <row r="374" spans="1:7" ht="12.75">
      <c r="A374" s="1">
        <v>319</v>
      </c>
      <c r="B374" s="1">
        <v>1</v>
      </c>
      <c r="C374" s="1" t="s">
        <v>14</v>
      </c>
      <c r="D374" s="1" t="s">
        <v>20</v>
      </c>
      <c r="E374" s="1">
        <v>5</v>
      </c>
      <c r="F374" s="1">
        <v>6145</v>
      </c>
      <c r="G374" s="1">
        <v>0</v>
      </c>
    </row>
    <row r="375" spans="1:7" ht="12.75">
      <c r="A375" s="1">
        <v>326</v>
      </c>
      <c r="B375" s="1">
        <v>1</v>
      </c>
      <c r="C375" s="1" t="s">
        <v>27</v>
      </c>
      <c r="E375" s="1">
        <v>5</v>
      </c>
      <c r="F375" s="1">
        <v>6381</v>
      </c>
      <c r="G375" s="1">
        <v>0</v>
      </c>
    </row>
    <row r="376" spans="1:7" ht="12.75">
      <c r="A376" s="1">
        <v>333</v>
      </c>
      <c r="B376" s="1">
        <v>1</v>
      </c>
      <c r="C376" s="1" t="s">
        <v>14</v>
      </c>
      <c r="E376" s="1">
        <v>5</v>
      </c>
      <c r="F376" s="1">
        <v>6375</v>
      </c>
      <c r="G376" s="1">
        <v>0</v>
      </c>
    </row>
    <row r="377" spans="1:7" ht="12.75">
      <c r="A377" s="1">
        <v>334</v>
      </c>
      <c r="B377" s="1">
        <v>1</v>
      </c>
      <c r="D377" s="1" t="s">
        <v>20</v>
      </c>
      <c r="E377" s="1">
        <v>5</v>
      </c>
      <c r="F377" s="1">
        <v>6063</v>
      </c>
      <c r="G377" s="1">
        <v>0</v>
      </c>
    </row>
    <row r="378" spans="1:7" ht="12.75">
      <c r="A378" s="1">
        <v>347</v>
      </c>
      <c r="B378" s="1">
        <v>1</v>
      </c>
      <c r="E378" s="1">
        <v>5</v>
      </c>
      <c r="F378" s="1">
        <v>6375</v>
      </c>
      <c r="G378" s="1">
        <v>0</v>
      </c>
    </row>
    <row r="379" spans="1:7" ht="12.75">
      <c r="A379" s="1">
        <v>348</v>
      </c>
      <c r="B379" s="1">
        <v>1</v>
      </c>
      <c r="E379" s="1">
        <v>5</v>
      </c>
      <c r="F379" s="1">
        <v>6107</v>
      </c>
      <c r="G379" s="1">
        <v>0</v>
      </c>
    </row>
    <row r="380" spans="1:7" ht="12.75">
      <c r="A380" s="1">
        <v>349</v>
      </c>
      <c r="B380" s="1">
        <v>1</v>
      </c>
      <c r="E380" s="1">
        <v>5</v>
      </c>
      <c r="F380" s="1">
        <v>6107</v>
      </c>
      <c r="G380" s="1">
        <v>0</v>
      </c>
    </row>
    <row r="381" spans="1:7" ht="12.75">
      <c r="A381" s="1">
        <v>350</v>
      </c>
      <c r="B381" s="1">
        <v>1</v>
      </c>
      <c r="E381" s="1">
        <v>5</v>
      </c>
      <c r="F381" s="1">
        <v>6107</v>
      </c>
      <c r="G381" s="1">
        <v>0</v>
      </c>
    </row>
    <row r="382" spans="1:7" ht="12.75">
      <c r="A382" s="1">
        <v>351</v>
      </c>
      <c r="B382" s="1">
        <v>1</v>
      </c>
      <c r="D382" s="1" t="s">
        <v>25</v>
      </c>
      <c r="E382" s="1">
        <v>5</v>
      </c>
      <c r="F382" s="1">
        <v>6107</v>
      </c>
      <c r="G382" s="1">
        <v>0</v>
      </c>
    </row>
    <row r="383" spans="1:7" ht="12.75">
      <c r="A383" s="1">
        <v>352</v>
      </c>
      <c r="B383" s="1">
        <v>1</v>
      </c>
      <c r="E383" s="1">
        <v>5</v>
      </c>
      <c r="F383" s="1">
        <v>6381</v>
      </c>
      <c r="G383" s="1">
        <v>0</v>
      </c>
    </row>
    <row r="384" spans="1:7" ht="12.75">
      <c r="A384" s="1">
        <v>360</v>
      </c>
      <c r="B384" s="1">
        <v>1</v>
      </c>
      <c r="E384" s="1">
        <v>5</v>
      </c>
      <c r="F384" s="1">
        <v>6381</v>
      </c>
      <c r="G384" s="1">
        <v>0</v>
      </c>
    </row>
    <row r="385" spans="1:7" ht="12.75">
      <c r="A385" s="1">
        <v>369</v>
      </c>
      <c r="B385" s="1">
        <v>1</v>
      </c>
      <c r="C385" s="1" t="s">
        <v>30</v>
      </c>
      <c r="E385" s="1">
        <v>5</v>
      </c>
      <c r="F385" s="1">
        <v>6375</v>
      </c>
      <c r="G385" s="1">
        <v>0</v>
      </c>
    </row>
    <row r="386" spans="1:7" ht="12.75">
      <c r="A386" s="1">
        <v>370</v>
      </c>
      <c r="B386" s="1">
        <v>1</v>
      </c>
      <c r="C386" s="1" t="s">
        <v>30</v>
      </c>
      <c r="E386" s="1">
        <v>5</v>
      </c>
      <c r="F386" s="1">
        <v>6375</v>
      </c>
      <c r="G386" s="1">
        <v>0</v>
      </c>
    </row>
    <row r="387" spans="1:7" ht="12.75">
      <c r="A387" s="1">
        <v>372</v>
      </c>
      <c r="B387" s="1">
        <v>1</v>
      </c>
      <c r="C387" s="1" t="s">
        <v>9</v>
      </c>
      <c r="E387" s="1">
        <v>5</v>
      </c>
      <c r="F387" s="1">
        <v>6381</v>
      </c>
      <c r="G387" s="1">
        <v>0</v>
      </c>
    </row>
    <row r="388" spans="1:7" ht="12.75">
      <c r="A388" s="1">
        <v>373</v>
      </c>
      <c r="B388" s="1">
        <v>1</v>
      </c>
      <c r="C388" s="1" t="s">
        <v>9</v>
      </c>
      <c r="E388" s="1">
        <v>5</v>
      </c>
      <c r="F388" s="1">
        <v>6375</v>
      </c>
      <c r="G388" s="1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40"/>
  <sheetViews>
    <sheetView workbookViewId="0" topLeftCell="A1">
      <selection activeCell="H4" sqref="H4"/>
    </sheetView>
  </sheetViews>
  <sheetFormatPr defaultColWidth="9.140625" defaultRowHeight="12.75"/>
  <cols>
    <col min="1" max="2" width="11.7109375" style="1" customWidth="1"/>
    <col min="3" max="4" width="23.7109375" style="1" customWidth="1"/>
    <col min="5" max="5" width="5.7109375" style="1" customWidth="1"/>
    <col min="6" max="6" width="16.7109375" style="1" customWidth="1"/>
    <col min="7" max="7" width="2.7109375" style="1" customWidth="1"/>
  </cols>
  <sheetData>
    <row r="1" spans="1:7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ht="12.75">
      <c r="A2" s="1">
        <v>1</v>
      </c>
      <c r="B2" s="1">
        <v>1</v>
      </c>
      <c r="D2" s="1" t="s">
        <v>16</v>
      </c>
      <c r="E2" s="1">
        <v>1</v>
      </c>
      <c r="F2" s="1">
        <v>4192</v>
      </c>
      <c r="G2" s="1">
        <v>2</v>
      </c>
    </row>
    <row r="3" spans="1:7" ht="12.75">
      <c r="A3" s="1">
        <v>2</v>
      </c>
      <c r="B3" s="1">
        <v>1</v>
      </c>
      <c r="D3" s="1" t="s">
        <v>17</v>
      </c>
      <c r="E3" s="1">
        <v>1</v>
      </c>
      <c r="F3" s="1">
        <v>6006</v>
      </c>
      <c r="G3" s="1">
        <v>2</v>
      </c>
    </row>
    <row r="4" spans="1:7" ht="12.75">
      <c r="A4" s="1">
        <v>3</v>
      </c>
      <c r="B4" s="1">
        <v>1</v>
      </c>
      <c r="D4" s="1" t="s">
        <v>17</v>
      </c>
      <c r="E4" s="1">
        <v>1</v>
      </c>
      <c r="F4" s="1">
        <v>6006</v>
      </c>
      <c r="G4" s="1">
        <v>2</v>
      </c>
    </row>
    <row r="5" spans="1:7" ht="12.75">
      <c r="A5" s="1">
        <v>4</v>
      </c>
      <c r="B5" s="1">
        <v>1</v>
      </c>
      <c r="D5" s="1" t="s">
        <v>17</v>
      </c>
      <c r="E5" s="1">
        <v>1</v>
      </c>
      <c r="F5" s="1">
        <v>6006</v>
      </c>
      <c r="G5" s="1">
        <v>2</v>
      </c>
    </row>
    <row r="6" spans="1:7" ht="12.75">
      <c r="A6" s="1">
        <v>5</v>
      </c>
      <c r="B6" s="1">
        <v>1</v>
      </c>
      <c r="D6" s="1" t="s">
        <v>20</v>
      </c>
      <c r="E6" s="1">
        <v>3</v>
      </c>
      <c r="F6" s="1">
        <v>4187</v>
      </c>
      <c r="G6" s="1">
        <v>2</v>
      </c>
    </row>
    <row r="7" spans="1:7" ht="12.75">
      <c r="A7" s="1">
        <v>6</v>
      </c>
      <c r="B7" s="1">
        <v>1</v>
      </c>
      <c r="D7" s="1" t="s">
        <v>17</v>
      </c>
      <c r="E7" s="1">
        <v>1</v>
      </c>
      <c r="F7" s="1">
        <v>4192</v>
      </c>
      <c r="G7" s="1">
        <v>2</v>
      </c>
    </row>
    <row r="8" spans="1:7" ht="12.75">
      <c r="A8" s="1">
        <v>7</v>
      </c>
      <c r="B8" s="1">
        <v>1</v>
      </c>
      <c r="D8" s="1" t="s">
        <v>16</v>
      </c>
      <c r="E8" s="1">
        <v>1</v>
      </c>
      <c r="F8" s="1">
        <v>4192</v>
      </c>
      <c r="G8" s="1">
        <v>2</v>
      </c>
    </row>
    <row r="9" spans="1:7" ht="12.75">
      <c r="A9" s="1">
        <v>8</v>
      </c>
      <c r="B9" s="1">
        <v>1</v>
      </c>
      <c r="D9" s="1" t="s">
        <v>16</v>
      </c>
      <c r="E9" s="1">
        <v>1</v>
      </c>
      <c r="F9" s="1">
        <v>4192</v>
      </c>
      <c r="G9" s="1">
        <v>2</v>
      </c>
    </row>
    <row r="10" spans="1:7" ht="12.75">
      <c r="A10" s="1">
        <v>9</v>
      </c>
      <c r="B10" s="1">
        <v>1</v>
      </c>
      <c r="D10" s="1" t="s">
        <v>17</v>
      </c>
      <c r="E10" s="1">
        <v>1</v>
      </c>
      <c r="F10" s="1">
        <v>4192</v>
      </c>
      <c r="G10" s="1">
        <v>2</v>
      </c>
    </row>
    <row r="11" spans="1:7" ht="12.75">
      <c r="A11" s="1">
        <v>10</v>
      </c>
      <c r="B11" s="1">
        <v>1</v>
      </c>
      <c r="D11" s="1" t="s">
        <v>16</v>
      </c>
      <c r="E11" s="1">
        <v>1</v>
      </c>
      <c r="F11" s="1">
        <v>4192</v>
      </c>
      <c r="G11" s="1">
        <v>2</v>
      </c>
    </row>
    <row r="12" spans="1:7" ht="12.75">
      <c r="A12" s="1">
        <v>11</v>
      </c>
      <c r="B12" s="1">
        <v>1</v>
      </c>
      <c r="D12" s="1" t="s">
        <v>16</v>
      </c>
      <c r="E12" s="1">
        <v>1</v>
      </c>
      <c r="F12" s="1">
        <v>4192</v>
      </c>
      <c r="G12" s="1">
        <v>2</v>
      </c>
    </row>
    <row r="13" spans="1:7" ht="12.75">
      <c r="A13" s="1">
        <v>12</v>
      </c>
      <c r="B13" s="1">
        <v>1</v>
      </c>
      <c r="D13" s="1" t="s">
        <v>16</v>
      </c>
      <c r="E13" s="1">
        <v>3</v>
      </c>
      <c r="F13" s="1">
        <v>4192</v>
      </c>
      <c r="G13" s="1">
        <v>2</v>
      </c>
    </row>
    <row r="14" spans="1:7" ht="12.75">
      <c r="A14" s="1">
        <v>13</v>
      </c>
      <c r="B14" s="1">
        <v>1</v>
      </c>
      <c r="D14" s="1" t="s">
        <v>17</v>
      </c>
      <c r="E14" s="1">
        <v>1</v>
      </c>
      <c r="F14" s="1">
        <v>6006</v>
      </c>
      <c r="G14" s="1">
        <v>2</v>
      </c>
    </row>
    <row r="15" spans="1:7" ht="12.75">
      <c r="A15" s="1">
        <v>14</v>
      </c>
      <c r="B15" s="1">
        <v>1</v>
      </c>
      <c r="D15" s="1" t="s">
        <v>16</v>
      </c>
      <c r="E15" s="1">
        <v>1</v>
      </c>
      <c r="F15" s="1">
        <v>4192</v>
      </c>
      <c r="G15" s="1">
        <v>2</v>
      </c>
    </row>
    <row r="16" spans="1:7" ht="12.75">
      <c r="A16" s="1">
        <v>15</v>
      </c>
      <c r="B16" s="1">
        <v>1</v>
      </c>
      <c r="D16" s="1" t="s">
        <v>17</v>
      </c>
      <c r="E16" s="1">
        <v>1</v>
      </c>
      <c r="F16" s="1">
        <v>6006</v>
      </c>
      <c r="G16" s="1">
        <v>2</v>
      </c>
    </row>
    <row r="17" spans="1:7" ht="12.75">
      <c r="A17" s="1">
        <v>16</v>
      </c>
      <c r="B17" s="1">
        <v>1</v>
      </c>
      <c r="D17" s="1" t="s">
        <v>16</v>
      </c>
      <c r="E17" s="1">
        <v>1</v>
      </c>
      <c r="F17" s="1">
        <v>6006</v>
      </c>
      <c r="G17" s="1">
        <v>2</v>
      </c>
    </row>
    <row r="18" spans="1:7" ht="12.75">
      <c r="A18" s="1">
        <v>17</v>
      </c>
      <c r="B18" s="1">
        <v>1</v>
      </c>
      <c r="D18" s="1" t="s">
        <v>16</v>
      </c>
      <c r="E18" s="1">
        <v>1</v>
      </c>
      <c r="F18" s="1">
        <v>6006</v>
      </c>
      <c r="G18" s="1">
        <v>2</v>
      </c>
    </row>
    <row r="19" spans="1:7" ht="12.75">
      <c r="A19" s="1">
        <v>18</v>
      </c>
      <c r="B19" s="1">
        <v>1</v>
      </c>
      <c r="D19" s="1" t="s">
        <v>17</v>
      </c>
      <c r="E19" s="1">
        <v>1</v>
      </c>
      <c r="F19" s="1">
        <v>6006</v>
      </c>
      <c r="G19" s="1">
        <v>2</v>
      </c>
    </row>
    <row r="20" spans="1:7" ht="12.75">
      <c r="A20" s="1">
        <v>19</v>
      </c>
      <c r="B20" s="1">
        <v>1</v>
      </c>
      <c r="D20" s="1" t="s">
        <v>17</v>
      </c>
      <c r="E20" s="1">
        <v>1</v>
      </c>
      <c r="F20" s="1">
        <v>6006</v>
      </c>
      <c r="G20" s="1">
        <v>2</v>
      </c>
    </row>
    <row r="21" spans="1:7" ht="12.75">
      <c r="A21" s="1">
        <v>21</v>
      </c>
      <c r="B21" s="1">
        <v>1</v>
      </c>
      <c r="D21" s="1" t="s">
        <v>17</v>
      </c>
      <c r="E21" s="1">
        <v>1</v>
      </c>
      <c r="F21" s="1">
        <v>6006</v>
      </c>
      <c r="G21" s="1">
        <v>2</v>
      </c>
    </row>
    <row r="22" spans="1:7" ht="12.75">
      <c r="A22" s="1">
        <v>23</v>
      </c>
      <c r="B22" s="1">
        <v>1</v>
      </c>
      <c r="D22" s="1" t="s">
        <v>16</v>
      </c>
      <c r="E22" s="1">
        <v>1</v>
      </c>
      <c r="F22" s="1">
        <v>6006</v>
      </c>
      <c r="G22" s="1">
        <v>2</v>
      </c>
    </row>
    <row r="23" spans="1:7" ht="12.75">
      <c r="A23" s="1">
        <v>24</v>
      </c>
      <c r="B23" s="1">
        <v>1</v>
      </c>
      <c r="D23" s="1" t="s">
        <v>17</v>
      </c>
      <c r="E23" s="1">
        <v>1</v>
      </c>
      <c r="F23" s="1">
        <v>6006</v>
      </c>
      <c r="G23" s="1">
        <v>2</v>
      </c>
    </row>
    <row r="24" spans="1:7" ht="12.75">
      <c r="A24" s="1">
        <v>25</v>
      </c>
      <c r="B24" s="1">
        <v>1</v>
      </c>
      <c r="D24" s="1" t="s">
        <v>20</v>
      </c>
      <c r="E24" s="1">
        <v>4</v>
      </c>
      <c r="F24" s="1">
        <v>4187</v>
      </c>
      <c r="G24" s="1">
        <v>2</v>
      </c>
    </row>
    <row r="25" spans="1:7" ht="12.75">
      <c r="A25" s="1">
        <v>26</v>
      </c>
      <c r="B25" s="1">
        <v>1</v>
      </c>
      <c r="D25" s="1" t="s">
        <v>20</v>
      </c>
      <c r="E25" s="1">
        <v>3</v>
      </c>
      <c r="F25" s="1">
        <v>4187</v>
      </c>
      <c r="G25" s="1">
        <v>2</v>
      </c>
    </row>
    <row r="26" spans="1:7" ht="12.75">
      <c r="A26" s="1">
        <v>27</v>
      </c>
      <c r="B26" s="1">
        <v>1</v>
      </c>
      <c r="D26" s="1" t="s">
        <v>21</v>
      </c>
      <c r="E26" s="1">
        <v>1</v>
      </c>
      <c r="F26" s="1">
        <v>6143</v>
      </c>
      <c r="G26" s="1">
        <v>2</v>
      </c>
    </row>
    <row r="27" spans="1:7" ht="12.75">
      <c r="A27" s="1">
        <v>28</v>
      </c>
      <c r="B27" s="1">
        <v>1</v>
      </c>
      <c r="D27" s="1" t="s">
        <v>10</v>
      </c>
      <c r="E27" s="1">
        <v>1</v>
      </c>
      <c r="F27" s="1">
        <v>6274</v>
      </c>
      <c r="G27" s="1">
        <v>2</v>
      </c>
    </row>
    <row r="28" spans="1:7" ht="12.75">
      <c r="A28" s="1">
        <v>29</v>
      </c>
      <c r="B28" s="1">
        <v>1</v>
      </c>
      <c r="D28" s="1" t="s">
        <v>8</v>
      </c>
      <c r="E28" s="1">
        <v>1</v>
      </c>
      <c r="F28" s="1">
        <v>3886</v>
      </c>
      <c r="G28" s="1">
        <v>2</v>
      </c>
    </row>
    <row r="29" spans="1:7" ht="12.75">
      <c r="A29" s="1">
        <v>31</v>
      </c>
      <c r="B29" s="1">
        <v>1</v>
      </c>
      <c r="C29" s="1" t="s">
        <v>12</v>
      </c>
      <c r="E29" s="1">
        <v>1</v>
      </c>
      <c r="F29" s="1">
        <v>6295</v>
      </c>
      <c r="G29" s="1">
        <v>2</v>
      </c>
    </row>
    <row r="30" spans="1:7" ht="12.75">
      <c r="A30" s="1">
        <v>32</v>
      </c>
      <c r="B30" s="1">
        <v>1</v>
      </c>
      <c r="D30" s="1" t="s">
        <v>15</v>
      </c>
      <c r="E30" s="1">
        <v>1</v>
      </c>
      <c r="F30" s="1">
        <v>6063</v>
      </c>
      <c r="G30" s="1">
        <v>2</v>
      </c>
    </row>
    <row r="31" spans="1:7" ht="12.75">
      <c r="A31" s="1">
        <v>33</v>
      </c>
      <c r="B31" s="1">
        <v>1</v>
      </c>
      <c r="D31" s="1" t="s">
        <v>8</v>
      </c>
      <c r="E31" s="1">
        <v>1</v>
      </c>
      <c r="F31" s="1">
        <v>6295</v>
      </c>
      <c r="G31" s="1">
        <v>2</v>
      </c>
    </row>
    <row r="32" spans="1:7" ht="12.75">
      <c r="A32" s="1">
        <v>34</v>
      </c>
      <c r="B32" s="1">
        <v>1</v>
      </c>
      <c r="D32" s="1" t="s">
        <v>8</v>
      </c>
      <c r="E32" s="1">
        <v>3</v>
      </c>
      <c r="F32" s="1">
        <v>6295</v>
      </c>
      <c r="G32" s="1">
        <v>2</v>
      </c>
    </row>
    <row r="33" spans="1:7" ht="12.75">
      <c r="A33" s="1">
        <v>35</v>
      </c>
      <c r="B33" s="1">
        <v>1</v>
      </c>
      <c r="D33" s="1" t="s">
        <v>19</v>
      </c>
      <c r="E33" s="1">
        <v>3</v>
      </c>
      <c r="F33" s="1">
        <v>6243</v>
      </c>
      <c r="G33" s="1">
        <v>2</v>
      </c>
    </row>
    <row r="34" spans="1:7" ht="12.75">
      <c r="A34" s="1">
        <v>36</v>
      </c>
      <c r="B34" s="1">
        <v>1</v>
      </c>
      <c r="D34" s="1" t="s">
        <v>8</v>
      </c>
      <c r="E34" s="1">
        <v>1</v>
      </c>
      <c r="F34" s="1">
        <v>6295</v>
      </c>
      <c r="G34" s="1">
        <v>2</v>
      </c>
    </row>
    <row r="35" spans="1:7" ht="12.75">
      <c r="A35" s="1">
        <v>37</v>
      </c>
      <c r="B35" s="1">
        <v>1</v>
      </c>
      <c r="D35" s="1" t="s">
        <v>21</v>
      </c>
      <c r="E35" s="1">
        <v>1</v>
      </c>
      <c r="F35" s="1">
        <v>6143</v>
      </c>
      <c r="G35" s="1">
        <v>2</v>
      </c>
    </row>
    <row r="36" spans="1:7" ht="12.75">
      <c r="A36" s="1">
        <v>38</v>
      </c>
      <c r="B36" s="1">
        <v>1</v>
      </c>
      <c r="D36" s="1" t="s">
        <v>9</v>
      </c>
      <c r="E36" s="1">
        <v>1</v>
      </c>
      <c r="F36" s="1">
        <v>6376</v>
      </c>
      <c r="G36" s="1">
        <v>2</v>
      </c>
    </row>
    <row r="37" spans="1:7" ht="12.75">
      <c r="A37" s="1">
        <v>40</v>
      </c>
      <c r="B37" s="1">
        <v>1</v>
      </c>
      <c r="C37" s="1" t="s">
        <v>9</v>
      </c>
      <c r="E37" s="1">
        <v>1</v>
      </c>
      <c r="F37" s="1">
        <v>6376</v>
      </c>
      <c r="G37" s="1">
        <v>2</v>
      </c>
    </row>
    <row r="38" spans="1:7" ht="12.75">
      <c r="A38" s="1">
        <v>41</v>
      </c>
      <c r="B38" s="1">
        <v>1</v>
      </c>
      <c r="C38" s="1" t="s">
        <v>9</v>
      </c>
      <c r="E38" s="1">
        <v>1</v>
      </c>
      <c r="F38" s="1">
        <v>6376</v>
      </c>
      <c r="G38" s="1">
        <v>2</v>
      </c>
    </row>
    <row r="39" spans="1:7" ht="12.75">
      <c r="A39" s="1">
        <v>42</v>
      </c>
      <c r="B39" s="1">
        <v>1</v>
      </c>
      <c r="C39" s="1" t="s">
        <v>9</v>
      </c>
      <c r="E39" s="1">
        <v>1</v>
      </c>
      <c r="F39" s="1">
        <v>802</v>
      </c>
      <c r="G39" s="1">
        <v>2</v>
      </c>
    </row>
    <row r="40" spans="1:7" ht="12.75">
      <c r="A40" s="1">
        <v>44</v>
      </c>
      <c r="B40" s="1">
        <v>1</v>
      </c>
      <c r="C40" s="1" t="s">
        <v>9</v>
      </c>
      <c r="E40" s="1">
        <v>1</v>
      </c>
      <c r="F40" s="1">
        <v>6145</v>
      </c>
      <c r="G40" s="1">
        <v>2</v>
      </c>
    </row>
    <row r="41" spans="1:7" ht="12.75">
      <c r="A41" s="1">
        <v>48</v>
      </c>
      <c r="B41" s="1">
        <v>1</v>
      </c>
      <c r="C41" s="1" t="s">
        <v>9</v>
      </c>
      <c r="E41" s="1">
        <v>1</v>
      </c>
      <c r="F41" s="1">
        <v>802</v>
      </c>
      <c r="G41" s="1">
        <v>2</v>
      </c>
    </row>
    <row r="42" spans="1:7" ht="12.75">
      <c r="A42" s="1">
        <v>49</v>
      </c>
      <c r="B42" s="1">
        <v>1</v>
      </c>
      <c r="D42" s="1" t="s">
        <v>31</v>
      </c>
      <c r="E42" s="1">
        <v>1</v>
      </c>
      <c r="F42" s="1">
        <v>6371</v>
      </c>
      <c r="G42" s="1">
        <v>2</v>
      </c>
    </row>
    <row r="43" spans="1:7" ht="12.75">
      <c r="A43" s="1">
        <v>50</v>
      </c>
      <c r="B43" s="1">
        <v>1</v>
      </c>
      <c r="D43" s="1" t="s">
        <v>11</v>
      </c>
      <c r="E43" s="1">
        <v>1</v>
      </c>
      <c r="F43" s="1">
        <v>6371</v>
      </c>
      <c r="G43" s="1">
        <v>2</v>
      </c>
    </row>
    <row r="44" spans="1:7" ht="12.75">
      <c r="A44" s="1">
        <v>51</v>
      </c>
      <c r="B44" s="1">
        <v>1</v>
      </c>
      <c r="C44" s="1" t="s">
        <v>7</v>
      </c>
      <c r="E44" s="1">
        <v>1</v>
      </c>
      <c r="F44" s="1">
        <v>6376</v>
      </c>
      <c r="G44" s="1">
        <v>2</v>
      </c>
    </row>
    <row r="45" spans="1:7" ht="12.75">
      <c r="A45" s="1">
        <v>52</v>
      </c>
      <c r="B45" s="1">
        <v>1</v>
      </c>
      <c r="C45" s="1" t="s">
        <v>7</v>
      </c>
      <c r="E45" s="1">
        <v>1</v>
      </c>
      <c r="F45" s="1">
        <v>6376</v>
      </c>
      <c r="G45" s="1">
        <v>2</v>
      </c>
    </row>
    <row r="46" spans="1:7" ht="12.75">
      <c r="A46" s="1">
        <v>54</v>
      </c>
      <c r="B46" s="1">
        <v>1</v>
      </c>
      <c r="D46" s="1" t="s">
        <v>20</v>
      </c>
      <c r="E46" s="1">
        <v>1</v>
      </c>
      <c r="F46" s="1">
        <v>6371</v>
      </c>
      <c r="G46" s="1">
        <v>2</v>
      </c>
    </row>
    <row r="47" spans="1:7" ht="12.75">
      <c r="A47" s="1">
        <v>55</v>
      </c>
      <c r="B47" s="1">
        <v>1</v>
      </c>
      <c r="D47" s="1" t="s">
        <v>17</v>
      </c>
      <c r="E47" s="1">
        <v>1</v>
      </c>
      <c r="F47" s="1">
        <v>4187</v>
      </c>
      <c r="G47" s="1">
        <v>2</v>
      </c>
    </row>
    <row r="48" spans="1:7" ht="12.75">
      <c r="A48" s="1">
        <v>59</v>
      </c>
      <c r="B48" s="1">
        <v>1</v>
      </c>
      <c r="D48" s="1" t="s">
        <v>20</v>
      </c>
      <c r="E48" s="1">
        <v>3</v>
      </c>
      <c r="F48" s="1">
        <v>4187</v>
      </c>
      <c r="G48" s="1">
        <v>2</v>
      </c>
    </row>
    <row r="49" spans="1:7" ht="12.75">
      <c r="A49" s="1">
        <v>63</v>
      </c>
      <c r="B49" s="1">
        <v>1</v>
      </c>
      <c r="D49" s="1" t="s">
        <v>21</v>
      </c>
      <c r="E49" s="1">
        <v>1</v>
      </c>
      <c r="F49" s="1">
        <v>6143</v>
      </c>
      <c r="G49" s="1">
        <v>2</v>
      </c>
    </row>
    <row r="50" spans="1:7" ht="12.75">
      <c r="A50" s="1">
        <v>65</v>
      </c>
      <c r="B50" s="1">
        <v>1</v>
      </c>
      <c r="D50" s="1" t="s">
        <v>21</v>
      </c>
      <c r="E50" s="1">
        <v>1</v>
      </c>
      <c r="F50" s="1">
        <v>6143</v>
      </c>
      <c r="G50" s="1">
        <v>2</v>
      </c>
    </row>
    <row r="51" spans="1:7" ht="12.75">
      <c r="A51" s="1">
        <v>66</v>
      </c>
      <c r="B51" s="1">
        <v>1</v>
      </c>
      <c r="D51" s="1" t="s">
        <v>21</v>
      </c>
      <c r="E51" s="1">
        <v>1</v>
      </c>
      <c r="F51" s="1">
        <v>6143</v>
      </c>
      <c r="G51" s="1">
        <v>2</v>
      </c>
    </row>
    <row r="52" spans="1:7" ht="12.75">
      <c r="A52" s="1">
        <v>67</v>
      </c>
      <c r="B52" s="1">
        <v>1</v>
      </c>
      <c r="D52" s="1" t="s">
        <v>31</v>
      </c>
      <c r="E52" s="1">
        <v>1</v>
      </c>
      <c r="F52" s="1">
        <v>6063</v>
      </c>
      <c r="G52" s="1">
        <v>2</v>
      </c>
    </row>
    <row r="53" spans="1:7" ht="12.75">
      <c r="A53" s="1">
        <v>68</v>
      </c>
      <c r="B53" s="1">
        <v>1</v>
      </c>
      <c r="D53" s="1" t="s">
        <v>20</v>
      </c>
      <c r="E53" s="1">
        <v>1</v>
      </c>
      <c r="F53" s="1">
        <v>4187</v>
      </c>
      <c r="G53" s="1">
        <v>2</v>
      </c>
    </row>
    <row r="54" spans="1:7" ht="12.75">
      <c r="A54" s="1">
        <v>70</v>
      </c>
      <c r="B54" s="1">
        <v>1</v>
      </c>
      <c r="C54" s="1" t="s">
        <v>13</v>
      </c>
      <c r="E54" s="1">
        <v>1</v>
      </c>
      <c r="F54" s="1">
        <v>6117</v>
      </c>
      <c r="G54" s="1">
        <v>2</v>
      </c>
    </row>
    <row r="55" spans="1:7" ht="12.75">
      <c r="A55" s="1">
        <v>72</v>
      </c>
      <c r="B55" s="1">
        <v>1</v>
      </c>
      <c r="D55" s="1" t="s">
        <v>21</v>
      </c>
      <c r="E55" s="1">
        <v>3</v>
      </c>
      <c r="F55" s="1">
        <v>6143</v>
      </c>
      <c r="G55" s="1">
        <v>2</v>
      </c>
    </row>
    <row r="56" spans="1:7" ht="12.75">
      <c r="A56" s="1">
        <v>75</v>
      </c>
      <c r="B56" s="1">
        <v>1</v>
      </c>
      <c r="D56" s="1" t="s">
        <v>15</v>
      </c>
      <c r="E56" s="1">
        <v>1</v>
      </c>
      <c r="F56" s="1">
        <v>6371</v>
      </c>
      <c r="G56" s="1">
        <v>2</v>
      </c>
    </row>
    <row r="57" spans="1:7" ht="12.75">
      <c r="A57" s="1">
        <v>77</v>
      </c>
      <c r="B57" s="1">
        <v>1</v>
      </c>
      <c r="D57" s="1" t="s">
        <v>8</v>
      </c>
      <c r="E57" s="1">
        <v>1</v>
      </c>
      <c r="F57" s="1">
        <v>6295</v>
      </c>
      <c r="G57" s="1">
        <v>2</v>
      </c>
    </row>
    <row r="58" spans="1:7" ht="12.75">
      <c r="A58" s="1">
        <v>78</v>
      </c>
      <c r="B58" s="1">
        <v>1</v>
      </c>
      <c r="D58" s="1" t="s">
        <v>8</v>
      </c>
      <c r="E58" s="1">
        <v>1</v>
      </c>
      <c r="F58" s="1">
        <v>6274</v>
      </c>
      <c r="G58" s="1">
        <v>2</v>
      </c>
    </row>
    <row r="59" spans="1:7" ht="12.75">
      <c r="A59" s="1">
        <v>82</v>
      </c>
      <c r="B59" s="1">
        <v>1</v>
      </c>
      <c r="D59" s="1" t="s">
        <v>21</v>
      </c>
      <c r="E59" s="1">
        <v>1</v>
      </c>
      <c r="F59" s="1">
        <v>6143</v>
      </c>
      <c r="G59" s="1">
        <v>2</v>
      </c>
    </row>
    <row r="60" spans="1:7" ht="12.75">
      <c r="A60" s="1">
        <v>85</v>
      </c>
      <c r="B60" s="1">
        <v>1</v>
      </c>
      <c r="D60" s="1" t="s">
        <v>15</v>
      </c>
      <c r="E60" s="1">
        <v>1</v>
      </c>
      <c r="F60" s="1">
        <v>6145</v>
      </c>
      <c r="G60" s="1">
        <v>2</v>
      </c>
    </row>
    <row r="61" spans="1:7" ht="12.75">
      <c r="A61" s="1">
        <v>86</v>
      </c>
      <c r="B61" s="1">
        <v>1</v>
      </c>
      <c r="D61" s="1" t="s">
        <v>8</v>
      </c>
      <c r="E61" s="1">
        <v>1</v>
      </c>
      <c r="F61" s="1">
        <v>6143</v>
      </c>
      <c r="G61" s="1">
        <v>2</v>
      </c>
    </row>
    <row r="62" spans="1:7" ht="12.75">
      <c r="A62" s="1">
        <v>89</v>
      </c>
      <c r="B62" s="1">
        <v>1</v>
      </c>
      <c r="C62" s="1" t="s">
        <v>11</v>
      </c>
      <c r="E62" s="1">
        <v>1</v>
      </c>
      <c r="F62" s="1">
        <v>6274</v>
      </c>
      <c r="G62" s="1">
        <v>2</v>
      </c>
    </row>
    <row r="63" spans="1:7" ht="12.75">
      <c r="A63" s="1">
        <v>90</v>
      </c>
      <c r="B63" s="1">
        <v>1</v>
      </c>
      <c r="C63" s="1" t="s">
        <v>11</v>
      </c>
      <c r="E63" s="1">
        <v>1</v>
      </c>
      <c r="F63" s="1">
        <v>6371</v>
      </c>
      <c r="G63" s="1">
        <v>2</v>
      </c>
    </row>
    <row r="64" spans="1:7" ht="12.75">
      <c r="A64" s="1">
        <v>91</v>
      </c>
      <c r="B64" s="1">
        <v>1</v>
      </c>
      <c r="D64" s="1" t="s">
        <v>8</v>
      </c>
      <c r="E64" s="1">
        <v>1</v>
      </c>
      <c r="F64" s="1">
        <v>6371</v>
      </c>
      <c r="G64" s="1">
        <v>2</v>
      </c>
    </row>
    <row r="65" spans="1:7" ht="12.75">
      <c r="A65" s="1">
        <v>93</v>
      </c>
      <c r="B65" s="1">
        <v>1</v>
      </c>
      <c r="D65" s="1" t="s">
        <v>16</v>
      </c>
      <c r="E65" s="1">
        <v>1</v>
      </c>
      <c r="F65" s="1">
        <v>6006</v>
      </c>
      <c r="G65" s="1">
        <v>2</v>
      </c>
    </row>
    <row r="66" spans="1:7" ht="12.75">
      <c r="A66" s="1">
        <v>94</v>
      </c>
      <c r="B66" s="1">
        <v>1</v>
      </c>
      <c r="D66" s="1" t="s">
        <v>16</v>
      </c>
      <c r="E66" s="1">
        <v>1</v>
      </c>
      <c r="F66" s="1">
        <v>6006</v>
      </c>
      <c r="G66" s="1">
        <v>2</v>
      </c>
    </row>
    <row r="67" spans="1:7" ht="12.75">
      <c r="A67" s="1">
        <v>95</v>
      </c>
      <c r="B67" s="1">
        <v>1</v>
      </c>
      <c r="D67" s="1" t="s">
        <v>16</v>
      </c>
      <c r="E67" s="1">
        <v>1</v>
      </c>
      <c r="F67" s="1">
        <v>4192</v>
      </c>
      <c r="G67" s="1">
        <v>2</v>
      </c>
    </row>
    <row r="68" spans="1:7" ht="12.75">
      <c r="A68" s="1">
        <v>96</v>
      </c>
      <c r="B68" s="1">
        <v>1</v>
      </c>
      <c r="D68" s="1" t="s">
        <v>16</v>
      </c>
      <c r="E68" s="1">
        <v>1</v>
      </c>
      <c r="F68" s="1">
        <v>6006</v>
      </c>
      <c r="G68" s="1">
        <v>2</v>
      </c>
    </row>
    <row r="69" spans="1:7" ht="12.75">
      <c r="A69" s="1">
        <v>97</v>
      </c>
      <c r="B69" s="1">
        <v>1</v>
      </c>
      <c r="D69" s="1" t="s">
        <v>17</v>
      </c>
      <c r="E69" s="1">
        <v>1</v>
      </c>
      <c r="F69" s="1">
        <v>6006</v>
      </c>
      <c r="G69" s="1">
        <v>2</v>
      </c>
    </row>
    <row r="70" spans="1:7" ht="12.75">
      <c r="A70" s="1">
        <v>98</v>
      </c>
      <c r="B70" s="1">
        <v>1</v>
      </c>
      <c r="D70" s="1" t="s">
        <v>16</v>
      </c>
      <c r="E70" s="1">
        <v>1</v>
      </c>
      <c r="F70" s="1">
        <v>6006</v>
      </c>
      <c r="G70" s="1">
        <v>2</v>
      </c>
    </row>
    <row r="71" spans="1:7" ht="12.75">
      <c r="A71" s="1">
        <v>99</v>
      </c>
      <c r="B71" s="1">
        <v>1</v>
      </c>
      <c r="D71" s="1" t="s">
        <v>17</v>
      </c>
      <c r="E71" s="1">
        <v>1</v>
      </c>
      <c r="F71" s="1">
        <v>6006</v>
      </c>
      <c r="G71" s="1">
        <v>2</v>
      </c>
    </row>
    <row r="72" spans="1:7" ht="12.75">
      <c r="A72" s="1">
        <v>102</v>
      </c>
      <c r="B72" s="1">
        <v>1</v>
      </c>
      <c r="D72" s="1" t="s">
        <v>21</v>
      </c>
      <c r="E72" s="1">
        <v>1</v>
      </c>
      <c r="F72" s="1">
        <v>6143</v>
      </c>
      <c r="G72" s="1">
        <v>2</v>
      </c>
    </row>
    <row r="73" spans="1:7" ht="12.75">
      <c r="A73" s="1">
        <v>103</v>
      </c>
      <c r="B73" s="1">
        <v>1</v>
      </c>
      <c r="D73" s="1" t="s">
        <v>8</v>
      </c>
      <c r="E73" s="1">
        <v>1</v>
      </c>
      <c r="F73" s="1">
        <v>6274</v>
      </c>
      <c r="G73" s="1">
        <v>2</v>
      </c>
    </row>
    <row r="74" spans="1:7" ht="12.75">
      <c r="A74" s="1">
        <v>104</v>
      </c>
      <c r="B74" s="1">
        <v>1</v>
      </c>
      <c r="C74" s="1" t="s">
        <v>9</v>
      </c>
      <c r="E74" s="1">
        <v>1</v>
      </c>
      <c r="F74" s="1">
        <v>6295</v>
      </c>
      <c r="G74" s="1">
        <v>2</v>
      </c>
    </row>
    <row r="75" spans="1:7" ht="12.75">
      <c r="A75" s="1">
        <v>107</v>
      </c>
      <c r="B75" s="1">
        <v>1</v>
      </c>
      <c r="D75" s="1" t="s">
        <v>8</v>
      </c>
      <c r="E75" s="1">
        <v>1</v>
      </c>
      <c r="F75" s="1">
        <v>6371</v>
      </c>
      <c r="G75" s="1">
        <v>2</v>
      </c>
    </row>
    <row r="76" spans="1:7" ht="12.75">
      <c r="A76" s="1">
        <v>109</v>
      </c>
      <c r="B76" s="1">
        <v>1</v>
      </c>
      <c r="D76" s="1" t="s">
        <v>8</v>
      </c>
      <c r="E76" s="1">
        <v>1</v>
      </c>
      <c r="F76" s="1">
        <v>6295</v>
      </c>
      <c r="G76" s="1">
        <v>2</v>
      </c>
    </row>
    <row r="77" spans="1:7" ht="12.75">
      <c r="A77" s="1">
        <v>110</v>
      </c>
      <c r="B77" s="1">
        <v>1</v>
      </c>
      <c r="D77" s="1" t="s">
        <v>20</v>
      </c>
      <c r="E77" s="1">
        <v>1</v>
      </c>
      <c r="F77" s="1">
        <v>6150</v>
      </c>
      <c r="G77" s="1">
        <v>2</v>
      </c>
    </row>
    <row r="78" spans="1:7" ht="12.75">
      <c r="A78" s="1">
        <v>113</v>
      </c>
      <c r="B78" s="1">
        <v>1</v>
      </c>
      <c r="D78" s="1" t="s">
        <v>16</v>
      </c>
      <c r="E78" s="1">
        <v>1</v>
      </c>
      <c r="F78" s="1">
        <v>4192</v>
      </c>
      <c r="G78" s="1">
        <v>2</v>
      </c>
    </row>
    <row r="79" spans="1:7" ht="12.75">
      <c r="A79" s="1">
        <v>114</v>
      </c>
      <c r="B79" s="1">
        <v>1</v>
      </c>
      <c r="D79" s="1" t="s">
        <v>16</v>
      </c>
      <c r="E79" s="1">
        <v>1</v>
      </c>
      <c r="F79" s="1">
        <v>4192</v>
      </c>
      <c r="G79" s="1">
        <v>2</v>
      </c>
    </row>
    <row r="80" spans="1:7" ht="12.75">
      <c r="A80" s="1">
        <v>116</v>
      </c>
      <c r="B80" s="1">
        <v>1</v>
      </c>
      <c r="D80" s="1" t="s">
        <v>16</v>
      </c>
      <c r="E80" s="1">
        <v>1</v>
      </c>
      <c r="F80" s="1">
        <v>4192</v>
      </c>
      <c r="G80" s="1">
        <v>2</v>
      </c>
    </row>
    <row r="81" spans="1:7" ht="12.75">
      <c r="A81" s="1">
        <v>117</v>
      </c>
      <c r="B81" s="1">
        <v>1</v>
      </c>
      <c r="D81" s="1" t="s">
        <v>16</v>
      </c>
      <c r="E81" s="1">
        <v>1</v>
      </c>
      <c r="F81" s="1">
        <v>4192</v>
      </c>
      <c r="G81" s="1">
        <v>2</v>
      </c>
    </row>
    <row r="82" spans="1:7" ht="12.75">
      <c r="A82" s="1">
        <v>118</v>
      </c>
      <c r="B82" s="1">
        <v>1</v>
      </c>
      <c r="D82" s="1" t="s">
        <v>16</v>
      </c>
      <c r="E82" s="1">
        <v>1</v>
      </c>
      <c r="F82" s="1">
        <v>4192</v>
      </c>
      <c r="G82" s="1">
        <v>2</v>
      </c>
    </row>
    <row r="83" spans="1:7" ht="12.75">
      <c r="A83" s="1">
        <v>119</v>
      </c>
      <c r="B83" s="1">
        <v>1</v>
      </c>
      <c r="D83" s="1" t="s">
        <v>17</v>
      </c>
      <c r="E83" s="1">
        <v>1</v>
      </c>
      <c r="F83" s="1">
        <v>6006</v>
      </c>
      <c r="G83" s="1">
        <v>2</v>
      </c>
    </row>
    <row r="84" spans="1:7" ht="12.75">
      <c r="A84" s="1">
        <v>123</v>
      </c>
      <c r="B84" s="1">
        <v>1</v>
      </c>
      <c r="D84" s="1" t="s">
        <v>9</v>
      </c>
      <c r="E84" s="1">
        <v>1</v>
      </c>
      <c r="F84" s="1">
        <v>6371</v>
      </c>
      <c r="G84" s="1">
        <v>2</v>
      </c>
    </row>
    <row r="85" spans="1:7" ht="12.75">
      <c r="A85" s="1">
        <v>125</v>
      </c>
      <c r="B85" s="1">
        <v>1</v>
      </c>
      <c r="D85" s="1" t="s">
        <v>9</v>
      </c>
      <c r="E85" s="1">
        <v>1</v>
      </c>
      <c r="F85" s="1">
        <v>6145</v>
      </c>
      <c r="G85" s="1">
        <v>2</v>
      </c>
    </row>
    <row r="86" spans="1:7" ht="12.75">
      <c r="A86" s="1">
        <v>126</v>
      </c>
      <c r="B86" s="1">
        <v>1</v>
      </c>
      <c r="D86" s="1" t="s">
        <v>8</v>
      </c>
      <c r="E86" s="1">
        <v>2</v>
      </c>
      <c r="F86" s="1">
        <v>6295</v>
      </c>
      <c r="G86" s="1">
        <v>2</v>
      </c>
    </row>
    <row r="87" spans="1:7" ht="12.75">
      <c r="A87" s="1">
        <v>128</v>
      </c>
      <c r="B87" s="1">
        <v>1</v>
      </c>
      <c r="D87" s="1" t="s">
        <v>15</v>
      </c>
      <c r="E87" s="1">
        <v>1</v>
      </c>
      <c r="F87" s="1">
        <v>6063</v>
      </c>
      <c r="G87" s="1">
        <v>2</v>
      </c>
    </row>
    <row r="88" spans="1:7" ht="12.75">
      <c r="A88" s="1">
        <v>129</v>
      </c>
      <c r="B88" s="1">
        <v>1</v>
      </c>
      <c r="D88" s="1" t="s">
        <v>17</v>
      </c>
      <c r="E88" s="1">
        <v>1</v>
      </c>
      <c r="F88" s="1">
        <v>6006</v>
      </c>
      <c r="G88" s="1">
        <v>2</v>
      </c>
    </row>
    <row r="89" spans="1:7" ht="12.75">
      <c r="A89" s="1">
        <v>130</v>
      </c>
      <c r="B89" s="1">
        <v>1</v>
      </c>
      <c r="D89" s="1" t="s">
        <v>9</v>
      </c>
      <c r="E89" s="1">
        <v>1</v>
      </c>
      <c r="F89" s="1">
        <v>6371</v>
      </c>
      <c r="G89" s="1">
        <v>2</v>
      </c>
    </row>
    <row r="90" spans="1:7" ht="12.75">
      <c r="A90" s="1">
        <v>131</v>
      </c>
      <c r="B90" s="1">
        <v>1</v>
      </c>
      <c r="D90" s="1" t="s">
        <v>9</v>
      </c>
      <c r="E90" s="1">
        <v>1</v>
      </c>
      <c r="F90" s="1">
        <v>6145</v>
      </c>
      <c r="G90" s="1">
        <v>2</v>
      </c>
    </row>
    <row r="91" spans="1:7" ht="12.75">
      <c r="A91" s="1">
        <v>132</v>
      </c>
      <c r="B91" s="1">
        <v>1</v>
      </c>
      <c r="C91" s="1" t="s">
        <v>32</v>
      </c>
      <c r="E91" s="1">
        <v>1</v>
      </c>
      <c r="F91" s="1">
        <v>707</v>
      </c>
      <c r="G91" s="1">
        <v>2</v>
      </c>
    </row>
    <row r="92" spans="1:7" ht="12.75">
      <c r="A92" s="1">
        <v>134</v>
      </c>
      <c r="B92" s="1">
        <v>1</v>
      </c>
      <c r="C92" s="1" t="s">
        <v>32</v>
      </c>
      <c r="E92" s="1">
        <v>1</v>
      </c>
      <c r="F92" s="1">
        <v>707</v>
      </c>
      <c r="G92" s="1">
        <v>2</v>
      </c>
    </row>
    <row r="93" spans="1:7" ht="12.75">
      <c r="A93" s="1">
        <v>136</v>
      </c>
      <c r="B93" s="1">
        <v>1</v>
      </c>
      <c r="C93" s="1" t="s">
        <v>27</v>
      </c>
      <c r="E93" s="1">
        <v>1</v>
      </c>
      <c r="F93" s="1">
        <v>6381</v>
      </c>
      <c r="G93" s="1">
        <v>2</v>
      </c>
    </row>
    <row r="94" spans="1:7" ht="12.75">
      <c r="A94" s="1">
        <v>137</v>
      </c>
      <c r="B94" s="1">
        <v>1</v>
      </c>
      <c r="D94" s="1" t="s">
        <v>28</v>
      </c>
      <c r="E94" s="1">
        <v>1</v>
      </c>
      <c r="F94" s="1">
        <v>6107</v>
      </c>
      <c r="G94" s="1">
        <v>2</v>
      </c>
    </row>
    <row r="95" spans="1:7" ht="12.75">
      <c r="A95" s="1">
        <v>139</v>
      </c>
      <c r="B95" s="1">
        <v>1</v>
      </c>
      <c r="D95" s="1" t="s">
        <v>28</v>
      </c>
      <c r="E95" s="1">
        <v>1</v>
      </c>
      <c r="F95" s="1">
        <v>6107</v>
      </c>
      <c r="G95" s="1">
        <v>2</v>
      </c>
    </row>
    <row r="96" spans="1:7" ht="12.75">
      <c r="A96" s="1">
        <v>20</v>
      </c>
      <c r="B96" s="1">
        <v>1</v>
      </c>
      <c r="D96" s="1" t="s">
        <v>16</v>
      </c>
      <c r="E96" s="1">
        <v>1</v>
      </c>
      <c r="F96" s="1">
        <v>6006</v>
      </c>
      <c r="G96" s="1">
        <v>1</v>
      </c>
    </row>
    <row r="97" spans="1:7" ht="12.75">
      <c r="A97" s="1">
        <v>22</v>
      </c>
      <c r="B97" s="1">
        <v>1</v>
      </c>
      <c r="D97" s="1" t="s">
        <v>16</v>
      </c>
      <c r="E97" s="1">
        <v>1</v>
      </c>
      <c r="F97" s="1">
        <v>6006</v>
      </c>
      <c r="G97" s="1">
        <v>1</v>
      </c>
    </row>
    <row r="98" spans="1:7" ht="12.75">
      <c r="A98" s="1">
        <v>30</v>
      </c>
      <c r="B98" s="1">
        <v>1</v>
      </c>
      <c r="D98" s="1" t="s">
        <v>21</v>
      </c>
      <c r="E98" s="1">
        <v>1</v>
      </c>
      <c r="F98" s="1">
        <v>802</v>
      </c>
      <c r="G98" s="1">
        <v>1</v>
      </c>
    </row>
    <row r="99" spans="1:7" ht="12.75">
      <c r="A99" s="1">
        <v>45</v>
      </c>
      <c r="B99" s="1">
        <v>1</v>
      </c>
      <c r="D99" s="1" t="s">
        <v>14</v>
      </c>
      <c r="E99" s="1">
        <v>3</v>
      </c>
      <c r="F99" s="1">
        <v>6156</v>
      </c>
      <c r="G99" s="1">
        <v>1</v>
      </c>
    </row>
    <row r="100" spans="1:7" ht="12.75">
      <c r="A100" s="1">
        <v>56</v>
      </c>
      <c r="B100" s="1">
        <v>1</v>
      </c>
      <c r="D100" s="1" t="s">
        <v>11</v>
      </c>
      <c r="E100" s="1">
        <v>1</v>
      </c>
      <c r="F100" s="1">
        <v>6156</v>
      </c>
      <c r="G100" s="1">
        <v>1</v>
      </c>
    </row>
    <row r="101" spans="1:7" ht="12.75">
      <c r="A101" s="1">
        <v>57</v>
      </c>
      <c r="B101" s="1">
        <v>1</v>
      </c>
      <c r="C101" s="1" t="s">
        <v>7</v>
      </c>
      <c r="E101" s="1">
        <v>1</v>
      </c>
      <c r="F101" s="1">
        <v>6376</v>
      </c>
      <c r="G101" s="1">
        <v>1</v>
      </c>
    </row>
    <row r="102" spans="1:7" ht="12.75">
      <c r="A102" s="1">
        <v>60</v>
      </c>
      <c r="B102" s="1">
        <v>1</v>
      </c>
      <c r="C102" s="1" t="s">
        <v>13</v>
      </c>
      <c r="E102" s="1">
        <v>1</v>
      </c>
      <c r="F102" s="1">
        <v>6117</v>
      </c>
      <c r="G102" s="1">
        <v>1</v>
      </c>
    </row>
    <row r="103" spans="1:7" ht="12.75">
      <c r="A103" s="1">
        <v>61</v>
      </c>
      <c r="B103" s="1">
        <v>1</v>
      </c>
      <c r="C103" s="1" t="s">
        <v>13</v>
      </c>
      <c r="E103" s="1">
        <v>1</v>
      </c>
      <c r="F103" s="1">
        <v>6117</v>
      </c>
      <c r="G103" s="1">
        <v>1</v>
      </c>
    </row>
    <row r="104" spans="1:7" ht="12.75">
      <c r="A104" s="1">
        <v>64</v>
      </c>
      <c r="B104" s="1">
        <v>1</v>
      </c>
      <c r="D104" s="1" t="s">
        <v>8</v>
      </c>
      <c r="E104" s="1">
        <v>1</v>
      </c>
      <c r="F104" s="1">
        <v>6295</v>
      </c>
      <c r="G104" s="1">
        <v>1</v>
      </c>
    </row>
    <row r="105" spans="1:7" ht="12.75">
      <c r="A105" s="1">
        <v>69</v>
      </c>
      <c r="B105" s="1">
        <v>1</v>
      </c>
      <c r="D105" s="1" t="s">
        <v>15</v>
      </c>
      <c r="E105" s="1">
        <v>1</v>
      </c>
      <c r="F105" s="1">
        <v>6063</v>
      </c>
      <c r="G105" s="1">
        <v>1</v>
      </c>
    </row>
    <row r="106" spans="1:7" ht="12.75">
      <c r="A106" s="1">
        <v>73</v>
      </c>
      <c r="B106" s="1">
        <v>1</v>
      </c>
      <c r="D106" s="1" t="s">
        <v>21</v>
      </c>
      <c r="E106" s="1">
        <v>1</v>
      </c>
      <c r="F106" s="1">
        <v>6143</v>
      </c>
      <c r="G106" s="1">
        <v>1</v>
      </c>
    </row>
    <row r="107" spans="1:7" ht="12.75">
      <c r="A107" s="1">
        <v>80</v>
      </c>
      <c r="B107" s="1">
        <v>1</v>
      </c>
      <c r="C107" s="1" t="s">
        <v>13</v>
      </c>
      <c r="E107" s="1">
        <v>1</v>
      </c>
      <c r="F107" s="1">
        <v>6371</v>
      </c>
      <c r="G107" s="1">
        <v>1</v>
      </c>
    </row>
    <row r="108" spans="1:7" ht="12.75">
      <c r="A108" s="1">
        <v>87</v>
      </c>
      <c r="B108" s="1">
        <v>1</v>
      </c>
      <c r="D108" s="1" t="s">
        <v>8</v>
      </c>
      <c r="E108" s="1">
        <v>1</v>
      </c>
      <c r="F108" s="1">
        <v>6141</v>
      </c>
      <c r="G108" s="1">
        <v>1</v>
      </c>
    </row>
    <row r="109" spans="1:7" ht="12.75">
      <c r="A109" s="1">
        <v>92</v>
      </c>
      <c r="B109" s="1">
        <v>1</v>
      </c>
      <c r="D109" s="1" t="s">
        <v>17</v>
      </c>
      <c r="E109" s="1">
        <v>1</v>
      </c>
      <c r="F109" s="1">
        <v>6006</v>
      </c>
      <c r="G109" s="1">
        <v>1</v>
      </c>
    </row>
    <row r="110" spans="1:7" ht="12.75">
      <c r="A110" s="1">
        <v>105</v>
      </c>
      <c r="B110" s="1">
        <v>1</v>
      </c>
      <c r="C110" s="1" t="s">
        <v>8</v>
      </c>
      <c r="E110" s="1">
        <v>1</v>
      </c>
      <c r="F110" s="1">
        <v>3886</v>
      </c>
      <c r="G110" s="1">
        <v>1</v>
      </c>
    </row>
    <row r="111" spans="1:7" ht="12.75">
      <c r="A111" s="1">
        <v>106</v>
      </c>
      <c r="B111" s="1">
        <v>1</v>
      </c>
      <c r="D111" s="1" t="s">
        <v>8</v>
      </c>
      <c r="E111" s="1">
        <v>1</v>
      </c>
      <c r="F111" s="1">
        <v>6143</v>
      </c>
      <c r="G111" s="1">
        <v>1</v>
      </c>
    </row>
    <row r="112" spans="1:7" ht="12.75">
      <c r="A112" s="1">
        <v>108</v>
      </c>
      <c r="B112" s="1">
        <v>1</v>
      </c>
      <c r="D112" s="1" t="s">
        <v>8</v>
      </c>
      <c r="E112" s="1">
        <v>1</v>
      </c>
      <c r="F112" s="1">
        <v>6274</v>
      </c>
      <c r="G112" s="1">
        <v>1</v>
      </c>
    </row>
    <row r="113" spans="1:7" ht="12.75">
      <c r="A113" s="1">
        <v>111</v>
      </c>
      <c r="B113" s="1">
        <v>1</v>
      </c>
      <c r="D113" s="1" t="s">
        <v>16</v>
      </c>
      <c r="E113" s="1">
        <v>1</v>
      </c>
      <c r="F113" s="1">
        <v>6006</v>
      </c>
      <c r="G113" s="1">
        <v>1</v>
      </c>
    </row>
    <row r="114" spans="1:7" ht="12.75">
      <c r="A114" s="1">
        <v>112</v>
      </c>
      <c r="B114" s="1">
        <v>1</v>
      </c>
      <c r="D114" s="1" t="s">
        <v>17</v>
      </c>
      <c r="E114" s="1">
        <v>1</v>
      </c>
      <c r="F114" s="1">
        <v>4192</v>
      </c>
      <c r="G114" s="1">
        <v>1</v>
      </c>
    </row>
    <row r="115" spans="1:7" ht="12.75">
      <c r="A115" s="1">
        <v>121</v>
      </c>
      <c r="B115" s="1">
        <v>1</v>
      </c>
      <c r="D115" s="1" t="s">
        <v>17</v>
      </c>
      <c r="E115" s="1">
        <v>1</v>
      </c>
      <c r="F115" s="1">
        <v>6006</v>
      </c>
      <c r="G115" s="1">
        <v>1</v>
      </c>
    </row>
    <row r="116" spans="1:7" ht="12.75">
      <c r="A116" s="1">
        <v>122</v>
      </c>
      <c r="B116" s="1">
        <v>1</v>
      </c>
      <c r="D116" s="1" t="s">
        <v>16</v>
      </c>
      <c r="E116" s="1">
        <v>1</v>
      </c>
      <c r="F116" s="1">
        <v>4192</v>
      </c>
      <c r="G116" s="1">
        <v>1</v>
      </c>
    </row>
    <row r="117" spans="1:7" ht="12.75">
      <c r="A117" s="1">
        <v>127</v>
      </c>
      <c r="B117" s="1">
        <v>1</v>
      </c>
      <c r="D117" s="1" t="s">
        <v>10</v>
      </c>
      <c r="E117" s="1">
        <v>1</v>
      </c>
      <c r="F117" s="1">
        <v>6274</v>
      </c>
      <c r="G117" s="1">
        <v>1</v>
      </c>
    </row>
    <row r="118" spans="1:7" ht="12.75">
      <c r="A118" s="1">
        <v>138</v>
      </c>
      <c r="B118" s="1">
        <v>1</v>
      </c>
      <c r="C118" s="1" t="s">
        <v>27</v>
      </c>
      <c r="E118" s="1">
        <v>1</v>
      </c>
      <c r="F118" s="1">
        <v>6375</v>
      </c>
      <c r="G118" s="1">
        <v>1</v>
      </c>
    </row>
    <row r="119" spans="1:7" ht="12.75">
      <c r="A119" s="1">
        <v>39</v>
      </c>
      <c r="B119" s="1">
        <v>1</v>
      </c>
      <c r="D119" s="1" t="s">
        <v>21</v>
      </c>
      <c r="E119" s="1">
        <v>5</v>
      </c>
      <c r="F119" s="1">
        <v>6376</v>
      </c>
      <c r="G119" s="1">
        <v>0</v>
      </c>
    </row>
    <row r="120" spans="1:7" ht="12.75">
      <c r="A120" s="1">
        <v>43</v>
      </c>
      <c r="B120" s="1">
        <v>1</v>
      </c>
      <c r="C120" s="1" t="s">
        <v>9</v>
      </c>
      <c r="E120" s="1">
        <v>5</v>
      </c>
      <c r="F120" s="1">
        <v>802</v>
      </c>
      <c r="G120" s="1">
        <v>0</v>
      </c>
    </row>
    <row r="121" spans="1:7" ht="12.75">
      <c r="A121" s="1">
        <v>46</v>
      </c>
      <c r="B121" s="1">
        <v>1</v>
      </c>
      <c r="E121" s="1">
        <v>5</v>
      </c>
      <c r="F121" s="1">
        <v>802</v>
      </c>
      <c r="G121" s="1">
        <v>0</v>
      </c>
    </row>
    <row r="122" spans="1:7" ht="12.75">
      <c r="A122" s="1">
        <v>47</v>
      </c>
      <c r="B122" s="1">
        <v>1</v>
      </c>
      <c r="C122" s="1" t="s">
        <v>13</v>
      </c>
      <c r="E122" s="1">
        <v>5</v>
      </c>
      <c r="F122" s="1">
        <v>597</v>
      </c>
      <c r="G122" s="1">
        <v>0</v>
      </c>
    </row>
    <row r="123" spans="1:7" ht="12.75">
      <c r="A123" s="1">
        <v>53</v>
      </c>
      <c r="B123" s="1">
        <v>1</v>
      </c>
      <c r="E123" s="1">
        <v>5</v>
      </c>
      <c r="F123" s="1">
        <v>6376</v>
      </c>
      <c r="G123" s="1">
        <v>0</v>
      </c>
    </row>
    <row r="124" spans="1:7" ht="12.75">
      <c r="A124" s="1">
        <v>58</v>
      </c>
      <c r="B124" s="1">
        <v>1</v>
      </c>
      <c r="E124" s="1">
        <v>5</v>
      </c>
      <c r="F124" s="1">
        <v>594</v>
      </c>
      <c r="G124" s="1">
        <v>0</v>
      </c>
    </row>
    <row r="125" spans="1:7" ht="12.75">
      <c r="A125" s="1">
        <v>62</v>
      </c>
      <c r="B125" s="1">
        <v>1</v>
      </c>
      <c r="E125" s="1">
        <v>5</v>
      </c>
      <c r="F125" s="1">
        <v>4097</v>
      </c>
      <c r="G125" s="1">
        <v>0</v>
      </c>
    </row>
    <row r="126" spans="1:7" ht="12.75">
      <c r="A126" s="1">
        <v>71</v>
      </c>
      <c r="B126" s="1">
        <v>1</v>
      </c>
      <c r="E126" s="1">
        <v>5</v>
      </c>
      <c r="F126" s="1">
        <v>6117</v>
      </c>
      <c r="G126" s="1">
        <v>0</v>
      </c>
    </row>
    <row r="127" spans="1:7" ht="12.75">
      <c r="A127" s="1">
        <v>74</v>
      </c>
      <c r="B127" s="1">
        <v>1</v>
      </c>
      <c r="E127" s="1">
        <v>5</v>
      </c>
      <c r="F127" s="1">
        <v>597</v>
      </c>
      <c r="G127" s="1">
        <v>0</v>
      </c>
    </row>
    <row r="128" spans="1:7" ht="12.75">
      <c r="A128" s="1">
        <v>76</v>
      </c>
      <c r="B128" s="1">
        <v>1</v>
      </c>
      <c r="D128" s="1" t="s">
        <v>8</v>
      </c>
      <c r="E128" s="1">
        <v>5</v>
      </c>
      <c r="F128" s="1">
        <v>6145</v>
      </c>
      <c r="G128" s="1">
        <v>0</v>
      </c>
    </row>
    <row r="129" spans="1:7" ht="12.75">
      <c r="A129" s="1">
        <v>79</v>
      </c>
      <c r="B129" s="1">
        <v>1</v>
      </c>
      <c r="E129" s="1">
        <v>5</v>
      </c>
      <c r="F129" s="1">
        <v>6371</v>
      </c>
      <c r="G129" s="1">
        <v>0</v>
      </c>
    </row>
    <row r="130" spans="1:7" ht="12.75">
      <c r="A130" s="1">
        <v>81</v>
      </c>
      <c r="B130" s="1">
        <v>1</v>
      </c>
      <c r="E130" s="1">
        <v>5</v>
      </c>
      <c r="F130" s="1">
        <v>6274</v>
      </c>
      <c r="G130" s="1">
        <v>0</v>
      </c>
    </row>
    <row r="131" spans="1:7" ht="12.75">
      <c r="A131" s="1">
        <v>83</v>
      </c>
      <c r="B131" s="1">
        <v>1</v>
      </c>
      <c r="D131" s="1" t="s">
        <v>21</v>
      </c>
      <c r="E131" s="1">
        <v>5</v>
      </c>
      <c r="F131" s="1">
        <v>6295</v>
      </c>
      <c r="G131" s="1">
        <v>0</v>
      </c>
    </row>
    <row r="132" spans="1:7" ht="12.75">
      <c r="A132" s="1">
        <v>84</v>
      </c>
      <c r="B132" s="1">
        <v>1</v>
      </c>
      <c r="E132" s="1">
        <v>5</v>
      </c>
      <c r="F132" s="1">
        <v>6150</v>
      </c>
      <c r="G132" s="1">
        <v>0</v>
      </c>
    </row>
    <row r="133" spans="1:7" ht="12.75">
      <c r="A133" s="1">
        <v>88</v>
      </c>
      <c r="B133" s="1">
        <v>1</v>
      </c>
      <c r="C133" s="1" t="s">
        <v>13</v>
      </c>
      <c r="E133" s="1">
        <v>5</v>
      </c>
      <c r="F133" s="1">
        <v>6295</v>
      </c>
      <c r="G133" s="1">
        <v>0</v>
      </c>
    </row>
    <row r="134" spans="1:7" ht="12.75">
      <c r="A134" s="1">
        <v>100</v>
      </c>
      <c r="B134" s="1">
        <v>1</v>
      </c>
      <c r="C134" s="1" t="s">
        <v>11</v>
      </c>
      <c r="E134" s="1">
        <v>5</v>
      </c>
      <c r="F134" s="1">
        <v>6141</v>
      </c>
      <c r="G134" s="1">
        <v>0</v>
      </c>
    </row>
    <row r="135" spans="1:7" ht="12.75">
      <c r="A135" s="1">
        <v>101</v>
      </c>
      <c r="B135" s="1">
        <v>1</v>
      </c>
      <c r="D135" s="1" t="s">
        <v>10</v>
      </c>
      <c r="E135" s="1">
        <v>5</v>
      </c>
      <c r="F135" s="1">
        <v>4097</v>
      </c>
      <c r="G135" s="1">
        <v>0</v>
      </c>
    </row>
    <row r="136" spans="1:7" ht="12.75">
      <c r="A136" s="1">
        <v>115</v>
      </c>
      <c r="B136" s="1">
        <v>1</v>
      </c>
      <c r="D136" s="1" t="s">
        <v>15</v>
      </c>
      <c r="E136" s="1">
        <v>5</v>
      </c>
      <c r="F136" s="1">
        <v>4192</v>
      </c>
      <c r="G136" s="1">
        <v>0</v>
      </c>
    </row>
    <row r="137" spans="1:7" ht="12.75">
      <c r="A137" s="1">
        <v>120</v>
      </c>
      <c r="B137" s="1">
        <v>1</v>
      </c>
      <c r="C137" s="1" t="s">
        <v>9</v>
      </c>
      <c r="E137" s="1">
        <v>5</v>
      </c>
      <c r="F137" s="1">
        <v>6295</v>
      </c>
      <c r="G137" s="1">
        <v>0</v>
      </c>
    </row>
    <row r="138" spans="1:7" ht="12.75">
      <c r="A138" s="1">
        <v>124</v>
      </c>
      <c r="B138" s="1">
        <v>1</v>
      </c>
      <c r="D138" s="1" t="s">
        <v>9</v>
      </c>
      <c r="E138" s="1">
        <v>5</v>
      </c>
      <c r="F138" s="1">
        <v>594</v>
      </c>
      <c r="G138" s="1">
        <v>0</v>
      </c>
    </row>
    <row r="139" spans="1:7" ht="12.75">
      <c r="A139" s="1">
        <v>133</v>
      </c>
      <c r="B139" s="1">
        <v>1</v>
      </c>
      <c r="D139" s="1" t="s">
        <v>16</v>
      </c>
      <c r="E139" s="1">
        <v>5</v>
      </c>
      <c r="F139" s="1">
        <v>6373</v>
      </c>
      <c r="G139" s="1">
        <v>0</v>
      </c>
    </row>
    <row r="140" spans="1:7" ht="12.75">
      <c r="A140" s="1">
        <v>135</v>
      </c>
      <c r="B140" s="1">
        <v>1</v>
      </c>
      <c r="E140" s="1">
        <v>5</v>
      </c>
      <c r="F140" s="1">
        <v>6145</v>
      </c>
      <c r="G140" s="1">
        <v>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W330"/>
  <sheetViews>
    <sheetView workbookViewId="0" topLeftCell="I1">
      <pane xSplit="1" ySplit="2" topLeftCell="J3" activePane="bottomRight" state="frozen"/>
      <selection pane="topLeft" activeCell="I1" sqref="I1"/>
      <selection pane="topRight" activeCell="J1" sqref="J1"/>
      <selection pane="bottomLeft" activeCell="I3" sqref="I3"/>
      <selection pane="bottomRight" activeCell="J3" sqref="J3"/>
    </sheetView>
  </sheetViews>
  <sheetFormatPr defaultColWidth="9.140625" defaultRowHeight="12.75"/>
  <cols>
    <col min="9" max="9" width="16.421875" style="0" bestFit="1" customWidth="1"/>
    <col min="10" max="10" width="11.140625" style="0" bestFit="1" customWidth="1"/>
    <col min="11" max="13" width="7.28125" style="0" bestFit="1" customWidth="1"/>
    <col min="14" max="14" width="6.28125" style="0" bestFit="1" customWidth="1"/>
    <col min="15" max="21" width="7.28125" style="0" bestFit="1" customWidth="1"/>
    <col min="22" max="22" width="6.8515625" style="0" bestFit="1" customWidth="1"/>
    <col min="23" max="24" width="7.28125" style="0" bestFit="1" customWidth="1"/>
    <col min="25" max="25" width="6.28125" style="0" bestFit="1" customWidth="1"/>
    <col min="26" max="27" width="7.57421875" style="0" customWidth="1"/>
    <col min="28" max="32" width="7.28125" style="0" bestFit="1" customWidth="1"/>
    <col min="33" max="33" width="10.57421875" style="0" bestFit="1" customWidth="1"/>
    <col min="37" max="37" width="12.57421875" style="0" customWidth="1"/>
    <col min="41" max="41" width="1.8515625" style="0" customWidth="1"/>
    <col min="42" max="42" width="9.28125" style="0" customWidth="1"/>
    <col min="43" max="43" width="13.28125" style="0" customWidth="1"/>
    <col min="44" max="44" width="14.7109375" style="0" customWidth="1"/>
    <col min="45" max="45" width="12.57421875" style="0" customWidth="1"/>
    <col min="46" max="46" width="12.7109375" style="0" customWidth="1"/>
    <col min="47" max="47" width="11.140625" style="0" customWidth="1"/>
    <col min="48" max="48" width="10.7109375" style="0" customWidth="1"/>
    <col min="49" max="49" width="9.7109375" style="0" customWidth="1"/>
  </cols>
  <sheetData>
    <row r="1" spans="1:35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34</v>
      </c>
      <c r="I1" s="6" t="s">
        <v>35</v>
      </c>
      <c r="J1" s="6" t="s">
        <v>34</v>
      </c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8"/>
      <c r="AI1" t="s">
        <v>68</v>
      </c>
    </row>
    <row r="2" spans="1:48" ht="12.75">
      <c r="A2" s="1">
        <v>2</v>
      </c>
      <c r="B2" s="1">
        <v>1</v>
      </c>
      <c r="C2" s="1" t="s">
        <v>7</v>
      </c>
      <c r="D2" s="1"/>
      <c r="E2" s="1">
        <v>1</v>
      </c>
      <c r="F2" s="1">
        <v>6376</v>
      </c>
      <c r="G2" s="2" t="s">
        <v>7</v>
      </c>
      <c r="I2" s="6" t="s">
        <v>5</v>
      </c>
      <c r="J2" s="4" t="s">
        <v>22</v>
      </c>
      <c r="K2" s="5" t="s">
        <v>20</v>
      </c>
      <c r="L2" s="5" t="s">
        <v>16</v>
      </c>
      <c r="M2" s="5" t="s">
        <v>31</v>
      </c>
      <c r="N2" s="5" t="s">
        <v>17</v>
      </c>
      <c r="O2" s="5" t="s">
        <v>12</v>
      </c>
      <c r="P2" s="5" t="s">
        <v>32</v>
      </c>
      <c r="Q2" s="5" t="s">
        <v>15</v>
      </c>
      <c r="R2" s="5" t="s">
        <v>13</v>
      </c>
      <c r="S2" s="5" t="s">
        <v>21</v>
      </c>
      <c r="T2" s="5" t="s">
        <v>9</v>
      </c>
      <c r="U2" s="5" t="s">
        <v>25</v>
      </c>
      <c r="V2" s="5" t="s">
        <v>14</v>
      </c>
      <c r="W2" s="5" t="s">
        <v>19</v>
      </c>
      <c r="X2" s="5" t="s">
        <v>10</v>
      </c>
      <c r="Y2" s="5" t="s">
        <v>8</v>
      </c>
      <c r="Z2" s="5" t="s">
        <v>26</v>
      </c>
      <c r="AA2" s="5" t="s">
        <v>11</v>
      </c>
      <c r="AB2" s="5" t="s">
        <v>30</v>
      </c>
      <c r="AC2" s="5" t="s">
        <v>27</v>
      </c>
      <c r="AD2" s="5" t="s">
        <v>7</v>
      </c>
      <c r="AE2" s="5" t="s">
        <v>29</v>
      </c>
      <c r="AF2" s="5" t="s">
        <v>28</v>
      </c>
      <c r="AG2" s="9" t="s">
        <v>36</v>
      </c>
      <c r="AH2" s="32" t="s">
        <v>38</v>
      </c>
      <c r="AI2" s="33" t="s">
        <v>40</v>
      </c>
      <c r="AJ2" s="34" t="s">
        <v>39</v>
      </c>
      <c r="AL2" s="32" t="s">
        <v>41</v>
      </c>
      <c r="AM2" s="33" t="s">
        <v>42</v>
      </c>
      <c r="AN2" s="35" t="s">
        <v>43</v>
      </c>
      <c r="AP2" t="s">
        <v>60</v>
      </c>
      <c r="AQ2" s="32" t="s">
        <v>52</v>
      </c>
      <c r="AR2" s="32" t="s">
        <v>51</v>
      </c>
      <c r="AS2" s="33" t="s">
        <v>54</v>
      </c>
      <c r="AT2" s="33" t="s">
        <v>53</v>
      </c>
      <c r="AU2" s="35" t="s">
        <v>56</v>
      </c>
      <c r="AV2" s="35" t="s">
        <v>55</v>
      </c>
    </row>
    <row r="3" spans="1:49" ht="12.75">
      <c r="A3" s="1">
        <v>4</v>
      </c>
      <c r="B3" s="1">
        <v>1</v>
      </c>
      <c r="C3" s="1"/>
      <c r="D3" s="1" t="s">
        <v>8</v>
      </c>
      <c r="E3" s="1">
        <v>1</v>
      </c>
      <c r="F3" s="1">
        <v>6145</v>
      </c>
      <c r="G3" s="2" t="s">
        <v>8</v>
      </c>
      <c r="I3" s="10" t="s">
        <v>32</v>
      </c>
      <c r="J3" s="11"/>
      <c r="K3" s="12"/>
      <c r="L3" s="12"/>
      <c r="M3" s="12"/>
      <c r="N3" s="12"/>
      <c r="O3" s="36"/>
      <c r="P3" s="28">
        <v>2</v>
      </c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36"/>
      <c r="AF3" s="12"/>
      <c r="AG3" s="13">
        <v>2</v>
      </c>
      <c r="AH3">
        <f>SUM(P3)</f>
        <v>2</v>
      </c>
      <c r="AI3">
        <f>SUM(P3)</f>
        <v>2</v>
      </c>
      <c r="AJ3">
        <f>SUM(P3)</f>
        <v>2</v>
      </c>
      <c r="AL3" s="31">
        <f>AH3/AG3</f>
        <v>1</v>
      </c>
      <c r="AM3" s="31">
        <f>AI3/AG3</f>
        <v>1</v>
      </c>
      <c r="AN3" s="31">
        <f>AJ3/AG3</f>
        <v>1</v>
      </c>
      <c r="AP3" s="46">
        <f>(AG3*P27)</f>
        <v>4</v>
      </c>
      <c r="AQ3" s="52">
        <v>0.316</v>
      </c>
      <c r="AR3" s="52">
        <v>1</v>
      </c>
      <c r="AS3" s="52">
        <v>0.316</v>
      </c>
      <c r="AT3" s="52">
        <v>1</v>
      </c>
      <c r="AU3" s="52">
        <v>0.316</v>
      </c>
      <c r="AV3" s="52">
        <v>1</v>
      </c>
      <c r="AW3" s="43"/>
    </row>
    <row r="4" spans="1:49" ht="12.75">
      <c r="A4" s="1">
        <v>6</v>
      </c>
      <c r="B4" s="1">
        <v>1</v>
      </c>
      <c r="C4" s="1"/>
      <c r="D4" s="1" t="s">
        <v>8</v>
      </c>
      <c r="E4" s="1">
        <v>1</v>
      </c>
      <c r="F4" s="1">
        <v>6295</v>
      </c>
      <c r="G4" s="2" t="s">
        <v>8</v>
      </c>
      <c r="I4" s="14" t="s">
        <v>12</v>
      </c>
      <c r="J4" s="15"/>
      <c r="K4" s="16"/>
      <c r="L4" s="16"/>
      <c r="M4" s="16"/>
      <c r="N4" s="16"/>
      <c r="O4" s="26">
        <v>2</v>
      </c>
      <c r="P4" s="23"/>
      <c r="Q4" s="16"/>
      <c r="R4" s="24">
        <v>9</v>
      </c>
      <c r="S4" s="16"/>
      <c r="T4" s="16">
        <v>2</v>
      </c>
      <c r="U4" s="16"/>
      <c r="V4" s="16"/>
      <c r="W4" s="16"/>
      <c r="X4" s="16">
        <v>1</v>
      </c>
      <c r="Y4" s="16"/>
      <c r="Z4" s="16"/>
      <c r="AA4" s="16"/>
      <c r="AB4" s="16"/>
      <c r="AC4" s="16"/>
      <c r="AD4" s="16"/>
      <c r="AE4" s="23"/>
      <c r="AF4" s="16"/>
      <c r="AG4" s="17">
        <v>14</v>
      </c>
      <c r="AH4">
        <f>SUM(O4)</f>
        <v>2</v>
      </c>
      <c r="AI4">
        <f>SUM(O4,R4)</f>
        <v>11</v>
      </c>
      <c r="AJ4">
        <f>SUM(AE4,R4,P4,O4)</f>
        <v>11</v>
      </c>
      <c r="AL4" s="31">
        <f>AH4/AG4</f>
        <v>0.14285714285714285</v>
      </c>
      <c r="AM4" s="31">
        <f>AI4/AG4</f>
        <v>0.7857142857142857</v>
      </c>
      <c r="AN4" s="31">
        <f>AJ4/AG4</f>
        <v>0.7857142857142857</v>
      </c>
      <c r="AP4" s="46">
        <f>AG4*O27</f>
        <v>56</v>
      </c>
      <c r="AQ4" s="52">
        <v>0.039</v>
      </c>
      <c r="AR4" s="52">
        <v>0.365</v>
      </c>
      <c r="AS4" s="52">
        <v>0.578</v>
      </c>
      <c r="AT4" s="52">
        <v>0.919</v>
      </c>
      <c r="AU4" s="52">
        <v>0.578</v>
      </c>
      <c r="AV4" s="52">
        <v>0.919</v>
      </c>
      <c r="AW4" s="43"/>
    </row>
    <row r="5" spans="1:49" ht="12.75">
      <c r="A5" s="1">
        <v>7</v>
      </c>
      <c r="B5" s="1">
        <v>1</v>
      </c>
      <c r="C5" s="1" t="s">
        <v>9</v>
      </c>
      <c r="D5" s="1"/>
      <c r="E5" s="1">
        <v>1</v>
      </c>
      <c r="F5" s="1">
        <v>6145</v>
      </c>
      <c r="G5" s="2" t="s">
        <v>9</v>
      </c>
      <c r="I5" s="14">
        <v>3886</v>
      </c>
      <c r="J5" s="27">
        <v>1</v>
      </c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>
        <v>1</v>
      </c>
      <c r="Y5" s="23">
        <v>2</v>
      </c>
      <c r="Z5" s="16"/>
      <c r="AA5" s="16"/>
      <c r="AB5" s="16"/>
      <c r="AC5" s="16"/>
      <c r="AD5" s="16"/>
      <c r="AE5" s="16"/>
      <c r="AF5" s="16"/>
      <c r="AG5" s="17">
        <v>4</v>
      </c>
      <c r="AH5">
        <f>SUM(J5)</f>
        <v>1</v>
      </c>
      <c r="AI5">
        <f>SUM(J5)</f>
        <v>1</v>
      </c>
      <c r="AJ5">
        <f>SUM(J5,Y5)</f>
        <v>3</v>
      </c>
      <c r="AL5" s="31">
        <f aca="true" t="shared" si="0" ref="AL5:AL26">AH5/AG5</f>
        <v>0.25</v>
      </c>
      <c r="AM5" s="31">
        <f aca="true" t="shared" si="1" ref="AM5:AM26">AI5/AG5</f>
        <v>0.25</v>
      </c>
      <c r="AN5" s="31">
        <f aca="true" t="shared" si="2" ref="AN5:AN26">AJ5/AG5</f>
        <v>0.75</v>
      </c>
      <c r="AP5" s="46">
        <f>AG5*J27</f>
        <v>16</v>
      </c>
      <c r="AQ5" s="52">
        <v>0.026</v>
      </c>
      <c r="AR5" s="52">
        <v>0.68</v>
      </c>
      <c r="AS5" s="52">
        <v>0.026</v>
      </c>
      <c r="AT5" s="52">
        <v>0.68</v>
      </c>
      <c r="AU5" s="52">
        <v>0.32</v>
      </c>
      <c r="AV5" s="52">
        <v>0.974</v>
      </c>
      <c r="AW5" s="43"/>
    </row>
    <row r="6" spans="1:49" ht="12.75">
      <c r="A6" s="1">
        <v>8</v>
      </c>
      <c r="B6" s="1">
        <v>1</v>
      </c>
      <c r="C6" s="1" t="s">
        <v>9</v>
      </c>
      <c r="D6" s="1"/>
      <c r="E6" s="1">
        <v>1</v>
      </c>
      <c r="F6" s="1">
        <v>6145</v>
      </c>
      <c r="G6" s="2" t="s">
        <v>9</v>
      </c>
      <c r="I6" s="14">
        <v>4097</v>
      </c>
      <c r="J6" s="15"/>
      <c r="K6" s="16"/>
      <c r="L6" s="16"/>
      <c r="M6" s="16"/>
      <c r="N6" s="23"/>
      <c r="O6" s="16"/>
      <c r="P6" s="16"/>
      <c r="Q6" s="16"/>
      <c r="R6" s="16"/>
      <c r="S6" s="16">
        <v>2</v>
      </c>
      <c r="T6" s="16"/>
      <c r="U6" s="16"/>
      <c r="V6" s="16"/>
      <c r="W6" s="16"/>
      <c r="X6" s="23">
        <v>1</v>
      </c>
      <c r="Y6" s="16"/>
      <c r="Z6" s="23"/>
      <c r="AA6" s="16"/>
      <c r="AB6" s="16"/>
      <c r="AC6" s="16"/>
      <c r="AD6" s="16"/>
      <c r="AE6" s="16"/>
      <c r="AF6" s="16"/>
      <c r="AG6" s="17">
        <v>3</v>
      </c>
      <c r="AH6">
        <v>0</v>
      </c>
      <c r="AI6">
        <v>0</v>
      </c>
      <c r="AJ6">
        <f>SUM(Z6,X6,N6)</f>
        <v>1</v>
      </c>
      <c r="AL6" s="31">
        <f t="shared" si="0"/>
        <v>0</v>
      </c>
      <c r="AM6" s="31">
        <f t="shared" si="1"/>
        <v>0</v>
      </c>
      <c r="AN6" s="31">
        <f t="shared" si="2"/>
        <v>0.3333333333333333</v>
      </c>
      <c r="AP6" s="46">
        <f>AG6*0</f>
        <v>0</v>
      </c>
      <c r="AQ6" s="52">
        <v>0</v>
      </c>
      <c r="AR6" s="52">
        <v>0.536</v>
      </c>
      <c r="AS6" s="52">
        <v>0</v>
      </c>
      <c r="AT6" s="52">
        <v>0.536</v>
      </c>
      <c r="AU6" s="52">
        <v>0.035</v>
      </c>
      <c r="AV6" s="52">
        <v>0.804</v>
      </c>
      <c r="AW6" s="43"/>
    </row>
    <row r="7" spans="1:49" ht="12.75">
      <c r="A7" s="1">
        <v>9</v>
      </c>
      <c r="B7" s="1">
        <v>1</v>
      </c>
      <c r="C7" s="1"/>
      <c r="D7" s="1" t="s">
        <v>8</v>
      </c>
      <c r="E7" s="1">
        <v>1</v>
      </c>
      <c r="F7" s="1">
        <v>6295</v>
      </c>
      <c r="G7" s="2" t="s">
        <v>8</v>
      </c>
      <c r="I7" s="14">
        <v>4187</v>
      </c>
      <c r="J7" s="15">
        <v>1</v>
      </c>
      <c r="K7" s="26">
        <v>10</v>
      </c>
      <c r="L7" s="16">
        <v>1</v>
      </c>
      <c r="M7" s="16"/>
      <c r="N7" s="25">
        <v>3</v>
      </c>
      <c r="O7" s="16"/>
      <c r="P7" s="16"/>
      <c r="Q7" s="24">
        <v>1</v>
      </c>
      <c r="R7" s="16"/>
      <c r="S7" s="16"/>
      <c r="T7" s="16"/>
      <c r="U7" s="23"/>
      <c r="V7" s="16"/>
      <c r="W7" s="16"/>
      <c r="X7" s="16"/>
      <c r="Y7" s="16">
        <v>1</v>
      </c>
      <c r="Z7" s="23"/>
      <c r="AA7" s="23"/>
      <c r="AB7" s="16"/>
      <c r="AC7" s="16"/>
      <c r="AD7" s="16"/>
      <c r="AE7" s="16"/>
      <c r="AF7" s="16"/>
      <c r="AG7" s="17">
        <v>17</v>
      </c>
      <c r="AH7">
        <f>SUM(K7)</f>
        <v>10</v>
      </c>
      <c r="AI7">
        <f>SUM(K7,Q7)</f>
        <v>11</v>
      </c>
      <c r="AJ7">
        <f>SUM(K7,Q7,U7,Z7,AA7)</f>
        <v>11</v>
      </c>
      <c r="AL7" s="31">
        <f t="shared" si="0"/>
        <v>0.5882352941176471</v>
      </c>
      <c r="AM7" s="31">
        <f t="shared" si="1"/>
        <v>0.6470588235294118</v>
      </c>
      <c r="AN7" s="31">
        <f t="shared" si="2"/>
        <v>0.6470588235294118</v>
      </c>
      <c r="AP7" s="46">
        <f>AG7*K27</f>
        <v>289</v>
      </c>
      <c r="AQ7" s="52">
        <v>0.364</v>
      </c>
      <c r="AR7" s="52">
        <v>0.775</v>
      </c>
      <c r="AS7" s="52">
        <v>0.432</v>
      </c>
      <c r="AT7" s="52">
        <v>0.825</v>
      </c>
      <c r="AU7" s="52">
        <v>0.432</v>
      </c>
      <c r="AV7" s="52">
        <v>0.825</v>
      </c>
      <c r="AW7" s="43"/>
    </row>
    <row r="8" spans="1:49" ht="12.75">
      <c r="A8" s="1">
        <v>12</v>
      </c>
      <c r="B8" s="1">
        <v>1</v>
      </c>
      <c r="C8" s="1" t="s">
        <v>11</v>
      </c>
      <c r="D8" s="1"/>
      <c r="E8" s="1">
        <v>1</v>
      </c>
      <c r="F8" s="1">
        <v>6145</v>
      </c>
      <c r="G8" s="2" t="s">
        <v>11</v>
      </c>
      <c r="I8" s="14">
        <v>4192</v>
      </c>
      <c r="J8" s="15"/>
      <c r="K8" s="16"/>
      <c r="L8" s="26">
        <v>20</v>
      </c>
      <c r="M8" s="16"/>
      <c r="N8" s="24">
        <v>3</v>
      </c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7">
        <v>23</v>
      </c>
      <c r="AH8">
        <f>SUM(L8)</f>
        <v>20</v>
      </c>
      <c r="AI8">
        <f>SUM(L8,N8)</f>
        <v>23</v>
      </c>
      <c r="AJ8">
        <f>SUM(L8,N8)</f>
        <v>23</v>
      </c>
      <c r="AL8" s="31">
        <f t="shared" si="0"/>
        <v>0.8695652173913043</v>
      </c>
      <c r="AM8" s="31">
        <f t="shared" si="1"/>
        <v>1</v>
      </c>
      <c r="AN8" s="31">
        <f t="shared" si="2"/>
        <v>1</v>
      </c>
      <c r="AP8" s="46">
        <f>AG8*L27</f>
        <v>851</v>
      </c>
      <c r="AQ8" s="52">
        <v>0.726</v>
      </c>
      <c r="AR8" s="52">
        <v>0.951</v>
      </c>
      <c r="AS8" s="52">
        <v>0.889</v>
      </c>
      <c r="AT8" s="52">
        <v>1</v>
      </c>
      <c r="AU8" s="52">
        <v>0.889</v>
      </c>
      <c r="AV8" s="52">
        <v>1</v>
      </c>
      <c r="AW8" s="43"/>
    </row>
    <row r="9" spans="1:49" ht="12.75">
      <c r="A9" s="1">
        <v>20</v>
      </c>
      <c r="B9" s="1">
        <v>1</v>
      </c>
      <c r="C9" s="1" t="s">
        <v>13</v>
      </c>
      <c r="D9" s="1"/>
      <c r="E9" s="1">
        <v>1</v>
      </c>
      <c r="F9" s="1">
        <v>6145</v>
      </c>
      <c r="G9" s="2" t="s">
        <v>13</v>
      </c>
      <c r="I9" s="14">
        <v>6006</v>
      </c>
      <c r="J9" s="15"/>
      <c r="K9" s="16"/>
      <c r="L9" s="24">
        <v>16</v>
      </c>
      <c r="M9" s="16"/>
      <c r="N9" s="26">
        <v>23</v>
      </c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23"/>
      <c r="AA9" s="16"/>
      <c r="AB9" s="16"/>
      <c r="AC9" s="16"/>
      <c r="AD9" s="16"/>
      <c r="AE9" s="16"/>
      <c r="AF9" s="16"/>
      <c r="AG9" s="17">
        <v>39</v>
      </c>
      <c r="AH9">
        <f>SUM(N9)</f>
        <v>23</v>
      </c>
      <c r="AI9">
        <f>SUM(N9,L9)</f>
        <v>39</v>
      </c>
      <c r="AJ9">
        <f>SUM(N9,L9,Z9)</f>
        <v>39</v>
      </c>
      <c r="AL9" s="31">
        <f t="shared" si="0"/>
        <v>0.5897435897435898</v>
      </c>
      <c r="AM9" s="31">
        <f t="shared" si="1"/>
        <v>1</v>
      </c>
      <c r="AN9" s="31">
        <f t="shared" si="2"/>
        <v>1</v>
      </c>
      <c r="AP9" s="46">
        <f>AG9*N27</f>
        <v>1248</v>
      </c>
      <c r="AQ9" s="51">
        <f>$AL9-(2.353*SQRT($AL9*(1-$AL9)/$AG9)+(1/(2*$AG9)))</f>
        <v>0.3915917112568328</v>
      </c>
      <c r="AR9" s="51">
        <f>$AL9+(2.353*SQRT($AL9*(1-$AL9)/$AG9)+(1/(2*$AG9)))</f>
        <v>0.7878954682303467</v>
      </c>
      <c r="AS9" s="52">
        <v>0.89</v>
      </c>
      <c r="AT9" s="52">
        <v>1</v>
      </c>
      <c r="AU9" s="52">
        <v>0.89</v>
      </c>
      <c r="AV9" s="52">
        <v>1</v>
      </c>
      <c r="AW9" s="43"/>
    </row>
    <row r="10" spans="1:48" ht="12.75">
      <c r="A10" s="1">
        <v>21</v>
      </c>
      <c r="B10" s="1">
        <v>1</v>
      </c>
      <c r="C10" s="1" t="s">
        <v>13</v>
      </c>
      <c r="D10" s="1"/>
      <c r="E10" s="1">
        <v>1</v>
      </c>
      <c r="F10" s="1">
        <v>802</v>
      </c>
      <c r="G10" s="2" t="s">
        <v>13</v>
      </c>
      <c r="I10" s="14">
        <v>6063</v>
      </c>
      <c r="J10" s="15"/>
      <c r="K10" s="24"/>
      <c r="L10" s="16"/>
      <c r="M10" s="23">
        <v>1</v>
      </c>
      <c r="N10" s="16">
        <v>3</v>
      </c>
      <c r="O10" s="16"/>
      <c r="P10" s="16"/>
      <c r="Q10" s="26">
        <v>11</v>
      </c>
      <c r="R10" s="16"/>
      <c r="S10" s="16"/>
      <c r="T10" s="23">
        <v>1</v>
      </c>
      <c r="U10" s="23"/>
      <c r="V10" s="16">
        <v>1</v>
      </c>
      <c r="W10" s="16"/>
      <c r="X10" s="16"/>
      <c r="Y10" s="23">
        <v>2</v>
      </c>
      <c r="Z10" s="16"/>
      <c r="AA10" s="16"/>
      <c r="AB10" s="16"/>
      <c r="AC10" s="16"/>
      <c r="AD10" s="16"/>
      <c r="AE10" s="16"/>
      <c r="AF10" s="16"/>
      <c r="AG10" s="17">
        <v>19</v>
      </c>
      <c r="AH10">
        <f>SUM(Q10)</f>
        <v>11</v>
      </c>
      <c r="AI10">
        <f>SUM(Q10,K10)</f>
        <v>11</v>
      </c>
      <c r="AJ10">
        <f>SUM(Q10,K10,M10,T10:U10,U10,U10,Y10)</f>
        <v>15</v>
      </c>
      <c r="AL10" s="31">
        <f t="shared" si="0"/>
        <v>0.5789473684210527</v>
      </c>
      <c r="AM10" s="31">
        <f t="shared" si="1"/>
        <v>0.5789473684210527</v>
      </c>
      <c r="AN10" s="31">
        <f t="shared" si="2"/>
        <v>0.7894736842105263</v>
      </c>
      <c r="AP10" s="46">
        <f>AG10*Q27</f>
        <v>380</v>
      </c>
      <c r="AQ10" s="31">
        <v>0.386</v>
      </c>
      <c r="AR10" s="31">
        <v>0.762</v>
      </c>
      <c r="AS10" s="31">
        <v>0.386</v>
      </c>
      <c r="AT10" s="31">
        <v>0.762</v>
      </c>
      <c r="AU10" s="31">
        <v>0.613</v>
      </c>
      <c r="AV10" s="31">
        <v>0.905</v>
      </c>
    </row>
    <row r="11" spans="1:48" ht="12.75">
      <c r="A11" s="1">
        <v>22</v>
      </c>
      <c r="B11" s="1">
        <v>1</v>
      </c>
      <c r="C11" s="1" t="s">
        <v>13</v>
      </c>
      <c r="D11" s="1"/>
      <c r="E11" s="1">
        <v>1</v>
      </c>
      <c r="F11" s="1">
        <v>802</v>
      </c>
      <c r="G11" s="2" t="s">
        <v>13</v>
      </c>
      <c r="I11" s="14">
        <v>6067</v>
      </c>
      <c r="J11" s="15"/>
      <c r="K11" s="16"/>
      <c r="L11" s="16"/>
      <c r="M11" s="16"/>
      <c r="N11" s="16"/>
      <c r="O11" s="16"/>
      <c r="P11" s="16"/>
      <c r="Q11" s="16"/>
      <c r="R11" s="16"/>
      <c r="S11" s="16">
        <v>1</v>
      </c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7">
        <v>1</v>
      </c>
      <c r="AH11">
        <v>0</v>
      </c>
      <c r="AI11">
        <v>0</v>
      </c>
      <c r="AJ11">
        <v>0</v>
      </c>
      <c r="AL11" s="31">
        <f t="shared" si="0"/>
        <v>0</v>
      </c>
      <c r="AM11" s="31">
        <f t="shared" si="1"/>
        <v>0</v>
      </c>
      <c r="AN11" s="31">
        <f t="shared" si="2"/>
        <v>0</v>
      </c>
      <c r="AP11" s="46">
        <f>AG11*0</f>
        <v>0</v>
      </c>
      <c r="AQ11" s="31">
        <v>0</v>
      </c>
      <c r="AR11" s="31">
        <v>0.9</v>
      </c>
      <c r="AS11" s="31">
        <v>0</v>
      </c>
      <c r="AT11" s="31">
        <v>0.9</v>
      </c>
      <c r="AU11" s="31">
        <v>0</v>
      </c>
      <c r="AV11" s="31">
        <v>0.9</v>
      </c>
    </row>
    <row r="12" spans="1:48" ht="12.75">
      <c r="A12" s="1">
        <v>25</v>
      </c>
      <c r="B12" s="1">
        <v>1</v>
      </c>
      <c r="C12" s="1" t="s">
        <v>14</v>
      </c>
      <c r="D12" s="1"/>
      <c r="E12" s="1">
        <v>1</v>
      </c>
      <c r="F12" s="1">
        <v>6063</v>
      </c>
      <c r="G12" s="2" t="s">
        <v>14</v>
      </c>
      <c r="I12" s="14" t="s">
        <v>28</v>
      </c>
      <c r="J12" s="15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26">
        <v>17</v>
      </c>
      <c r="AG12" s="17">
        <v>17</v>
      </c>
      <c r="AH12">
        <f>SUM(AF12)</f>
        <v>17</v>
      </c>
      <c r="AI12">
        <f>SUM(AF12)</f>
        <v>17</v>
      </c>
      <c r="AJ12">
        <f>SUM(AF12)</f>
        <v>17</v>
      </c>
      <c r="AL12" s="31">
        <f t="shared" si="0"/>
        <v>1</v>
      </c>
      <c r="AM12" s="31">
        <f t="shared" si="1"/>
        <v>1</v>
      </c>
      <c r="AN12" s="31">
        <f t="shared" si="2"/>
        <v>1</v>
      </c>
      <c r="AP12" s="46">
        <f>AG12*AF27</f>
        <v>289</v>
      </c>
      <c r="AQ12" s="31">
        <v>0.86</v>
      </c>
      <c r="AR12" s="31">
        <v>1</v>
      </c>
      <c r="AS12" s="31">
        <v>0.86</v>
      </c>
      <c r="AT12" s="31">
        <v>1</v>
      </c>
      <c r="AU12" s="31">
        <v>0.86</v>
      </c>
      <c r="AV12" s="31">
        <v>1</v>
      </c>
    </row>
    <row r="13" spans="1:48" ht="12.75">
      <c r="A13" s="1">
        <v>30</v>
      </c>
      <c r="B13" s="1">
        <v>1</v>
      </c>
      <c r="C13" s="1"/>
      <c r="D13" s="1" t="s">
        <v>15</v>
      </c>
      <c r="E13" s="1">
        <v>1</v>
      </c>
      <c r="F13" s="1">
        <v>6145</v>
      </c>
      <c r="G13" s="2" t="s">
        <v>15</v>
      </c>
      <c r="I13" s="14">
        <v>6117</v>
      </c>
      <c r="J13" s="15"/>
      <c r="K13" s="16"/>
      <c r="L13" s="16"/>
      <c r="M13" s="16"/>
      <c r="N13" s="16"/>
      <c r="O13" s="24">
        <v>1</v>
      </c>
      <c r="P13" s="16"/>
      <c r="Q13" s="16"/>
      <c r="R13" s="26">
        <v>4</v>
      </c>
      <c r="S13" s="16"/>
      <c r="T13" s="16"/>
      <c r="U13" s="16"/>
      <c r="V13" s="16"/>
      <c r="W13" s="16"/>
      <c r="X13" s="16"/>
      <c r="Y13" s="23"/>
      <c r="Z13" s="16">
        <v>1</v>
      </c>
      <c r="AA13" s="16"/>
      <c r="AB13" s="16"/>
      <c r="AC13" s="16"/>
      <c r="AD13" s="16"/>
      <c r="AE13" s="16"/>
      <c r="AF13" s="16"/>
      <c r="AG13" s="17">
        <v>6</v>
      </c>
      <c r="AH13">
        <f>SUM(R13)</f>
        <v>4</v>
      </c>
      <c r="AI13">
        <f>SUM(R13,O13)</f>
        <v>5</v>
      </c>
      <c r="AJ13">
        <f>SUM(R13,O13,Y13)</f>
        <v>5</v>
      </c>
      <c r="AL13" s="31">
        <f t="shared" si="0"/>
        <v>0.6666666666666666</v>
      </c>
      <c r="AM13" s="31">
        <f t="shared" si="1"/>
        <v>0.8333333333333334</v>
      </c>
      <c r="AN13" s="31">
        <f t="shared" si="2"/>
        <v>0.8333333333333334</v>
      </c>
      <c r="AP13" s="46">
        <f>AG13*R27</f>
        <v>96</v>
      </c>
      <c r="AQ13" s="31">
        <v>0.333</v>
      </c>
      <c r="AR13" s="31">
        <v>0.907</v>
      </c>
      <c r="AS13" s="31">
        <v>0.458</v>
      </c>
      <c r="AT13" s="31">
        <v>0.983</v>
      </c>
      <c r="AU13" s="31">
        <v>0.458</v>
      </c>
      <c r="AV13" s="31">
        <v>0.983</v>
      </c>
    </row>
    <row r="14" spans="1:48" ht="12.75">
      <c r="A14" s="1">
        <v>31</v>
      </c>
      <c r="B14" s="1">
        <v>1</v>
      </c>
      <c r="C14" s="1"/>
      <c r="D14" s="1" t="s">
        <v>16</v>
      </c>
      <c r="E14" s="1">
        <v>1</v>
      </c>
      <c r="F14" s="1">
        <v>4192</v>
      </c>
      <c r="G14" s="2" t="s">
        <v>16</v>
      </c>
      <c r="I14" s="14">
        <v>6141</v>
      </c>
      <c r="J14" s="15"/>
      <c r="K14" s="23">
        <v>1</v>
      </c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23"/>
      <c r="AB14" s="16"/>
      <c r="AC14" s="16"/>
      <c r="AD14" s="16"/>
      <c r="AE14" s="16"/>
      <c r="AF14" s="16"/>
      <c r="AG14" s="17">
        <v>1</v>
      </c>
      <c r="AH14">
        <v>0</v>
      </c>
      <c r="AI14">
        <v>0</v>
      </c>
      <c r="AJ14">
        <v>1</v>
      </c>
      <c r="AL14" s="31">
        <f t="shared" si="0"/>
        <v>0</v>
      </c>
      <c r="AM14" s="31">
        <f t="shared" si="1"/>
        <v>0</v>
      </c>
      <c r="AN14" s="31">
        <f t="shared" si="2"/>
        <v>1</v>
      </c>
      <c r="AP14" s="46">
        <f>AG14*0</f>
        <v>0</v>
      </c>
      <c r="AQ14" s="52">
        <v>0</v>
      </c>
      <c r="AR14" s="52">
        <v>0.536</v>
      </c>
      <c r="AS14" s="52">
        <v>0</v>
      </c>
      <c r="AT14" s="52">
        <v>0.536</v>
      </c>
      <c r="AU14" s="52">
        <v>0.035</v>
      </c>
      <c r="AV14" s="52">
        <v>0.804</v>
      </c>
    </row>
    <row r="15" spans="1:48" ht="12.75">
      <c r="A15" s="1">
        <v>32</v>
      </c>
      <c r="B15" s="1">
        <v>1</v>
      </c>
      <c r="C15" s="1"/>
      <c r="D15" s="1" t="s">
        <v>16</v>
      </c>
      <c r="E15" s="1">
        <v>1</v>
      </c>
      <c r="F15" s="1">
        <v>4192</v>
      </c>
      <c r="G15" s="2" t="s">
        <v>16</v>
      </c>
      <c r="I15" s="14">
        <v>6143</v>
      </c>
      <c r="J15" s="15"/>
      <c r="K15" s="16"/>
      <c r="L15" s="16"/>
      <c r="M15" s="16"/>
      <c r="N15" s="16"/>
      <c r="O15" s="16"/>
      <c r="P15" s="16"/>
      <c r="Q15" s="16"/>
      <c r="R15" s="23">
        <v>1</v>
      </c>
      <c r="S15" s="26">
        <v>19</v>
      </c>
      <c r="T15" s="16"/>
      <c r="U15" s="16"/>
      <c r="V15" s="16"/>
      <c r="W15" s="16"/>
      <c r="X15" s="23"/>
      <c r="Y15" s="16">
        <v>2</v>
      </c>
      <c r="Z15" s="16"/>
      <c r="AA15" s="16"/>
      <c r="AB15" s="16"/>
      <c r="AC15" s="16"/>
      <c r="AD15" s="16"/>
      <c r="AE15" s="16"/>
      <c r="AF15" s="16"/>
      <c r="AG15" s="17">
        <v>22</v>
      </c>
      <c r="AH15">
        <f>SUM(S15)</f>
        <v>19</v>
      </c>
      <c r="AI15">
        <f>SUM(S15)</f>
        <v>19</v>
      </c>
      <c r="AJ15">
        <f>SUM(S15,R15,X15)</f>
        <v>20</v>
      </c>
      <c r="AL15" s="31">
        <f t="shared" si="0"/>
        <v>0.8636363636363636</v>
      </c>
      <c r="AM15" s="31">
        <f t="shared" si="1"/>
        <v>0.8636363636363636</v>
      </c>
      <c r="AN15" s="31">
        <f t="shared" si="2"/>
        <v>0.9090909090909091</v>
      </c>
      <c r="AP15" s="46">
        <f>AG15*S27</f>
        <v>594</v>
      </c>
      <c r="AQ15" s="31">
        <v>0.711</v>
      </c>
      <c r="AR15" s="31">
        <v>0.949</v>
      </c>
      <c r="AS15" s="31">
        <v>0.711</v>
      </c>
      <c r="AT15" s="31">
        <v>0.949</v>
      </c>
      <c r="AU15" s="31">
        <v>0.764</v>
      </c>
      <c r="AV15" s="31">
        <v>0.976</v>
      </c>
    </row>
    <row r="16" spans="1:48" ht="12.75">
      <c r="A16" s="1">
        <v>33</v>
      </c>
      <c r="B16" s="1">
        <v>1</v>
      </c>
      <c r="C16" s="1"/>
      <c r="D16" s="1" t="s">
        <v>17</v>
      </c>
      <c r="E16" s="1">
        <v>1</v>
      </c>
      <c r="F16" s="1">
        <v>6006</v>
      </c>
      <c r="G16" s="2" t="s">
        <v>17</v>
      </c>
      <c r="I16" s="14">
        <v>6145</v>
      </c>
      <c r="J16" s="15"/>
      <c r="K16" s="16"/>
      <c r="L16" s="16"/>
      <c r="M16" s="16"/>
      <c r="N16" s="16"/>
      <c r="O16" s="16"/>
      <c r="P16" s="16"/>
      <c r="Q16" s="23">
        <v>2</v>
      </c>
      <c r="R16" s="16">
        <v>1</v>
      </c>
      <c r="S16" s="16"/>
      <c r="T16" s="26">
        <v>11</v>
      </c>
      <c r="U16" s="16"/>
      <c r="V16" s="23"/>
      <c r="W16" s="16"/>
      <c r="X16" s="16"/>
      <c r="Y16" s="23">
        <v>2</v>
      </c>
      <c r="Z16" s="16"/>
      <c r="AA16" s="23">
        <v>1</v>
      </c>
      <c r="AB16" s="16"/>
      <c r="AC16" s="16"/>
      <c r="AD16" s="24"/>
      <c r="AE16" s="16"/>
      <c r="AF16" s="16"/>
      <c r="AG16" s="17">
        <v>17</v>
      </c>
      <c r="AH16">
        <f>SUM(T16)</f>
        <v>11</v>
      </c>
      <c r="AI16">
        <f>SUM(T16,AD16)</f>
        <v>11</v>
      </c>
      <c r="AJ16">
        <f>SUM(T16,AD16,Q16,V16,Y16,AA16)</f>
        <v>16</v>
      </c>
      <c r="AL16" s="31">
        <f t="shared" si="0"/>
        <v>0.6470588235294118</v>
      </c>
      <c r="AM16" s="31">
        <f t="shared" si="1"/>
        <v>0.6470588235294118</v>
      </c>
      <c r="AN16" s="31">
        <f t="shared" si="2"/>
        <v>0.9411764705882353</v>
      </c>
      <c r="AP16" s="46">
        <f>AG16*T27</f>
        <v>425</v>
      </c>
      <c r="AQ16" s="31">
        <v>0.432</v>
      </c>
      <c r="AR16" s="31">
        <v>0.825</v>
      </c>
      <c r="AS16" s="31">
        <v>0.432</v>
      </c>
      <c r="AT16" s="31">
        <v>0.825</v>
      </c>
      <c r="AU16" s="31">
        <v>0.775</v>
      </c>
      <c r="AV16" s="31">
        <v>0.994</v>
      </c>
    </row>
    <row r="17" spans="1:48" ht="12.75">
      <c r="A17" s="1">
        <v>35</v>
      </c>
      <c r="B17" s="1">
        <v>1</v>
      </c>
      <c r="C17" s="1"/>
      <c r="D17" s="1" t="s">
        <v>17</v>
      </c>
      <c r="E17" s="1">
        <v>1</v>
      </c>
      <c r="F17" s="1">
        <v>6006</v>
      </c>
      <c r="G17" s="2" t="s">
        <v>17</v>
      </c>
      <c r="I17" s="14">
        <v>6150</v>
      </c>
      <c r="J17" s="15"/>
      <c r="K17" s="23">
        <v>3</v>
      </c>
      <c r="L17" s="16"/>
      <c r="M17" s="16"/>
      <c r="N17" s="23"/>
      <c r="O17" s="16"/>
      <c r="P17" s="16"/>
      <c r="Q17" s="16"/>
      <c r="R17" s="16"/>
      <c r="S17" s="16">
        <v>1</v>
      </c>
      <c r="T17" s="16"/>
      <c r="U17" s="26">
        <v>1</v>
      </c>
      <c r="V17" s="16"/>
      <c r="W17" s="16"/>
      <c r="X17" s="23"/>
      <c r="Y17" s="16"/>
      <c r="Z17" s="23"/>
      <c r="AA17" s="16"/>
      <c r="AB17" s="16"/>
      <c r="AC17" s="16"/>
      <c r="AD17" s="16"/>
      <c r="AE17" s="16"/>
      <c r="AF17" s="16"/>
      <c r="AG17" s="17">
        <v>5</v>
      </c>
      <c r="AH17">
        <f>SUM(U17)</f>
        <v>1</v>
      </c>
      <c r="AI17">
        <f>SUM(U17)</f>
        <v>1</v>
      </c>
      <c r="AJ17">
        <f>SUM(U17,K17,N17,X17,Z17)</f>
        <v>4</v>
      </c>
      <c r="AL17" s="31">
        <f t="shared" si="0"/>
        <v>0.2</v>
      </c>
      <c r="AM17" s="31">
        <f t="shared" si="1"/>
        <v>0.2</v>
      </c>
      <c r="AN17" s="31">
        <f t="shared" si="2"/>
        <v>0.8</v>
      </c>
      <c r="AP17" s="46">
        <f>AG17*U27</f>
        <v>5</v>
      </c>
      <c r="AQ17" s="31">
        <v>0.021</v>
      </c>
      <c r="AR17" s="31">
        <v>0.621</v>
      </c>
      <c r="AS17" s="31">
        <v>0.021</v>
      </c>
      <c r="AT17" s="31">
        <v>0.621</v>
      </c>
      <c r="AU17" s="31">
        <v>0.379</v>
      </c>
      <c r="AV17" s="31">
        <v>0.979</v>
      </c>
    </row>
    <row r="18" spans="1:48" ht="12.75">
      <c r="A18" s="1">
        <v>37</v>
      </c>
      <c r="B18" s="1">
        <v>1</v>
      </c>
      <c r="C18" s="1"/>
      <c r="D18" s="1" t="s">
        <v>16</v>
      </c>
      <c r="E18" s="1">
        <v>1</v>
      </c>
      <c r="F18" s="1">
        <v>4192</v>
      </c>
      <c r="G18" s="2" t="s">
        <v>16</v>
      </c>
      <c r="I18" s="14">
        <v>6156</v>
      </c>
      <c r="J18" s="15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26">
        <v>1</v>
      </c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7">
        <v>1</v>
      </c>
      <c r="AH18">
        <f>SUM(V18)</f>
        <v>1</v>
      </c>
      <c r="AI18">
        <f>SUM(V18)</f>
        <v>1</v>
      </c>
      <c r="AJ18">
        <f>SUM(V18)</f>
        <v>1</v>
      </c>
      <c r="AL18" s="31">
        <f t="shared" si="0"/>
        <v>1</v>
      </c>
      <c r="AM18" s="31">
        <f t="shared" si="1"/>
        <v>1</v>
      </c>
      <c r="AN18" s="31">
        <f t="shared" si="2"/>
        <v>1</v>
      </c>
      <c r="AP18" s="46">
        <f>AG18*V27</f>
        <v>4</v>
      </c>
      <c r="AQ18" s="31">
        <v>0.1</v>
      </c>
      <c r="AR18" s="31">
        <v>1</v>
      </c>
      <c r="AS18" s="31">
        <v>0.1</v>
      </c>
      <c r="AT18" s="31">
        <v>1</v>
      </c>
      <c r="AU18" s="31">
        <v>0.1</v>
      </c>
      <c r="AV18" s="31">
        <v>1</v>
      </c>
    </row>
    <row r="19" spans="1:48" ht="12.75">
      <c r="A19" s="1">
        <v>38</v>
      </c>
      <c r="B19" s="1">
        <v>1</v>
      </c>
      <c r="C19" s="1"/>
      <c r="D19" s="1" t="s">
        <v>17</v>
      </c>
      <c r="E19" s="1">
        <v>1</v>
      </c>
      <c r="F19" s="1">
        <v>6006</v>
      </c>
      <c r="G19" s="2" t="s">
        <v>17</v>
      </c>
      <c r="I19" s="14">
        <v>6243</v>
      </c>
      <c r="J19" s="15"/>
      <c r="K19" s="16"/>
      <c r="L19" s="16"/>
      <c r="M19" s="16"/>
      <c r="N19" s="16"/>
      <c r="O19" s="16"/>
      <c r="P19" s="16"/>
      <c r="Q19" s="16"/>
      <c r="R19" s="16"/>
      <c r="S19" s="26">
        <v>3</v>
      </c>
      <c r="T19" s="16"/>
      <c r="U19" s="16"/>
      <c r="V19" s="16"/>
      <c r="W19" s="26">
        <v>5</v>
      </c>
      <c r="X19" s="26">
        <v>9</v>
      </c>
      <c r="Y19" s="16">
        <v>2</v>
      </c>
      <c r="Z19" s="16"/>
      <c r="AA19" s="16"/>
      <c r="AB19" s="16"/>
      <c r="AC19" s="16"/>
      <c r="AD19" s="16"/>
      <c r="AE19" s="16"/>
      <c r="AF19" s="16"/>
      <c r="AG19" s="17">
        <v>19</v>
      </c>
      <c r="AH19">
        <f>SUM(S19,W19,X19)</f>
        <v>17</v>
      </c>
      <c r="AI19">
        <f>SUM(S19,W19,X19)</f>
        <v>17</v>
      </c>
      <c r="AJ19">
        <f>SUM(S19,W19,X19)</f>
        <v>17</v>
      </c>
      <c r="AL19" s="31">
        <f t="shared" si="0"/>
        <v>0.8947368421052632</v>
      </c>
      <c r="AM19" s="31">
        <f t="shared" si="1"/>
        <v>0.8947368421052632</v>
      </c>
      <c r="AN19" s="31">
        <f t="shared" si="2"/>
        <v>0.8947368421052632</v>
      </c>
      <c r="AP19" s="46">
        <f>AG19*W27</f>
        <v>95</v>
      </c>
      <c r="AQ19" s="31">
        <v>0.735</v>
      </c>
      <c r="AR19" s="31">
        <v>0.972</v>
      </c>
      <c r="AS19" s="31">
        <v>0.735</v>
      </c>
      <c r="AT19" s="31">
        <v>0.972</v>
      </c>
      <c r="AU19" s="31">
        <v>0.735</v>
      </c>
      <c r="AV19" s="31">
        <v>0.972</v>
      </c>
    </row>
    <row r="20" spans="1:48" ht="12.75">
      <c r="A20" s="1">
        <v>39</v>
      </c>
      <c r="B20" s="1">
        <v>1</v>
      </c>
      <c r="C20" s="1"/>
      <c r="D20" s="1" t="s">
        <v>17</v>
      </c>
      <c r="E20" s="1">
        <v>1</v>
      </c>
      <c r="F20" s="1">
        <v>6006</v>
      </c>
      <c r="G20" s="2" t="s">
        <v>17</v>
      </c>
      <c r="I20" s="14">
        <v>6274</v>
      </c>
      <c r="J20" s="15">
        <v>1</v>
      </c>
      <c r="K20" s="16"/>
      <c r="L20" s="16"/>
      <c r="M20" s="16"/>
      <c r="N20" s="16"/>
      <c r="O20" s="16"/>
      <c r="P20" s="16"/>
      <c r="Q20" s="16">
        <v>1</v>
      </c>
      <c r="R20" s="16">
        <v>1</v>
      </c>
      <c r="S20" s="23">
        <v>1</v>
      </c>
      <c r="T20" s="16"/>
      <c r="U20" s="23"/>
      <c r="V20" s="16"/>
      <c r="W20" s="16"/>
      <c r="X20" s="26">
        <v>19</v>
      </c>
      <c r="Y20" s="16">
        <v>2</v>
      </c>
      <c r="Z20" s="16"/>
      <c r="AA20" s="16">
        <v>1</v>
      </c>
      <c r="AB20" s="16"/>
      <c r="AC20" s="16"/>
      <c r="AD20" s="16"/>
      <c r="AE20" s="16"/>
      <c r="AF20" s="16"/>
      <c r="AG20" s="17">
        <v>26</v>
      </c>
      <c r="AH20">
        <f>SUM(X20)</f>
        <v>19</v>
      </c>
      <c r="AI20">
        <f>SUM(X20)</f>
        <v>19</v>
      </c>
      <c r="AJ20">
        <f>SUM(X20,U20,S20)</f>
        <v>20</v>
      </c>
      <c r="AL20" s="31">
        <f t="shared" si="0"/>
        <v>0.7307692307692307</v>
      </c>
      <c r="AM20" s="31">
        <f t="shared" si="1"/>
        <v>0.7307692307692307</v>
      </c>
      <c r="AN20" s="31">
        <f t="shared" si="2"/>
        <v>0.7692307692307693</v>
      </c>
      <c r="AP20" s="46">
        <f>AG20*X27</f>
        <v>832</v>
      </c>
      <c r="AQ20" s="31">
        <v>0.581</v>
      </c>
      <c r="AR20" s="31">
        <v>0.849</v>
      </c>
      <c r="AS20" s="31">
        <v>0.581</v>
      </c>
      <c r="AT20" s="31">
        <v>0.849</v>
      </c>
      <c r="AU20" s="31">
        <v>0.623</v>
      </c>
      <c r="AV20" s="31">
        <v>0.902</v>
      </c>
    </row>
    <row r="21" spans="1:48" ht="12.75">
      <c r="A21" s="1">
        <v>40</v>
      </c>
      <c r="B21" s="1">
        <v>1</v>
      </c>
      <c r="C21" s="1"/>
      <c r="D21" s="1" t="s">
        <v>16</v>
      </c>
      <c r="E21" s="1">
        <v>1</v>
      </c>
      <c r="F21" s="1">
        <v>6006</v>
      </c>
      <c r="G21" s="2" t="s">
        <v>16</v>
      </c>
      <c r="I21" s="14">
        <v>6295</v>
      </c>
      <c r="J21" s="22"/>
      <c r="K21" s="16"/>
      <c r="L21" s="16"/>
      <c r="M21" s="16"/>
      <c r="N21" s="16"/>
      <c r="O21" s="16">
        <v>1</v>
      </c>
      <c r="P21" s="16"/>
      <c r="Q21" s="23">
        <v>1</v>
      </c>
      <c r="R21" s="23"/>
      <c r="S21" s="23"/>
      <c r="T21" s="23">
        <v>2</v>
      </c>
      <c r="U21" s="16"/>
      <c r="V21" s="16"/>
      <c r="W21" s="16"/>
      <c r="X21" s="16">
        <v>1</v>
      </c>
      <c r="Y21" s="26">
        <v>20</v>
      </c>
      <c r="Z21" s="16"/>
      <c r="AA21" s="16"/>
      <c r="AB21" s="16"/>
      <c r="AC21" s="16"/>
      <c r="AD21" s="16">
        <v>1</v>
      </c>
      <c r="AE21" s="16"/>
      <c r="AF21" s="16"/>
      <c r="AG21" s="17">
        <v>26</v>
      </c>
      <c r="AH21">
        <f>SUM(Y21)</f>
        <v>20</v>
      </c>
      <c r="AI21">
        <f>SUM(Y21)</f>
        <v>20</v>
      </c>
      <c r="AJ21">
        <f>SUM(Y21,J21,Q21,R21,S21,T21)</f>
        <v>23</v>
      </c>
      <c r="AL21" s="31">
        <f t="shared" si="0"/>
        <v>0.7692307692307693</v>
      </c>
      <c r="AM21" s="31">
        <f t="shared" si="1"/>
        <v>0.7692307692307693</v>
      </c>
      <c r="AN21" s="31">
        <f t="shared" si="2"/>
        <v>0.8846153846153846</v>
      </c>
      <c r="AP21" s="46">
        <f>AG21*Y27</f>
        <v>910</v>
      </c>
      <c r="AQ21" s="31">
        <v>0.623</v>
      </c>
      <c r="AR21" s="31">
        <v>0.902</v>
      </c>
      <c r="AS21" s="31">
        <v>0.623</v>
      </c>
      <c r="AT21" s="31">
        <v>0.902</v>
      </c>
      <c r="AU21" s="31">
        <v>0.753</v>
      </c>
      <c r="AV21" s="31">
        <v>0.957</v>
      </c>
    </row>
    <row r="22" spans="1:48" ht="12.75">
      <c r="A22" s="1">
        <v>41</v>
      </c>
      <c r="B22" s="1">
        <v>1</v>
      </c>
      <c r="C22" s="1"/>
      <c r="D22" s="1" t="s">
        <v>16</v>
      </c>
      <c r="E22" s="1">
        <v>1</v>
      </c>
      <c r="F22" s="1">
        <v>6006</v>
      </c>
      <c r="G22" s="2" t="s">
        <v>16</v>
      </c>
      <c r="I22" s="14">
        <v>6342</v>
      </c>
      <c r="J22" s="15"/>
      <c r="K22" s="23">
        <v>2</v>
      </c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26">
        <v>2</v>
      </c>
      <c r="AA22" s="16"/>
      <c r="AB22" s="16"/>
      <c r="AC22" s="16"/>
      <c r="AD22" s="16"/>
      <c r="AE22" s="16"/>
      <c r="AF22" s="16"/>
      <c r="AG22" s="17">
        <v>4</v>
      </c>
      <c r="AH22">
        <f>SUM(Z22)</f>
        <v>2</v>
      </c>
      <c r="AI22">
        <f>SUM(Z22)</f>
        <v>2</v>
      </c>
      <c r="AJ22">
        <f>SUM(Z22,K22)</f>
        <v>4</v>
      </c>
      <c r="AL22" s="31">
        <f t="shared" si="0"/>
        <v>0.5</v>
      </c>
      <c r="AM22" s="31">
        <f t="shared" si="1"/>
        <v>0.5</v>
      </c>
      <c r="AN22" s="31">
        <f t="shared" si="2"/>
        <v>1</v>
      </c>
      <c r="AP22" s="46">
        <f>AG22*Z27</f>
        <v>12</v>
      </c>
      <c r="AQ22" s="31">
        <v>0.143</v>
      </c>
      <c r="AR22" s="31">
        <v>0.857</v>
      </c>
      <c r="AS22" s="31">
        <v>0.143</v>
      </c>
      <c r="AT22" s="31">
        <v>0.857</v>
      </c>
      <c r="AU22" s="31">
        <v>0.5</v>
      </c>
      <c r="AV22" s="31">
        <v>1</v>
      </c>
    </row>
    <row r="23" spans="1:48" ht="12.75">
      <c r="A23" s="1">
        <v>42</v>
      </c>
      <c r="B23" s="1">
        <v>1</v>
      </c>
      <c r="C23" s="1"/>
      <c r="D23" s="1" t="s">
        <v>17</v>
      </c>
      <c r="E23" s="1">
        <v>1</v>
      </c>
      <c r="F23" s="1">
        <v>6006</v>
      </c>
      <c r="G23" s="2" t="s">
        <v>17</v>
      </c>
      <c r="I23" s="14">
        <v>6371</v>
      </c>
      <c r="J23" s="15">
        <v>1</v>
      </c>
      <c r="K23" s="23">
        <v>1</v>
      </c>
      <c r="L23" s="16"/>
      <c r="M23" s="23">
        <v>1</v>
      </c>
      <c r="N23" s="16"/>
      <c r="O23" s="16"/>
      <c r="P23" s="16"/>
      <c r="Q23" s="23">
        <v>4</v>
      </c>
      <c r="R23" s="16"/>
      <c r="S23" s="16"/>
      <c r="T23" s="23">
        <v>3</v>
      </c>
      <c r="U23" s="16"/>
      <c r="V23" s="16"/>
      <c r="W23" s="16"/>
      <c r="X23" s="16"/>
      <c r="Y23" s="16">
        <v>2</v>
      </c>
      <c r="Z23" s="16"/>
      <c r="AA23" s="26">
        <v>3</v>
      </c>
      <c r="AB23" s="16"/>
      <c r="AC23" s="16"/>
      <c r="AD23" s="16"/>
      <c r="AE23" s="16"/>
      <c r="AF23" s="16"/>
      <c r="AG23" s="17">
        <v>15</v>
      </c>
      <c r="AH23">
        <f>SUM(AA23)</f>
        <v>3</v>
      </c>
      <c r="AI23">
        <f>SUM(AA23)</f>
        <v>3</v>
      </c>
      <c r="AJ23">
        <f>SUM(AA23,T23,Q23,M23,K23)</f>
        <v>12</v>
      </c>
      <c r="AL23" s="31">
        <f t="shared" si="0"/>
        <v>0.2</v>
      </c>
      <c r="AM23" s="31">
        <f t="shared" si="1"/>
        <v>0.2</v>
      </c>
      <c r="AN23" s="31">
        <f t="shared" si="2"/>
        <v>0.8</v>
      </c>
      <c r="AP23" s="46">
        <f>AG23*AA27</f>
        <v>90</v>
      </c>
      <c r="AQ23" s="31">
        <v>0.076</v>
      </c>
      <c r="AR23" s="31">
        <v>0.326</v>
      </c>
      <c r="AS23" s="31">
        <v>0.076</v>
      </c>
      <c r="AT23" s="31">
        <v>0.326</v>
      </c>
      <c r="AU23" s="31">
        <v>0.6</v>
      </c>
      <c r="AV23" s="31">
        <v>0.924</v>
      </c>
    </row>
    <row r="24" spans="1:48" ht="12.75">
      <c r="A24" s="1">
        <v>43</v>
      </c>
      <c r="B24" s="1">
        <v>1</v>
      </c>
      <c r="C24" s="1"/>
      <c r="D24" s="1" t="s">
        <v>16</v>
      </c>
      <c r="E24" s="1">
        <v>1</v>
      </c>
      <c r="F24" s="1">
        <v>6006</v>
      </c>
      <c r="G24" s="2" t="s">
        <v>16</v>
      </c>
      <c r="I24" s="14">
        <v>6375</v>
      </c>
      <c r="J24" s="15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>
        <v>2</v>
      </c>
      <c r="W24" s="16"/>
      <c r="X24" s="16"/>
      <c r="Y24" s="16"/>
      <c r="Z24" s="16"/>
      <c r="AA24" s="16"/>
      <c r="AB24" s="23">
        <v>1</v>
      </c>
      <c r="AC24" s="26">
        <v>24</v>
      </c>
      <c r="AD24" s="16"/>
      <c r="AE24" s="24"/>
      <c r="AF24" s="16"/>
      <c r="AG24" s="17">
        <v>27</v>
      </c>
      <c r="AH24">
        <f>SUM(AD24,AC24,AD24)</f>
        <v>24</v>
      </c>
      <c r="AI24">
        <f>SUM(AC24,AE24)</f>
        <v>24</v>
      </c>
      <c r="AJ24">
        <f>SUM(AC24,AE24,AB24)</f>
        <v>25</v>
      </c>
      <c r="AL24" s="31">
        <f t="shared" si="0"/>
        <v>0.8888888888888888</v>
      </c>
      <c r="AM24" s="31">
        <f t="shared" si="1"/>
        <v>0.8888888888888888</v>
      </c>
      <c r="AN24" s="31">
        <f t="shared" si="2"/>
        <v>0.9259259259259259</v>
      </c>
      <c r="AP24" s="46">
        <f>AG24*AC27</f>
        <v>729</v>
      </c>
      <c r="AQ24" s="31">
        <v>0.761</v>
      </c>
      <c r="AR24" s="31">
        <v>0.958</v>
      </c>
      <c r="AS24" s="31">
        <v>0.761</v>
      </c>
      <c r="AT24" s="31">
        <v>0.958</v>
      </c>
      <c r="AU24" s="31">
        <v>0.796</v>
      </c>
      <c r="AV24" s="31">
        <v>0.98</v>
      </c>
    </row>
    <row r="25" spans="1:48" ht="12.75">
      <c r="A25" s="1">
        <v>44</v>
      </c>
      <c r="B25" s="1">
        <v>1</v>
      </c>
      <c r="C25" s="1"/>
      <c r="D25" s="1" t="s">
        <v>17</v>
      </c>
      <c r="E25" s="1">
        <v>1</v>
      </c>
      <c r="F25" s="1">
        <v>6006</v>
      </c>
      <c r="G25" s="2" t="s">
        <v>17</v>
      </c>
      <c r="I25" s="14">
        <v>6376</v>
      </c>
      <c r="J25" s="15"/>
      <c r="K25" s="16"/>
      <c r="L25" s="16"/>
      <c r="M25" s="16"/>
      <c r="N25" s="16"/>
      <c r="O25" s="16"/>
      <c r="P25" s="16"/>
      <c r="Q25" s="16"/>
      <c r="R25" s="16"/>
      <c r="S25" s="16"/>
      <c r="T25" s="24">
        <v>6</v>
      </c>
      <c r="U25" s="16"/>
      <c r="V25" s="16"/>
      <c r="W25" s="16"/>
      <c r="X25" s="16"/>
      <c r="Y25" s="16"/>
      <c r="Z25" s="16"/>
      <c r="AA25" s="16"/>
      <c r="AB25" s="16"/>
      <c r="AC25" s="16"/>
      <c r="AD25" s="26">
        <v>8</v>
      </c>
      <c r="AE25" s="16"/>
      <c r="AF25" s="16"/>
      <c r="AG25" s="17">
        <v>14</v>
      </c>
      <c r="AH25">
        <f>SUM(AD25)</f>
        <v>8</v>
      </c>
      <c r="AI25">
        <f>SUM(AD25,T25)</f>
        <v>14</v>
      </c>
      <c r="AJ25">
        <f>SUM(AD25,T25)</f>
        <v>14</v>
      </c>
      <c r="AL25" s="31">
        <f t="shared" si="0"/>
        <v>0.5714285714285714</v>
      </c>
      <c r="AM25" s="31">
        <f t="shared" si="1"/>
        <v>1</v>
      </c>
      <c r="AN25" s="31">
        <f t="shared" si="2"/>
        <v>1</v>
      </c>
      <c r="AP25" s="46">
        <f>AG25*AD27</f>
        <v>126</v>
      </c>
      <c r="AQ25" s="31">
        <v>0.355</v>
      </c>
      <c r="AR25" s="31">
        <v>0.776</v>
      </c>
      <c r="AS25" s="31">
        <v>0.837</v>
      </c>
      <c r="AT25" s="31">
        <v>1</v>
      </c>
      <c r="AU25" s="31">
        <v>0.837</v>
      </c>
      <c r="AV25" s="31">
        <v>1</v>
      </c>
    </row>
    <row r="26" spans="1:48" ht="12.75">
      <c r="A26" s="1">
        <v>45</v>
      </c>
      <c r="B26" s="1">
        <v>1</v>
      </c>
      <c r="C26" s="1"/>
      <c r="D26" s="1" t="s">
        <v>17</v>
      </c>
      <c r="E26" s="1">
        <v>1</v>
      </c>
      <c r="F26" s="1">
        <v>6006</v>
      </c>
      <c r="G26" s="2" t="s">
        <v>17</v>
      </c>
      <c r="I26" s="14">
        <v>6381</v>
      </c>
      <c r="J26" s="15"/>
      <c r="K26" s="16"/>
      <c r="L26" s="16"/>
      <c r="M26" s="16"/>
      <c r="N26" s="16"/>
      <c r="O26" s="23"/>
      <c r="P26" s="23"/>
      <c r="Q26" s="16"/>
      <c r="R26" s="23"/>
      <c r="S26" s="16"/>
      <c r="T26" s="16"/>
      <c r="U26" s="16"/>
      <c r="V26" s="16"/>
      <c r="W26" s="16"/>
      <c r="X26" s="16"/>
      <c r="Y26" s="16"/>
      <c r="Z26" s="16"/>
      <c r="AA26" s="16">
        <v>1</v>
      </c>
      <c r="AB26" s="16"/>
      <c r="AC26" s="24">
        <v>3</v>
      </c>
      <c r="AD26" s="16"/>
      <c r="AE26" s="26">
        <v>3</v>
      </c>
      <c r="AF26" s="16"/>
      <c r="AG26" s="17">
        <v>7</v>
      </c>
      <c r="AH26">
        <f>SUM(AE26)</f>
        <v>3</v>
      </c>
      <c r="AI26">
        <f>SUM(AE26,AC26)</f>
        <v>6</v>
      </c>
      <c r="AJ26">
        <v>6</v>
      </c>
      <c r="AL26" s="31">
        <f t="shared" si="0"/>
        <v>0.42857142857142855</v>
      </c>
      <c r="AM26" s="31">
        <f t="shared" si="1"/>
        <v>0.8571428571428571</v>
      </c>
      <c r="AN26" s="31">
        <f t="shared" si="2"/>
        <v>0.8571428571428571</v>
      </c>
      <c r="AP26" s="46">
        <f>AG26*AE27</f>
        <v>21</v>
      </c>
      <c r="AQ26" s="31">
        <v>0.17</v>
      </c>
      <c r="AR26" s="31">
        <v>0.721</v>
      </c>
      <c r="AS26" s="31">
        <v>0.5</v>
      </c>
      <c r="AT26" s="31">
        <v>1</v>
      </c>
      <c r="AU26" s="31">
        <v>0.5</v>
      </c>
      <c r="AV26" s="31">
        <v>1</v>
      </c>
    </row>
    <row r="27" spans="1:48" ht="12.75">
      <c r="A27" s="1">
        <v>46</v>
      </c>
      <c r="B27" s="1">
        <v>1</v>
      </c>
      <c r="C27" s="1"/>
      <c r="D27" s="1" t="s">
        <v>16</v>
      </c>
      <c r="E27" s="1">
        <v>1</v>
      </c>
      <c r="F27" s="1">
        <v>6006</v>
      </c>
      <c r="G27" s="2" t="s">
        <v>16</v>
      </c>
      <c r="I27" s="18" t="s">
        <v>36</v>
      </c>
      <c r="J27" s="19">
        <v>4</v>
      </c>
      <c r="K27" s="20">
        <v>17</v>
      </c>
      <c r="L27" s="20">
        <v>37</v>
      </c>
      <c r="M27" s="20">
        <v>2</v>
      </c>
      <c r="N27" s="20">
        <v>32</v>
      </c>
      <c r="O27" s="20">
        <v>4</v>
      </c>
      <c r="P27" s="20">
        <v>2</v>
      </c>
      <c r="Q27" s="20">
        <v>20</v>
      </c>
      <c r="R27" s="20">
        <v>16</v>
      </c>
      <c r="S27" s="20">
        <v>27</v>
      </c>
      <c r="T27" s="20">
        <v>25</v>
      </c>
      <c r="U27" s="20">
        <v>1</v>
      </c>
      <c r="V27" s="20">
        <v>4</v>
      </c>
      <c r="W27" s="20">
        <v>5</v>
      </c>
      <c r="X27" s="20">
        <v>32</v>
      </c>
      <c r="Y27" s="20">
        <v>35</v>
      </c>
      <c r="Z27" s="20">
        <v>3</v>
      </c>
      <c r="AA27" s="20">
        <v>6</v>
      </c>
      <c r="AB27" s="20">
        <v>1</v>
      </c>
      <c r="AC27" s="20">
        <v>27</v>
      </c>
      <c r="AD27" s="20">
        <v>9</v>
      </c>
      <c r="AE27" s="20">
        <v>3</v>
      </c>
      <c r="AF27" s="20">
        <v>17</v>
      </c>
      <c r="AG27" s="21">
        <v>329</v>
      </c>
      <c r="AH27">
        <f>SUM(AH3:AH26)</f>
        <v>218</v>
      </c>
      <c r="AI27">
        <f>SUM(AI3:AI26)</f>
        <v>257</v>
      </c>
      <c r="AJ27">
        <f>SUM(AJ3:AJ26)</f>
        <v>290</v>
      </c>
      <c r="AL27" s="31">
        <f>AH27/AG27</f>
        <v>0.662613981762918</v>
      </c>
      <c r="AM27" s="31">
        <f>AI27/AG27</f>
        <v>0.7811550151975684</v>
      </c>
      <c r="AN27" s="31">
        <f>AJ27/AG27</f>
        <v>0.8814589665653495</v>
      </c>
      <c r="AP27" s="46">
        <f>SUM(AP3:AP26)</f>
        <v>7072</v>
      </c>
      <c r="AQ27" s="31"/>
      <c r="AR27" s="31"/>
      <c r="AS27" s="31"/>
      <c r="AT27" s="31"/>
      <c r="AU27" s="31"/>
      <c r="AV27" s="31"/>
    </row>
    <row r="28" spans="1:34" ht="12.75">
      <c r="A28" s="1">
        <v>47</v>
      </c>
      <c r="B28" s="1">
        <v>1</v>
      </c>
      <c r="C28" s="1"/>
      <c r="D28" s="1" t="s">
        <v>16</v>
      </c>
      <c r="E28" s="1">
        <v>1</v>
      </c>
      <c r="F28" s="1">
        <v>4192</v>
      </c>
      <c r="G28" s="2" t="s">
        <v>16</v>
      </c>
      <c r="I28" s="32" t="s">
        <v>38</v>
      </c>
      <c r="J28">
        <f>SUM(J5)</f>
        <v>1</v>
      </c>
      <c r="K28">
        <f>SUM(K7)</f>
        <v>10</v>
      </c>
      <c r="L28">
        <f>SUM(L8)</f>
        <v>20</v>
      </c>
      <c r="M28">
        <v>0</v>
      </c>
      <c r="N28">
        <f>SUM(N9)</f>
        <v>23</v>
      </c>
      <c r="O28">
        <f>SUM(O4)</f>
        <v>2</v>
      </c>
      <c r="P28">
        <f>SUM(P3)</f>
        <v>2</v>
      </c>
      <c r="Q28">
        <f>SUM(Q10)</f>
        <v>11</v>
      </c>
      <c r="R28">
        <f>SUM(R13)</f>
        <v>4</v>
      </c>
      <c r="S28">
        <f>SUM(S15,S19)</f>
        <v>22</v>
      </c>
      <c r="T28">
        <f>SUM(T16)</f>
        <v>11</v>
      </c>
      <c r="U28">
        <f>SUM(U17)</f>
        <v>1</v>
      </c>
      <c r="V28">
        <f>SUM(V18)</f>
        <v>1</v>
      </c>
      <c r="W28">
        <f>SUM(W19)</f>
        <v>5</v>
      </c>
      <c r="X28">
        <f>SUM(X19:X20)</f>
        <v>28</v>
      </c>
      <c r="Y28">
        <f>SUM(Y21)</f>
        <v>20</v>
      </c>
      <c r="Z28">
        <f>SUM(Z22)</f>
        <v>2</v>
      </c>
      <c r="AA28">
        <f>SUM(AA23)</f>
        <v>3</v>
      </c>
      <c r="AB28">
        <v>0</v>
      </c>
      <c r="AC28">
        <f>SUM(AC24)</f>
        <v>24</v>
      </c>
      <c r="AD28">
        <f>SUM(AD25)</f>
        <v>8</v>
      </c>
      <c r="AE28">
        <f>SUM(AE26)</f>
        <v>3</v>
      </c>
      <c r="AF28">
        <f>SUM(AF12)</f>
        <v>17</v>
      </c>
      <c r="AG28">
        <f>SUM(J28:AF28)</f>
        <v>218</v>
      </c>
      <c r="AH28" s="32">
        <f>SUM(AF12,AE26,AD25,AC24,AA23,Z22,Y21,X20,X19,W19,V18,U17,T16,S15,S19,R13,Q10,P3,O4,N9,L8,K7,J5)</f>
        <v>218</v>
      </c>
    </row>
    <row r="29" spans="1:35" ht="12.75">
      <c r="A29" s="1">
        <v>50</v>
      </c>
      <c r="B29" s="1">
        <v>1</v>
      </c>
      <c r="C29" s="1"/>
      <c r="D29" s="1" t="s">
        <v>16</v>
      </c>
      <c r="E29" s="1">
        <v>1</v>
      </c>
      <c r="F29" s="1">
        <v>6006</v>
      </c>
      <c r="G29" s="2" t="s">
        <v>16</v>
      </c>
      <c r="I29" s="33" t="s">
        <v>40</v>
      </c>
      <c r="J29">
        <f>SUM(J5)</f>
        <v>1</v>
      </c>
      <c r="K29">
        <f>SUM(K7,K10)</f>
        <v>10</v>
      </c>
      <c r="L29">
        <f>SUM(L8,L9)</f>
        <v>36</v>
      </c>
      <c r="M29">
        <v>0</v>
      </c>
      <c r="N29">
        <f>SUM(N9,N8)</f>
        <v>26</v>
      </c>
      <c r="O29">
        <f>SUM(O4,O14,O13,O14)</f>
        <v>3</v>
      </c>
      <c r="P29">
        <f>SUM(P3)</f>
        <v>2</v>
      </c>
      <c r="Q29">
        <f>SUM(Q10,Q7)</f>
        <v>12</v>
      </c>
      <c r="R29">
        <f>SUM(R13,R4)</f>
        <v>13</v>
      </c>
      <c r="S29">
        <f>SUM(S19,S15)</f>
        <v>22</v>
      </c>
      <c r="T29">
        <f>SUM(T16,T25)</f>
        <v>17</v>
      </c>
      <c r="U29">
        <f>SUM(U17)</f>
        <v>1</v>
      </c>
      <c r="V29">
        <f>SUM(V18)</f>
        <v>1</v>
      </c>
      <c r="W29">
        <f>SUM(W19)</f>
        <v>5</v>
      </c>
      <c r="X29">
        <f>SUM(X19:X20)</f>
        <v>28</v>
      </c>
      <c r="Y29">
        <f>SUM(Y21)</f>
        <v>20</v>
      </c>
      <c r="Z29">
        <f>SUM(Z22)</f>
        <v>2</v>
      </c>
      <c r="AA29">
        <f>SUM(AA23)</f>
        <v>3</v>
      </c>
      <c r="AB29">
        <v>0</v>
      </c>
      <c r="AC29">
        <f>SUM(AC24,AC26)</f>
        <v>27</v>
      </c>
      <c r="AD29">
        <f>SUM(AD25)</f>
        <v>8</v>
      </c>
      <c r="AE29">
        <f>SUM(AE26,AE24)</f>
        <v>3</v>
      </c>
      <c r="AF29">
        <f>SUM(AF12)</f>
        <v>17</v>
      </c>
      <c r="AG29">
        <f>SUM(J29:AF29)</f>
        <v>257</v>
      </c>
      <c r="AI29" s="33">
        <f>AH28+SUM(AE24,AD16,AC26,T25,R4,Q7,N8,O13,L9,K10)</f>
        <v>257</v>
      </c>
    </row>
    <row r="30" spans="1:36" ht="12.75">
      <c r="A30" s="1">
        <v>51</v>
      </c>
      <c r="B30" s="1">
        <v>1</v>
      </c>
      <c r="C30" s="1"/>
      <c r="D30" s="1" t="s">
        <v>17</v>
      </c>
      <c r="E30" s="1">
        <v>1</v>
      </c>
      <c r="F30" s="1">
        <v>6006</v>
      </c>
      <c r="G30" s="2" t="s">
        <v>17</v>
      </c>
      <c r="I30" s="34" t="s">
        <v>39</v>
      </c>
      <c r="J30">
        <f>SUM(J5,J21)</f>
        <v>1</v>
      </c>
      <c r="K30">
        <f>SUM(K7,K10,K14,K17,K22,K23)</f>
        <v>17</v>
      </c>
      <c r="L30">
        <f>SUM(L8,L9)</f>
        <v>36</v>
      </c>
      <c r="M30">
        <f>SUM(M10,M23)</f>
        <v>2</v>
      </c>
      <c r="N30">
        <f>SUM(N9,N8)</f>
        <v>26</v>
      </c>
      <c r="O30">
        <f>SUM(O4,O13,O3)</f>
        <v>3</v>
      </c>
      <c r="P30">
        <f>SUM(P3,P4)</f>
        <v>2</v>
      </c>
      <c r="Q30">
        <f>SUM(Q7,Q10,Q16,Q21,Q23)</f>
        <v>19</v>
      </c>
      <c r="R30">
        <f>SUM(R13,R4,R15,R21)</f>
        <v>14</v>
      </c>
      <c r="S30">
        <f>SUM(S15,S19,S20,S21)</f>
        <v>23</v>
      </c>
      <c r="T30">
        <f>SUM(T16,T25,T10,T21,T24,T24,T23)</f>
        <v>23</v>
      </c>
      <c r="U30">
        <f>SUM(U17)</f>
        <v>1</v>
      </c>
      <c r="V30">
        <f>SUM(V18,V16)</f>
        <v>1</v>
      </c>
      <c r="W30">
        <f>SUM(W19)</f>
        <v>5</v>
      </c>
      <c r="X30">
        <f>SUM(X6,X15,X17,X19,X20)</f>
        <v>29</v>
      </c>
      <c r="Y30">
        <f>SUM(Y21,Y5,Y13,Y16,Y10)</f>
        <v>26</v>
      </c>
      <c r="Z30">
        <f>SUM(Z22,Z6,Z7,Z9,Z17)</f>
        <v>2</v>
      </c>
      <c r="AA30">
        <f>SUM(AA23,AA16,AA13,AA13,AA14,AA7)</f>
        <v>4</v>
      </c>
      <c r="AB30">
        <f>SUM(AB24)</f>
        <v>1</v>
      </c>
      <c r="AC30">
        <f>SUM(AC26,AC24)</f>
        <v>27</v>
      </c>
      <c r="AD30">
        <f>SUM(AD25,AD16)</f>
        <v>8</v>
      </c>
      <c r="AE30">
        <f>SUM(AE26,AE4,AE3,AE24)</f>
        <v>3</v>
      </c>
      <c r="AF30">
        <f>SUM(AF12)</f>
        <v>17</v>
      </c>
      <c r="AG30">
        <f>SUM(J30:AF30)</f>
        <v>290</v>
      </c>
      <c r="AJ30" s="35">
        <f>AI29+31</f>
        <v>288</v>
      </c>
    </row>
    <row r="31" spans="1:7" ht="12.75">
      <c r="A31" s="1">
        <v>53</v>
      </c>
      <c r="B31" s="1">
        <v>1</v>
      </c>
      <c r="C31" s="1"/>
      <c r="D31" s="1" t="s">
        <v>17</v>
      </c>
      <c r="E31" s="1">
        <v>1</v>
      </c>
      <c r="F31" s="1">
        <v>4192</v>
      </c>
      <c r="G31" s="2" t="s">
        <v>17</v>
      </c>
    </row>
    <row r="32" spans="1:40" ht="12.75">
      <c r="A32" s="1">
        <v>55</v>
      </c>
      <c r="B32" s="1">
        <v>1</v>
      </c>
      <c r="C32" s="1"/>
      <c r="D32" s="1" t="s">
        <v>8</v>
      </c>
      <c r="E32" s="1">
        <v>1</v>
      </c>
      <c r="F32" s="1">
        <v>6143</v>
      </c>
      <c r="G32" s="2" t="s">
        <v>8</v>
      </c>
      <c r="I32" s="32" t="s">
        <v>41</v>
      </c>
      <c r="J32" s="31">
        <f>J28/J27</f>
        <v>0.25</v>
      </c>
      <c r="K32" s="31">
        <f aca="true" t="shared" si="3" ref="K32:AE32">K28/K27</f>
        <v>0.5882352941176471</v>
      </c>
      <c r="L32" s="31">
        <f t="shared" si="3"/>
        <v>0.5405405405405406</v>
      </c>
      <c r="M32" s="31">
        <f t="shared" si="3"/>
        <v>0</v>
      </c>
      <c r="N32" s="31">
        <f t="shared" si="3"/>
        <v>0.71875</v>
      </c>
      <c r="O32" s="31">
        <f t="shared" si="3"/>
        <v>0.5</v>
      </c>
      <c r="P32" s="31">
        <f t="shared" si="3"/>
        <v>1</v>
      </c>
      <c r="Q32" s="31">
        <f t="shared" si="3"/>
        <v>0.55</v>
      </c>
      <c r="R32" s="31">
        <f t="shared" si="3"/>
        <v>0.25</v>
      </c>
      <c r="S32" s="31">
        <f t="shared" si="3"/>
        <v>0.8148148148148148</v>
      </c>
      <c r="T32" s="31">
        <f t="shared" si="3"/>
        <v>0.44</v>
      </c>
      <c r="U32" s="31">
        <f t="shared" si="3"/>
        <v>1</v>
      </c>
      <c r="V32" s="31">
        <f t="shared" si="3"/>
        <v>0.25</v>
      </c>
      <c r="W32" s="31">
        <f t="shared" si="3"/>
        <v>1</v>
      </c>
      <c r="X32" s="31">
        <f t="shared" si="3"/>
        <v>0.875</v>
      </c>
      <c r="Y32" s="31">
        <f t="shared" si="3"/>
        <v>0.5714285714285714</v>
      </c>
      <c r="Z32" s="31">
        <f t="shared" si="3"/>
        <v>0.6666666666666666</v>
      </c>
      <c r="AA32" s="31">
        <f t="shared" si="3"/>
        <v>0.5</v>
      </c>
      <c r="AB32" s="31">
        <f t="shared" si="3"/>
        <v>0</v>
      </c>
      <c r="AC32" s="31">
        <f t="shared" si="3"/>
        <v>0.8888888888888888</v>
      </c>
      <c r="AD32" s="31">
        <f t="shared" si="3"/>
        <v>0.8888888888888888</v>
      </c>
      <c r="AE32" s="31">
        <f t="shared" si="3"/>
        <v>1</v>
      </c>
      <c r="AF32" s="31">
        <f>AF28/AF27</f>
        <v>1</v>
      </c>
      <c r="AG32" s="31">
        <f>AG28/AG27</f>
        <v>0.662613981762918</v>
      </c>
      <c r="AK32" t="s">
        <v>61</v>
      </c>
      <c r="AL32" s="40">
        <f>AH28/AG27</f>
        <v>0.662613981762918</v>
      </c>
      <c r="AM32" s="41">
        <f>AI29/AG27</f>
        <v>0.7811550151975684</v>
      </c>
      <c r="AN32" s="42">
        <f>AJ30/AG27</f>
        <v>0.8753799392097265</v>
      </c>
    </row>
    <row r="33" spans="1:40" ht="12.75">
      <c r="A33" s="1">
        <v>57</v>
      </c>
      <c r="B33" s="1">
        <v>1</v>
      </c>
      <c r="C33" s="1" t="s">
        <v>12</v>
      </c>
      <c r="D33" s="1"/>
      <c r="E33" s="1">
        <v>1</v>
      </c>
      <c r="F33" s="1">
        <v>6117</v>
      </c>
      <c r="G33" s="2" t="s">
        <v>12</v>
      </c>
      <c r="I33" s="33" t="s">
        <v>42</v>
      </c>
      <c r="J33" s="31">
        <f>J29/J27</f>
        <v>0.25</v>
      </c>
      <c r="K33" s="31">
        <f aca="true" t="shared" si="4" ref="K33:AE33">K29/K27</f>
        <v>0.5882352941176471</v>
      </c>
      <c r="L33" s="31">
        <f t="shared" si="4"/>
        <v>0.972972972972973</v>
      </c>
      <c r="M33" s="31">
        <f t="shared" si="4"/>
        <v>0</v>
      </c>
      <c r="N33" s="31">
        <f t="shared" si="4"/>
        <v>0.8125</v>
      </c>
      <c r="O33" s="31">
        <f t="shared" si="4"/>
        <v>0.75</v>
      </c>
      <c r="P33" s="31">
        <f t="shared" si="4"/>
        <v>1</v>
      </c>
      <c r="Q33" s="31">
        <f t="shared" si="4"/>
        <v>0.6</v>
      </c>
      <c r="R33" s="31">
        <f t="shared" si="4"/>
        <v>0.8125</v>
      </c>
      <c r="S33" s="31">
        <f t="shared" si="4"/>
        <v>0.8148148148148148</v>
      </c>
      <c r="T33" s="31">
        <f t="shared" si="4"/>
        <v>0.68</v>
      </c>
      <c r="U33" s="31">
        <f t="shared" si="4"/>
        <v>1</v>
      </c>
      <c r="V33" s="31">
        <f t="shared" si="4"/>
        <v>0.25</v>
      </c>
      <c r="W33" s="31">
        <f t="shared" si="4"/>
        <v>1</v>
      </c>
      <c r="X33" s="31">
        <f t="shared" si="4"/>
        <v>0.875</v>
      </c>
      <c r="Y33" s="31">
        <f t="shared" si="4"/>
        <v>0.5714285714285714</v>
      </c>
      <c r="Z33" s="31">
        <f t="shared" si="4"/>
        <v>0.6666666666666666</v>
      </c>
      <c r="AA33" s="31">
        <f t="shared" si="4"/>
        <v>0.5</v>
      </c>
      <c r="AB33" s="31">
        <f t="shared" si="4"/>
        <v>0</v>
      </c>
      <c r="AC33" s="31">
        <f t="shared" si="4"/>
        <v>1</v>
      </c>
      <c r="AD33" s="31">
        <f t="shared" si="4"/>
        <v>0.8888888888888888</v>
      </c>
      <c r="AE33" s="31">
        <f t="shared" si="4"/>
        <v>1</v>
      </c>
      <c r="AF33" s="31">
        <f>AF29/AF27</f>
        <v>1</v>
      </c>
      <c r="AG33" s="31">
        <f>AG29/AG27</f>
        <v>0.7811550151975684</v>
      </c>
      <c r="AK33" t="s">
        <v>62</v>
      </c>
      <c r="AL33" s="47">
        <f>((AG27*AH28)-AP27)/((AG27*AG27)-AP27)</f>
        <v>0.6390297423123684</v>
      </c>
      <c r="AM33" s="48">
        <f>((AG27*AI29)-AP27)/((AG27*AG27)-AP27)</f>
        <v>0.7658571301485633</v>
      </c>
      <c r="AN33" s="49">
        <f>((AG27*AJ30)-AP27)/((AG27*AG27)-AP27)</f>
        <v>0.8666686435568207</v>
      </c>
    </row>
    <row r="34" spans="1:33" ht="12.75">
      <c r="A34" s="1">
        <v>59</v>
      </c>
      <c r="B34" s="1">
        <v>1</v>
      </c>
      <c r="C34" s="1"/>
      <c r="D34" s="1" t="s">
        <v>8</v>
      </c>
      <c r="E34" s="1">
        <v>1</v>
      </c>
      <c r="F34" s="1">
        <v>6243</v>
      </c>
      <c r="G34" s="2" t="s">
        <v>8</v>
      </c>
      <c r="I34" s="35" t="s">
        <v>43</v>
      </c>
      <c r="J34" s="31">
        <f>J30/J27</f>
        <v>0.25</v>
      </c>
      <c r="K34" s="31">
        <f aca="true" t="shared" si="5" ref="K34:AE34">K30/K27</f>
        <v>1</v>
      </c>
      <c r="L34" s="31">
        <f t="shared" si="5"/>
        <v>0.972972972972973</v>
      </c>
      <c r="M34" s="31">
        <f t="shared" si="5"/>
        <v>1</v>
      </c>
      <c r="N34" s="31">
        <f t="shared" si="5"/>
        <v>0.8125</v>
      </c>
      <c r="O34" s="31">
        <f t="shared" si="5"/>
        <v>0.75</v>
      </c>
      <c r="P34" s="31">
        <f t="shared" si="5"/>
        <v>1</v>
      </c>
      <c r="Q34" s="31">
        <f t="shared" si="5"/>
        <v>0.95</v>
      </c>
      <c r="R34" s="31">
        <f t="shared" si="5"/>
        <v>0.875</v>
      </c>
      <c r="S34" s="31">
        <f t="shared" si="5"/>
        <v>0.8518518518518519</v>
      </c>
      <c r="T34" s="31">
        <f t="shared" si="5"/>
        <v>0.92</v>
      </c>
      <c r="U34" s="31">
        <f t="shared" si="5"/>
        <v>1</v>
      </c>
      <c r="V34" s="31">
        <f t="shared" si="5"/>
        <v>0.25</v>
      </c>
      <c r="W34" s="31">
        <f t="shared" si="5"/>
        <v>1</v>
      </c>
      <c r="X34" s="31">
        <f t="shared" si="5"/>
        <v>0.90625</v>
      </c>
      <c r="Y34" s="31">
        <f t="shared" si="5"/>
        <v>0.7428571428571429</v>
      </c>
      <c r="Z34" s="31">
        <f t="shared" si="5"/>
        <v>0.6666666666666666</v>
      </c>
      <c r="AA34" s="31">
        <f t="shared" si="5"/>
        <v>0.6666666666666666</v>
      </c>
      <c r="AB34" s="31">
        <f t="shared" si="5"/>
        <v>1</v>
      </c>
      <c r="AC34" s="31">
        <f t="shared" si="5"/>
        <v>1</v>
      </c>
      <c r="AD34" s="31">
        <f t="shared" si="5"/>
        <v>0.8888888888888888</v>
      </c>
      <c r="AE34" s="31">
        <f t="shared" si="5"/>
        <v>1</v>
      </c>
      <c r="AF34" s="31">
        <f>AF30/AF27</f>
        <v>1</v>
      </c>
      <c r="AG34" s="31">
        <f>AG30/AG27</f>
        <v>0.8814589665653495</v>
      </c>
    </row>
    <row r="35" spans="1:9" ht="12.75">
      <c r="A35" s="1">
        <v>61</v>
      </c>
      <c r="B35" s="1">
        <v>1</v>
      </c>
      <c r="C35" s="1"/>
      <c r="D35" s="1" t="s">
        <v>15</v>
      </c>
      <c r="E35" s="1">
        <v>1</v>
      </c>
      <c r="F35" s="1">
        <v>6063</v>
      </c>
      <c r="G35" s="2" t="s">
        <v>15</v>
      </c>
      <c r="I35" s="43"/>
    </row>
    <row r="36" spans="1:25" ht="12.75">
      <c r="A36" s="1">
        <v>62</v>
      </c>
      <c r="B36" s="1">
        <v>1</v>
      </c>
      <c r="C36" s="1"/>
      <c r="D36" s="1" t="s">
        <v>15</v>
      </c>
      <c r="E36" s="1">
        <v>1</v>
      </c>
      <c r="F36" s="1">
        <v>6063</v>
      </c>
      <c r="G36" s="2" t="s">
        <v>15</v>
      </c>
      <c r="I36" s="32" t="s">
        <v>44</v>
      </c>
      <c r="L36">
        <f>L27*L32</f>
        <v>20</v>
      </c>
      <c r="N36">
        <f>N27*N32</f>
        <v>23</v>
      </c>
      <c r="X36">
        <f>X27*X32</f>
        <v>28</v>
      </c>
      <c r="Y36">
        <f>Y27*Y32</f>
        <v>20</v>
      </c>
    </row>
    <row r="37" spans="1:25" ht="12.75">
      <c r="A37" s="1">
        <v>66</v>
      </c>
      <c r="B37" s="1">
        <v>1</v>
      </c>
      <c r="C37" s="1"/>
      <c r="D37" s="1" t="s">
        <v>8</v>
      </c>
      <c r="E37" s="1">
        <v>1</v>
      </c>
      <c r="F37" s="1">
        <v>6295</v>
      </c>
      <c r="G37" s="2" t="s">
        <v>8</v>
      </c>
      <c r="I37" s="32" t="s">
        <v>47</v>
      </c>
      <c r="L37">
        <f>L27*(1-L32)</f>
        <v>17</v>
      </c>
      <c r="N37">
        <f>N27*(1-N32)</f>
        <v>9</v>
      </c>
      <c r="X37">
        <f>X27*(1-X32)</f>
        <v>4</v>
      </c>
      <c r="Y37">
        <f>Y27*(1-Y32)</f>
        <v>15.000000000000002</v>
      </c>
    </row>
    <row r="38" spans="1:25" ht="12.75">
      <c r="A38" s="1">
        <v>67</v>
      </c>
      <c r="B38" s="1">
        <v>1</v>
      </c>
      <c r="C38" s="1"/>
      <c r="D38" s="1" t="s">
        <v>8</v>
      </c>
      <c r="E38" s="1">
        <v>1</v>
      </c>
      <c r="F38" s="1">
        <v>6295</v>
      </c>
      <c r="G38" s="2" t="s">
        <v>8</v>
      </c>
      <c r="I38" s="33" t="s">
        <v>45</v>
      </c>
      <c r="L38">
        <f>L27*L33</f>
        <v>36</v>
      </c>
      <c r="N38">
        <f>N27*N33</f>
        <v>26</v>
      </c>
      <c r="X38">
        <f>X27*X33</f>
        <v>28</v>
      </c>
      <c r="Y38">
        <f>Y27*Y33</f>
        <v>20</v>
      </c>
    </row>
    <row r="39" spans="1:25" ht="12.75">
      <c r="A39" s="1">
        <v>68</v>
      </c>
      <c r="B39" s="1">
        <v>1</v>
      </c>
      <c r="C39" s="1"/>
      <c r="D39" s="1" t="s">
        <v>8</v>
      </c>
      <c r="E39" s="1">
        <v>1</v>
      </c>
      <c r="F39" s="1">
        <v>6295</v>
      </c>
      <c r="G39" s="2" t="s">
        <v>8</v>
      </c>
      <c r="I39" s="33" t="s">
        <v>48</v>
      </c>
      <c r="L39">
        <f>L27*(1-L33)</f>
        <v>0.999999999999998</v>
      </c>
      <c r="N39">
        <f>N27*(1-N33)</f>
        <v>6</v>
      </c>
      <c r="X39">
        <f>X27*(1-X33)</f>
        <v>4</v>
      </c>
      <c r="Y39">
        <f>Y27*(1-Y33)</f>
        <v>15.000000000000002</v>
      </c>
    </row>
    <row r="40" spans="1:25" ht="12.75">
      <c r="A40" s="1">
        <v>72</v>
      </c>
      <c r="B40" s="1">
        <v>1</v>
      </c>
      <c r="C40" s="1" t="s">
        <v>13</v>
      </c>
      <c r="D40" s="1"/>
      <c r="E40" s="1">
        <v>1</v>
      </c>
      <c r="F40" s="1">
        <v>802</v>
      </c>
      <c r="G40" s="2" t="s">
        <v>13</v>
      </c>
      <c r="I40" s="35" t="s">
        <v>46</v>
      </c>
      <c r="L40">
        <f>L27*L34</f>
        <v>36</v>
      </c>
      <c r="N40">
        <f>N27*N34</f>
        <v>26</v>
      </c>
      <c r="X40">
        <f>X27*X34</f>
        <v>29</v>
      </c>
      <c r="Y40">
        <f>Y27*Y34</f>
        <v>26</v>
      </c>
    </row>
    <row r="41" spans="1:25" ht="12.75">
      <c r="A41" s="1">
        <v>73</v>
      </c>
      <c r="B41" s="1">
        <v>1</v>
      </c>
      <c r="C41" s="1" t="s">
        <v>13</v>
      </c>
      <c r="D41" s="1"/>
      <c r="E41" s="1">
        <v>1</v>
      </c>
      <c r="F41" s="1">
        <v>802</v>
      </c>
      <c r="G41" s="2" t="s">
        <v>13</v>
      </c>
      <c r="I41" s="35" t="s">
        <v>49</v>
      </c>
      <c r="L41">
        <f>L27*(1-L34)</f>
        <v>0.999999999999998</v>
      </c>
      <c r="N41">
        <f>N27*(1-N34)</f>
        <v>6</v>
      </c>
      <c r="X41">
        <f>X27*(1-X34)</f>
        <v>3</v>
      </c>
      <c r="Y41">
        <f>Y27*(1-Y34)</f>
        <v>9</v>
      </c>
    </row>
    <row r="42" spans="1:32" ht="12.75">
      <c r="A42" s="1">
        <v>74</v>
      </c>
      <c r="B42" s="1">
        <v>1</v>
      </c>
      <c r="C42" s="1"/>
      <c r="D42" s="1" t="s">
        <v>10</v>
      </c>
      <c r="E42" s="1">
        <v>1</v>
      </c>
      <c r="F42" s="1">
        <v>6274</v>
      </c>
      <c r="G42" s="2" t="s">
        <v>10</v>
      </c>
      <c r="I42" s="45" t="s">
        <v>50</v>
      </c>
      <c r="K42" s="44"/>
      <c r="L42" s="44" t="str">
        <f>IF(SUM(L36:L41)&lt;30,"no?","yes")</f>
        <v>yes</v>
      </c>
      <c r="N42" s="44" t="str">
        <f>IF(SUM(N36:N41)&lt;30,"no?","yes")</f>
        <v>yes</v>
      </c>
      <c r="Q42" s="44"/>
      <c r="R42" s="44"/>
      <c r="S42" s="44"/>
      <c r="T42" s="44"/>
      <c r="X42" s="44" t="str">
        <f>IF(SUM(X36:X41)&lt;30,"no?","yes")</f>
        <v>yes</v>
      </c>
      <c r="Y42" s="44" t="str">
        <f>IF(SUM(Y36:Y41)&lt;30,"no?","yes")</f>
        <v>yes</v>
      </c>
      <c r="AC42" s="44"/>
      <c r="AD42" s="44"/>
      <c r="AF42" s="44"/>
    </row>
    <row r="43" spans="1:7" ht="12.75">
      <c r="A43" s="1">
        <v>75</v>
      </c>
      <c r="B43" s="1">
        <v>1</v>
      </c>
      <c r="C43" s="1"/>
      <c r="D43" s="1" t="s">
        <v>10</v>
      </c>
      <c r="E43" s="1">
        <v>1</v>
      </c>
      <c r="F43" s="1">
        <v>6274</v>
      </c>
      <c r="G43" s="2" t="s">
        <v>10</v>
      </c>
    </row>
    <row r="44" spans="1:32" ht="12.75">
      <c r="A44" s="1">
        <v>76</v>
      </c>
      <c r="B44" s="1">
        <v>1</v>
      </c>
      <c r="C44" s="1"/>
      <c r="D44" s="1" t="s">
        <v>10</v>
      </c>
      <c r="E44" s="1">
        <v>1</v>
      </c>
      <c r="F44" s="1">
        <v>6274</v>
      </c>
      <c r="G44" s="2" t="s">
        <v>10</v>
      </c>
      <c r="I44" s="32" t="s">
        <v>52</v>
      </c>
      <c r="J44" s="52">
        <v>0</v>
      </c>
      <c r="K44" s="52">
        <v>0</v>
      </c>
      <c r="L44" s="51">
        <f>L$32-(2.353*SQRT(L$32*(1-L$32)/L$27)+(1/(2*L$27)))</f>
        <v>0.334248436974248</v>
      </c>
      <c r="M44" s="52">
        <v>0</v>
      </c>
      <c r="N44" s="51">
        <f>N$32-(2.353*SQRT(N$32*(1-N$32)/N$27)+(1/(2*N$27)))</f>
        <v>0.51610754941062</v>
      </c>
      <c r="O44" s="52">
        <v>0.143</v>
      </c>
      <c r="P44" s="52">
        <v>0.316</v>
      </c>
      <c r="Q44" s="52">
        <v>0.358</v>
      </c>
      <c r="R44" s="52">
        <v>0.114</v>
      </c>
      <c r="S44" s="52">
        <v>0.673</v>
      </c>
      <c r="T44" s="52">
        <v>0.255</v>
      </c>
      <c r="U44" s="52">
        <v>0.1</v>
      </c>
      <c r="V44" s="52">
        <v>0.026</v>
      </c>
      <c r="W44" s="52">
        <v>0.621</v>
      </c>
      <c r="X44" s="52">
        <v>0.75</v>
      </c>
      <c r="Y44" s="51">
        <f>Y$32-(2.353*SQRT(Y$32*(1-Y$32)/Y$27)+(1/(2*Y$27)))</f>
        <v>0.3603177538587515</v>
      </c>
      <c r="Z44" s="52">
        <v>0.196</v>
      </c>
      <c r="AA44" s="52">
        <v>0.201</v>
      </c>
      <c r="AB44" s="52">
        <v>0</v>
      </c>
      <c r="AC44" s="31">
        <v>0.761</v>
      </c>
      <c r="AD44" s="31">
        <v>0.609</v>
      </c>
      <c r="AE44" s="52">
        <v>0.464</v>
      </c>
      <c r="AF44" s="31">
        <v>0.86</v>
      </c>
    </row>
    <row r="45" spans="1:32" ht="12.75">
      <c r="A45" s="1">
        <v>78</v>
      </c>
      <c r="B45" s="1">
        <v>1</v>
      </c>
      <c r="C45" s="1"/>
      <c r="D45" s="1" t="s">
        <v>10</v>
      </c>
      <c r="E45" s="1">
        <v>1</v>
      </c>
      <c r="F45" s="1">
        <v>6274</v>
      </c>
      <c r="G45" s="2" t="s">
        <v>10</v>
      </c>
      <c r="I45" s="32" t="s">
        <v>64</v>
      </c>
      <c r="J45" s="52">
        <v>0.5</v>
      </c>
      <c r="K45" s="52">
        <v>0.775</v>
      </c>
      <c r="L45" s="51">
        <f>L$32+(2.353*SQRT(L$32*(1-L$32)/L$27)+(1/(2*L$27)))</f>
        <v>0.7468326441068331</v>
      </c>
      <c r="M45" s="52">
        <v>0.684</v>
      </c>
      <c r="N45" s="51">
        <f>N$32+(2.353*SQRT(N$32*(1-N$32)/N$27)+(1/(2*N$27)))</f>
        <v>0.92139245058938</v>
      </c>
      <c r="O45" s="52">
        <v>0.857</v>
      </c>
      <c r="P45" s="52">
        <v>1</v>
      </c>
      <c r="Q45" s="52">
        <v>0.745</v>
      </c>
      <c r="R45" s="52">
        <v>0.45</v>
      </c>
      <c r="S45" s="52">
        <v>0.907</v>
      </c>
      <c r="T45" s="52">
        <v>0.611</v>
      </c>
      <c r="U45" s="52">
        <v>0.01</v>
      </c>
      <c r="V45" s="52">
        <v>0.68</v>
      </c>
      <c r="W45" s="52">
        <v>1</v>
      </c>
      <c r="X45" s="52">
        <v>0.94</v>
      </c>
      <c r="Y45" s="51">
        <f>Y$32+(2.353*SQRT(Y$32*(1-Y$32)/Y$27)+(1/(2*Y$27)))</f>
        <v>0.7825393889983914</v>
      </c>
      <c r="Z45" s="52">
        <v>0.965</v>
      </c>
      <c r="AA45" s="52">
        <v>0.799</v>
      </c>
      <c r="AB45" s="52">
        <v>0.9</v>
      </c>
      <c r="AC45" s="31">
        <v>0.958</v>
      </c>
      <c r="AD45" s="31">
        <v>0.988</v>
      </c>
      <c r="AE45" s="52">
        <v>1</v>
      </c>
      <c r="AF45" s="31">
        <v>1</v>
      </c>
    </row>
    <row r="46" spans="1:32" ht="12.75">
      <c r="A46" s="1">
        <v>79</v>
      </c>
      <c r="B46" s="1">
        <v>1</v>
      </c>
      <c r="C46" s="1"/>
      <c r="D46" s="1" t="s">
        <v>10</v>
      </c>
      <c r="E46" s="1">
        <v>1</v>
      </c>
      <c r="F46" s="1">
        <v>6274</v>
      </c>
      <c r="G46" s="2" t="s">
        <v>10</v>
      </c>
      <c r="I46" s="33" t="s">
        <v>54</v>
      </c>
      <c r="J46" s="52">
        <v>0</v>
      </c>
      <c r="K46" s="52">
        <v>0</v>
      </c>
      <c r="L46" s="52">
        <v>0.9</v>
      </c>
      <c r="M46" s="52">
        <v>0</v>
      </c>
      <c r="N46" s="51">
        <f>N$33-(2.353*SQRT(N$33*(1-N$33)/N$27)+(1/(2*N$27)))</f>
        <v>0.6345223959494576</v>
      </c>
      <c r="O46" s="52">
        <v>0.32</v>
      </c>
      <c r="P46" s="52">
        <v>0.316</v>
      </c>
      <c r="Q46" s="52">
        <v>0.367</v>
      </c>
      <c r="R46" s="52">
        <v>0.619</v>
      </c>
      <c r="S46" s="52">
        <v>0.673</v>
      </c>
      <c r="T46" s="52">
        <v>0.5</v>
      </c>
      <c r="U46" s="52">
        <v>0.1</v>
      </c>
      <c r="V46" s="52">
        <v>0.026</v>
      </c>
      <c r="W46" s="52">
        <v>0.621</v>
      </c>
      <c r="X46" s="52">
        <v>0.75</v>
      </c>
      <c r="Y46" s="51">
        <f>Y$33-(2.353*SQRT(Y$33*(1-Y$33)/Y$27)+(1/(2*Y$27)))</f>
        <v>0.3603177538587515</v>
      </c>
      <c r="Z46" s="52">
        <v>0.196</v>
      </c>
      <c r="AA46" s="52">
        <v>0.201</v>
      </c>
      <c r="AB46" s="52">
        <v>0</v>
      </c>
      <c r="AC46" s="31">
        <v>0.907</v>
      </c>
      <c r="AD46" s="31">
        <v>0.609</v>
      </c>
      <c r="AE46" s="52">
        <v>0.464</v>
      </c>
      <c r="AF46" s="31">
        <v>0.86</v>
      </c>
    </row>
    <row r="47" spans="1:32" ht="12.75">
      <c r="A47" s="1">
        <v>80</v>
      </c>
      <c r="B47" s="1">
        <v>1</v>
      </c>
      <c r="C47" s="1"/>
      <c r="D47" s="1" t="s">
        <v>10</v>
      </c>
      <c r="E47" s="1">
        <v>1</v>
      </c>
      <c r="F47" s="1">
        <v>6274</v>
      </c>
      <c r="G47" s="2" t="s">
        <v>10</v>
      </c>
      <c r="I47" s="33" t="s">
        <v>65</v>
      </c>
      <c r="J47" s="52">
        <v>0.5</v>
      </c>
      <c r="K47" s="52">
        <v>0.775</v>
      </c>
      <c r="L47" s="52">
        <v>1</v>
      </c>
      <c r="M47" s="52">
        <v>0.684</v>
      </c>
      <c r="N47" s="51">
        <f>N$33+(2.353*SQRT(N$33*(1-N$33)/N$27)+(1/(2*N$27)))</f>
        <v>0.9904776040505424</v>
      </c>
      <c r="O47" s="52">
        <v>0.974</v>
      </c>
      <c r="P47" s="52">
        <v>1</v>
      </c>
      <c r="Q47" s="52">
        <v>0.779</v>
      </c>
      <c r="R47" s="52">
        <v>0.929</v>
      </c>
      <c r="S47" s="52">
        <v>0.907</v>
      </c>
      <c r="T47" s="52">
        <v>0.841</v>
      </c>
      <c r="U47" s="52">
        <v>1</v>
      </c>
      <c r="V47" s="52">
        <v>0.68</v>
      </c>
      <c r="W47" s="52">
        <v>1</v>
      </c>
      <c r="X47" s="52">
        <v>0.94</v>
      </c>
      <c r="Y47" s="51">
        <f>Y$33+(2.353*SQRT(Y$33*(1-Y$33)/Y$27)+(1/(2*Y$27)))</f>
        <v>0.7825393889983914</v>
      </c>
      <c r="Z47" s="52">
        <v>0.965</v>
      </c>
      <c r="AA47" s="52">
        <v>0.799</v>
      </c>
      <c r="AB47" s="52">
        <v>0.9</v>
      </c>
      <c r="AC47" s="31">
        <v>1</v>
      </c>
      <c r="AD47" s="31">
        <v>0.988</v>
      </c>
      <c r="AE47" s="52">
        <v>1</v>
      </c>
      <c r="AF47" s="31">
        <v>1</v>
      </c>
    </row>
    <row r="48" spans="1:32" ht="12.75">
      <c r="A48" s="1">
        <v>81</v>
      </c>
      <c r="B48" s="1">
        <v>1</v>
      </c>
      <c r="C48" s="1"/>
      <c r="D48" s="1" t="s">
        <v>10</v>
      </c>
      <c r="E48" s="1">
        <v>1</v>
      </c>
      <c r="F48" s="1">
        <v>6274</v>
      </c>
      <c r="G48" s="2" t="s">
        <v>10</v>
      </c>
      <c r="I48" s="35" t="s">
        <v>56</v>
      </c>
      <c r="J48" s="52">
        <v>0</v>
      </c>
      <c r="K48" s="52">
        <v>0.86</v>
      </c>
      <c r="L48" s="52">
        <v>0.9</v>
      </c>
      <c r="M48" s="52">
        <v>0.316</v>
      </c>
      <c r="N48" s="51">
        <f>N$34-(2.353*SQRT(N$34*(1-N$34)/N$27)+(1/(2*N$27)))</f>
        <v>0.6345223959494576</v>
      </c>
      <c r="O48" s="52">
        <v>0.32</v>
      </c>
      <c r="P48" s="52">
        <v>0.316</v>
      </c>
      <c r="Q48" s="52">
        <v>0.797</v>
      </c>
      <c r="R48" s="52">
        <v>0.695</v>
      </c>
      <c r="S48" s="52">
        <v>0.709</v>
      </c>
      <c r="T48" s="52">
        <v>0.786</v>
      </c>
      <c r="U48" s="52">
        <v>0.1</v>
      </c>
      <c r="V48" s="52">
        <v>0.026</v>
      </c>
      <c r="W48" s="52">
        <v>0.621</v>
      </c>
      <c r="X48" s="52">
        <v>0.79</v>
      </c>
      <c r="Y48" s="51">
        <f>Y$34-(2.353*SQRT(Y$34*(1-Y$34)/Y$27)+(1/(2*Y$27)))</f>
        <v>0.5547402041018785</v>
      </c>
      <c r="Z48" s="52">
        <v>0.196</v>
      </c>
      <c r="AA48" s="52">
        <v>0.33</v>
      </c>
      <c r="AB48" s="52">
        <v>0.1</v>
      </c>
      <c r="AC48" s="31">
        <v>0.907</v>
      </c>
      <c r="AD48" s="31">
        <v>0.609</v>
      </c>
      <c r="AE48" s="52">
        <v>0.464</v>
      </c>
      <c r="AF48" s="31">
        <v>0.86</v>
      </c>
    </row>
    <row r="49" spans="1:32" ht="12.75">
      <c r="A49" s="1">
        <v>82</v>
      </c>
      <c r="B49" s="1">
        <v>1</v>
      </c>
      <c r="C49" s="1"/>
      <c r="D49" s="1" t="s">
        <v>8</v>
      </c>
      <c r="E49" s="1">
        <v>1</v>
      </c>
      <c r="F49" s="1">
        <v>6295</v>
      </c>
      <c r="G49" s="2" t="s">
        <v>8</v>
      </c>
      <c r="I49" s="35" t="s">
        <v>66</v>
      </c>
      <c r="J49" s="52">
        <v>0.5</v>
      </c>
      <c r="K49" s="52">
        <v>1</v>
      </c>
      <c r="L49" s="52">
        <v>1</v>
      </c>
      <c r="M49" s="52">
        <v>1</v>
      </c>
      <c r="N49" s="51">
        <f>N$34+(2.353*SQRT(N$34*(1-N$34)/N$27)+(1/(2*N$27)))</f>
        <v>0.9904776040505424</v>
      </c>
      <c r="O49" s="52">
        <v>0.974</v>
      </c>
      <c r="P49" s="52">
        <v>1</v>
      </c>
      <c r="Q49" s="52">
        <v>0.995</v>
      </c>
      <c r="R49" s="52">
        <v>0.966</v>
      </c>
      <c r="S49" s="52">
        <v>0.934</v>
      </c>
      <c r="T49" s="52">
        <v>0.979</v>
      </c>
      <c r="U49" s="52">
        <v>1</v>
      </c>
      <c r="V49" s="52">
        <v>0.68</v>
      </c>
      <c r="W49" s="52">
        <v>1</v>
      </c>
      <c r="X49" s="52">
        <v>0.96</v>
      </c>
      <c r="Y49" s="51">
        <f>Y$34+(2.353*SQRT(Y$34*(1-Y$34)/Y$27)+(1/(2*Y$27)))</f>
        <v>0.9309740816124072</v>
      </c>
      <c r="Z49" s="52">
        <v>0.965</v>
      </c>
      <c r="AA49" s="52">
        <v>0.907</v>
      </c>
      <c r="AB49" s="52">
        <v>1</v>
      </c>
      <c r="AC49" s="31">
        <v>1</v>
      </c>
      <c r="AD49" s="31">
        <v>0.988</v>
      </c>
      <c r="AE49" s="52">
        <v>1</v>
      </c>
      <c r="AF49" s="31">
        <v>1</v>
      </c>
    </row>
    <row r="50" spans="1:10" ht="12.75">
      <c r="A50" s="1">
        <v>84</v>
      </c>
      <c r="B50" s="1">
        <v>1</v>
      </c>
      <c r="C50" s="1"/>
      <c r="D50" s="1" t="s">
        <v>15</v>
      </c>
      <c r="E50" s="1">
        <v>1</v>
      </c>
      <c r="F50" s="1">
        <v>6274</v>
      </c>
      <c r="G50" s="2" t="s">
        <v>15</v>
      </c>
      <c r="J50" s="52"/>
    </row>
    <row r="51" spans="1:32" ht="12.75">
      <c r="A51" s="1">
        <v>86</v>
      </c>
      <c r="B51" s="1">
        <v>1</v>
      </c>
      <c r="C51" s="1"/>
      <c r="D51" s="1" t="s">
        <v>8</v>
      </c>
      <c r="E51" s="1">
        <v>1</v>
      </c>
      <c r="F51" s="1">
        <v>6295</v>
      </c>
      <c r="G51" s="2" t="s">
        <v>8</v>
      </c>
      <c r="I51" s="32" t="s">
        <v>57</v>
      </c>
      <c r="J51" t="str">
        <f>IF(OR(J44&gt;0.8,AND(0.8&gt;J44,0.8&lt;=J45)),"yes","no")</f>
        <v>no</v>
      </c>
      <c r="K51" t="str">
        <f aca="true" t="shared" si="6" ref="K51:AF51">IF(OR(K44&gt;0.8,AND(0.8&gt;K44,0.8&lt;=K45)),"yes","no")</f>
        <v>no</v>
      </c>
      <c r="L51" t="str">
        <f t="shared" si="6"/>
        <v>no</v>
      </c>
      <c r="M51" t="str">
        <f t="shared" si="6"/>
        <v>no</v>
      </c>
      <c r="N51" t="str">
        <f t="shared" si="6"/>
        <v>yes</v>
      </c>
      <c r="O51" t="str">
        <f t="shared" si="6"/>
        <v>yes</v>
      </c>
      <c r="P51" t="str">
        <f t="shared" si="6"/>
        <v>yes</v>
      </c>
      <c r="Q51" t="str">
        <f t="shared" si="6"/>
        <v>no</v>
      </c>
      <c r="R51" t="str">
        <f t="shared" si="6"/>
        <v>no</v>
      </c>
      <c r="S51" t="str">
        <f t="shared" si="6"/>
        <v>yes</v>
      </c>
      <c r="T51" t="str">
        <f t="shared" si="6"/>
        <v>no</v>
      </c>
      <c r="U51" t="str">
        <f t="shared" si="6"/>
        <v>no</v>
      </c>
      <c r="V51" t="str">
        <f t="shared" si="6"/>
        <v>no</v>
      </c>
      <c r="W51" t="str">
        <f t="shared" si="6"/>
        <v>yes</v>
      </c>
      <c r="X51" t="str">
        <f t="shared" si="6"/>
        <v>yes</v>
      </c>
      <c r="Y51" t="str">
        <f t="shared" si="6"/>
        <v>no</v>
      </c>
      <c r="Z51" t="str">
        <f t="shared" si="6"/>
        <v>yes</v>
      </c>
      <c r="AA51" t="str">
        <f t="shared" si="6"/>
        <v>no</v>
      </c>
      <c r="AB51" t="str">
        <f t="shared" si="6"/>
        <v>yes</v>
      </c>
      <c r="AC51" t="str">
        <f t="shared" si="6"/>
        <v>yes</v>
      </c>
      <c r="AD51" t="str">
        <f t="shared" si="6"/>
        <v>yes</v>
      </c>
      <c r="AE51" t="str">
        <f t="shared" si="6"/>
        <v>yes</v>
      </c>
      <c r="AF51" t="str">
        <f t="shared" si="6"/>
        <v>yes</v>
      </c>
    </row>
    <row r="52" spans="1:32" ht="12.75">
      <c r="A52" s="1">
        <v>87</v>
      </c>
      <c r="B52" s="1">
        <v>1</v>
      </c>
      <c r="C52" s="1"/>
      <c r="D52" s="1" t="s">
        <v>10</v>
      </c>
      <c r="E52" s="1">
        <v>1</v>
      </c>
      <c r="F52" s="1">
        <v>6274</v>
      </c>
      <c r="G52" s="2" t="s">
        <v>10</v>
      </c>
      <c r="I52" s="33" t="s">
        <v>58</v>
      </c>
      <c r="J52" t="str">
        <f>IF(OR(J46&gt;0.8,AND(0.8&gt;J46,0.8&lt;=J47)),"yes","no")</f>
        <v>no</v>
      </c>
      <c r="K52" t="str">
        <f aca="true" t="shared" si="7" ref="K52:AF52">IF(OR(K46&gt;0.8,AND(0.8&gt;K46,0.8&lt;=K47)),"yes","no")</f>
        <v>no</v>
      </c>
      <c r="L52" t="str">
        <f t="shared" si="7"/>
        <v>yes</v>
      </c>
      <c r="M52" t="str">
        <f t="shared" si="7"/>
        <v>no</v>
      </c>
      <c r="N52" t="str">
        <f t="shared" si="7"/>
        <v>yes</v>
      </c>
      <c r="O52" t="str">
        <f t="shared" si="7"/>
        <v>yes</v>
      </c>
      <c r="P52" t="str">
        <f t="shared" si="7"/>
        <v>yes</v>
      </c>
      <c r="Q52" t="str">
        <f t="shared" si="7"/>
        <v>no</v>
      </c>
      <c r="R52" t="str">
        <f t="shared" si="7"/>
        <v>yes</v>
      </c>
      <c r="S52" t="str">
        <f t="shared" si="7"/>
        <v>yes</v>
      </c>
      <c r="T52" t="str">
        <f t="shared" si="7"/>
        <v>yes</v>
      </c>
      <c r="U52" t="str">
        <f t="shared" si="7"/>
        <v>yes</v>
      </c>
      <c r="V52" t="str">
        <f t="shared" si="7"/>
        <v>no</v>
      </c>
      <c r="W52" t="str">
        <f t="shared" si="7"/>
        <v>yes</v>
      </c>
      <c r="X52" t="str">
        <f t="shared" si="7"/>
        <v>yes</v>
      </c>
      <c r="Y52" t="str">
        <f t="shared" si="7"/>
        <v>no</v>
      </c>
      <c r="Z52" t="str">
        <f t="shared" si="7"/>
        <v>yes</v>
      </c>
      <c r="AA52" t="str">
        <f t="shared" si="7"/>
        <v>no</v>
      </c>
      <c r="AB52" t="str">
        <f t="shared" si="7"/>
        <v>yes</v>
      </c>
      <c r="AC52" t="str">
        <f t="shared" si="7"/>
        <v>yes</v>
      </c>
      <c r="AD52" t="str">
        <f t="shared" si="7"/>
        <v>yes</v>
      </c>
      <c r="AE52" t="str">
        <f t="shared" si="7"/>
        <v>yes</v>
      </c>
      <c r="AF52" t="str">
        <f t="shared" si="7"/>
        <v>yes</v>
      </c>
    </row>
    <row r="53" spans="1:32" ht="12.75">
      <c r="A53" s="1">
        <v>88</v>
      </c>
      <c r="B53" s="1">
        <v>1</v>
      </c>
      <c r="C53" s="1"/>
      <c r="D53" s="1" t="s">
        <v>16</v>
      </c>
      <c r="E53" s="1">
        <v>1</v>
      </c>
      <c r="F53" s="1">
        <v>6006</v>
      </c>
      <c r="G53" s="2" t="s">
        <v>16</v>
      </c>
      <c r="I53" s="34" t="s">
        <v>59</v>
      </c>
      <c r="J53" t="str">
        <f>IF(OR(J48&gt;0.8,AND(0.8&gt;J48,0.8&lt;=J49)),"yes","no")</f>
        <v>no</v>
      </c>
      <c r="K53" t="str">
        <f aca="true" t="shared" si="8" ref="K53:AF53">IF(OR(K48&gt;0.8,AND(0.8&gt;K48,0.8&lt;=K49)),"yes","no")</f>
        <v>yes</v>
      </c>
      <c r="L53" t="str">
        <f t="shared" si="8"/>
        <v>yes</v>
      </c>
      <c r="M53" t="str">
        <f t="shared" si="8"/>
        <v>yes</v>
      </c>
      <c r="N53" t="str">
        <f t="shared" si="8"/>
        <v>yes</v>
      </c>
      <c r="O53" t="str">
        <f t="shared" si="8"/>
        <v>yes</v>
      </c>
      <c r="P53" t="str">
        <f t="shared" si="8"/>
        <v>yes</v>
      </c>
      <c r="Q53" t="str">
        <f t="shared" si="8"/>
        <v>yes</v>
      </c>
      <c r="R53" t="str">
        <f t="shared" si="8"/>
        <v>yes</v>
      </c>
      <c r="S53" t="str">
        <f t="shared" si="8"/>
        <v>yes</v>
      </c>
      <c r="T53" t="str">
        <f t="shared" si="8"/>
        <v>yes</v>
      </c>
      <c r="U53" t="str">
        <f t="shared" si="8"/>
        <v>yes</v>
      </c>
      <c r="V53" t="str">
        <f t="shared" si="8"/>
        <v>no</v>
      </c>
      <c r="W53" t="str">
        <f t="shared" si="8"/>
        <v>yes</v>
      </c>
      <c r="X53" t="str">
        <f t="shared" si="8"/>
        <v>yes</v>
      </c>
      <c r="Y53" t="str">
        <f t="shared" si="8"/>
        <v>yes</v>
      </c>
      <c r="Z53" t="str">
        <f t="shared" si="8"/>
        <v>yes</v>
      </c>
      <c r="AA53" t="str">
        <f t="shared" si="8"/>
        <v>yes</v>
      </c>
      <c r="AB53" t="str">
        <f t="shared" si="8"/>
        <v>yes</v>
      </c>
      <c r="AC53" t="str">
        <f t="shared" si="8"/>
        <v>yes</v>
      </c>
      <c r="AD53" t="str">
        <f t="shared" si="8"/>
        <v>yes</v>
      </c>
      <c r="AE53" t="str">
        <f t="shared" si="8"/>
        <v>yes</v>
      </c>
      <c r="AF53" t="str">
        <f t="shared" si="8"/>
        <v>yes</v>
      </c>
    </row>
    <row r="54" spans="1:7" ht="12.75">
      <c r="A54" s="1">
        <v>95</v>
      </c>
      <c r="B54" s="1">
        <v>1</v>
      </c>
      <c r="C54" s="1" t="s">
        <v>13</v>
      </c>
      <c r="D54" s="1"/>
      <c r="E54" s="1">
        <v>1</v>
      </c>
      <c r="F54" s="1">
        <v>802</v>
      </c>
      <c r="G54" s="2" t="s">
        <v>13</v>
      </c>
    </row>
    <row r="55" spans="1:7" ht="12.75">
      <c r="A55" s="1">
        <v>96</v>
      </c>
      <c r="B55" s="1">
        <v>1</v>
      </c>
      <c r="C55" s="1" t="s">
        <v>13</v>
      </c>
      <c r="D55" s="1"/>
      <c r="E55" s="1">
        <v>1</v>
      </c>
      <c r="F55" s="1">
        <v>802</v>
      </c>
      <c r="G55" s="2" t="s">
        <v>13</v>
      </c>
    </row>
    <row r="56" spans="1:7" ht="12.75">
      <c r="A56" s="1">
        <v>97</v>
      </c>
      <c r="B56" s="1">
        <v>1</v>
      </c>
      <c r="C56" s="1"/>
      <c r="D56" s="1" t="s">
        <v>21</v>
      </c>
      <c r="E56" s="1">
        <v>1</v>
      </c>
      <c r="F56" s="1">
        <v>6143</v>
      </c>
      <c r="G56" s="2" t="s">
        <v>21</v>
      </c>
    </row>
    <row r="57" spans="1:7" ht="12.75">
      <c r="A57" s="1">
        <v>98</v>
      </c>
      <c r="B57" s="1">
        <v>1</v>
      </c>
      <c r="C57" s="1" t="s">
        <v>13</v>
      </c>
      <c r="D57" s="1"/>
      <c r="E57" s="1">
        <v>1</v>
      </c>
      <c r="F57" s="1">
        <v>802</v>
      </c>
      <c r="G57" s="2" t="s">
        <v>13</v>
      </c>
    </row>
    <row r="58" spans="1:7" ht="12.75">
      <c r="A58" s="1">
        <v>100</v>
      </c>
      <c r="B58" s="1">
        <v>1</v>
      </c>
      <c r="C58" s="1" t="s">
        <v>13</v>
      </c>
      <c r="D58" s="1"/>
      <c r="E58" s="1">
        <v>1</v>
      </c>
      <c r="F58" s="1">
        <v>802</v>
      </c>
      <c r="G58" s="2" t="s">
        <v>13</v>
      </c>
    </row>
    <row r="59" spans="1:7" ht="12.75">
      <c r="A59" s="1">
        <v>101</v>
      </c>
      <c r="B59" s="1">
        <v>1</v>
      </c>
      <c r="C59" s="1"/>
      <c r="D59" s="1" t="s">
        <v>10</v>
      </c>
      <c r="E59" s="1">
        <v>1</v>
      </c>
      <c r="F59" s="1">
        <v>802</v>
      </c>
      <c r="G59" s="2" t="s">
        <v>10</v>
      </c>
    </row>
    <row r="60" spans="1:7" ht="12.75">
      <c r="A60" s="1">
        <v>102</v>
      </c>
      <c r="B60" s="1">
        <v>1</v>
      </c>
      <c r="C60" s="1"/>
      <c r="D60" s="1" t="s">
        <v>15</v>
      </c>
      <c r="E60" s="1">
        <v>1</v>
      </c>
      <c r="F60" s="1">
        <v>4187</v>
      </c>
      <c r="G60" s="2" t="s">
        <v>15</v>
      </c>
    </row>
    <row r="61" spans="1:7" ht="12.75">
      <c r="A61" s="1">
        <v>103</v>
      </c>
      <c r="B61" s="1">
        <v>1</v>
      </c>
      <c r="C61" s="1"/>
      <c r="D61" s="1" t="s">
        <v>10</v>
      </c>
      <c r="E61" s="1">
        <v>1</v>
      </c>
      <c r="F61" s="1">
        <v>4097</v>
      </c>
      <c r="G61" s="2" t="s">
        <v>10</v>
      </c>
    </row>
    <row r="62" spans="1:7" ht="12.75">
      <c r="A62" s="1">
        <v>106</v>
      </c>
      <c r="B62" s="1">
        <v>1</v>
      </c>
      <c r="C62" s="1"/>
      <c r="D62" s="1" t="s">
        <v>16</v>
      </c>
      <c r="E62" s="1">
        <v>1</v>
      </c>
      <c r="F62" s="1">
        <v>4187</v>
      </c>
      <c r="G62" s="2" t="s">
        <v>16</v>
      </c>
    </row>
    <row r="63" spans="1:7" ht="12.75">
      <c r="A63" s="1">
        <v>107</v>
      </c>
      <c r="B63" s="1">
        <v>1</v>
      </c>
      <c r="C63" s="1" t="s">
        <v>9</v>
      </c>
      <c r="D63" s="1"/>
      <c r="E63" s="1">
        <v>1</v>
      </c>
      <c r="F63" s="1">
        <v>6063</v>
      </c>
      <c r="G63" s="2" t="s">
        <v>9</v>
      </c>
    </row>
    <row r="64" spans="1:7" ht="12.75">
      <c r="A64" s="1">
        <v>109</v>
      </c>
      <c r="B64" s="1">
        <v>1</v>
      </c>
      <c r="C64" s="1" t="s">
        <v>9</v>
      </c>
      <c r="D64" s="1"/>
      <c r="E64" s="1">
        <v>1</v>
      </c>
      <c r="F64" s="1">
        <v>6295</v>
      </c>
      <c r="G64" s="2" t="s">
        <v>9</v>
      </c>
    </row>
    <row r="65" spans="1:7" ht="12.75">
      <c r="A65" s="1">
        <v>110</v>
      </c>
      <c r="B65" s="1">
        <v>1</v>
      </c>
      <c r="C65" s="1"/>
      <c r="D65" s="1" t="s">
        <v>10</v>
      </c>
      <c r="E65" s="1">
        <v>1</v>
      </c>
      <c r="F65" s="1">
        <v>6274</v>
      </c>
      <c r="G65" s="2" t="s">
        <v>10</v>
      </c>
    </row>
    <row r="66" spans="1:7" ht="12.75">
      <c r="A66" s="1">
        <v>113</v>
      </c>
      <c r="B66" s="1">
        <v>1</v>
      </c>
      <c r="C66" s="1"/>
      <c r="D66" s="1" t="s">
        <v>10</v>
      </c>
      <c r="E66" s="1">
        <v>1</v>
      </c>
      <c r="F66" s="1">
        <v>6274</v>
      </c>
      <c r="G66" s="2" t="s">
        <v>10</v>
      </c>
    </row>
    <row r="67" spans="1:7" ht="12.75">
      <c r="A67" s="1">
        <v>114</v>
      </c>
      <c r="B67" s="1">
        <v>1</v>
      </c>
      <c r="C67" s="1"/>
      <c r="D67" s="1" t="s">
        <v>15</v>
      </c>
      <c r="E67" s="1">
        <v>1</v>
      </c>
      <c r="F67" s="1">
        <v>6063</v>
      </c>
      <c r="G67" s="2" t="s">
        <v>15</v>
      </c>
    </row>
    <row r="68" spans="1:7" ht="12.75">
      <c r="A68" s="1">
        <v>116</v>
      </c>
      <c r="B68" s="1">
        <v>1</v>
      </c>
      <c r="C68" s="1"/>
      <c r="D68" s="1" t="s">
        <v>16</v>
      </c>
      <c r="E68" s="1">
        <v>1</v>
      </c>
      <c r="F68" s="1">
        <v>4192</v>
      </c>
      <c r="G68" s="2" t="s">
        <v>16</v>
      </c>
    </row>
    <row r="69" spans="1:7" ht="12.75">
      <c r="A69" s="1">
        <v>117</v>
      </c>
      <c r="B69" s="1">
        <v>1</v>
      </c>
      <c r="C69" s="1"/>
      <c r="D69" s="1" t="s">
        <v>17</v>
      </c>
      <c r="E69" s="1">
        <v>1</v>
      </c>
      <c r="F69" s="1">
        <v>6006</v>
      </c>
      <c r="G69" s="2" t="s">
        <v>17</v>
      </c>
    </row>
    <row r="70" spans="1:7" ht="12.75">
      <c r="A70" s="1">
        <v>118</v>
      </c>
      <c r="B70" s="1">
        <v>1</v>
      </c>
      <c r="C70" s="1" t="s">
        <v>12</v>
      </c>
      <c r="D70" s="1"/>
      <c r="E70" s="1">
        <v>1</v>
      </c>
      <c r="F70" s="1">
        <v>802</v>
      </c>
      <c r="G70" s="2" t="s">
        <v>12</v>
      </c>
    </row>
    <row r="71" spans="1:7" ht="12.75">
      <c r="A71" s="1">
        <v>119</v>
      </c>
      <c r="B71" s="1">
        <v>1</v>
      </c>
      <c r="C71" s="1" t="s">
        <v>12</v>
      </c>
      <c r="D71" s="1"/>
      <c r="E71" s="1">
        <v>1</v>
      </c>
      <c r="F71" s="1">
        <v>802</v>
      </c>
      <c r="G71" s="2" t="s">
        <v>12</v>
      </c>
    </row>
    <row r="72" spans="1:7" ht="12.75">
      <c r="A72" s="1">
        <v>121</v>
      </c>
      <c r="B72" s="1">
        <v>1</v>
      </c>
      <c r="C72" s="1"/>
      <c r="D72" s="1" t="s">
        <v>10</v>
      </c>
      <c r="E72" s="1">
        <v>1</v>
      </c>
      <c r="F72" s="1">
        <v>6274</v>
      </c>
      <c r="G72" s="2" t="s">
        <v>10</v>
      </c>
    </row>
    <row r="73" spans="1:7" ht="12.75">
      <c r="A73" s="1">
        <v>122</v>
      </c>
      <c r="B73" s="1">
        <v>1</v>
      </c>
      <c r="C73" s="1"/>
      <c r="D73" s="1" t="s">
        <v>10</v>
      </c>
      <c r="E73" s="1">
        <v>1</v>
      </c>
      <c r="F73" s="1">
        <v>6243</v>
      </c>
      <c r="G73" s="2" t="s">
        <v>10</v>
      </c>
    </row>
    <row r="74" spans="1:7" ht="12.75">
      <c r="A74" s="1">
        <v>123</v>
      </c>
      <c r="B74" s="1">
        <v>1</v>
      </c>
      <c r="C74" s="1"/>
      <c r="D74" s="1" t="s">
        <v>10</v>
      </c>
      <c r="E74" s="1">
        <v>1</v>
      </c>
      <c r="F74" s="1">
        <v>6243</v>
      </c>
      <c r="G74" s="2" t="s">
        <v>10</v>
      </c>
    </row>
    <row r="75" spans="1:7" ht="12.75">
      <c r="A75" s="1">
        <v>124</v>
      </c>
      <c r="B75" s="1">
        <v>1</v>
      </c>
      <c r="C75" s="1"/>
      <c r="D75" s="1" t="s">
        <v>8</v>
      </c>
      <c r="E75" s="1">
        <v>1</v>
      </c>
      <c r="F75" s="1">
        <v>6295</v>
      </c>
      <c r="G75" s="2" t="s">
        <v>8</v>
      </c>
    </row>
    <row r="76" spans="1:7" ht="12.75">
      <c r="A76" s="1">
        <v>125</v>
      </c>
      <c r="B76" s="1">
        <v>1</v>
      </c>
      <c r="C76" s="1"/>
      <c r="D76" s="1" t="s">
        <v>10</v>
      </c>
      <c r="E76" s="1">
        <v>1</v>
      </c>
      <c r="F76" s="1">
        <v>6243</v>
      </c>
      <c r="G76" s="2" t="s">
        <v>10</v>
      </c>
    </row>
    <row r="77" spans="1:7" ht="12.75">
      <c r="A77" s="1">
        <v>126</v>
      </c>
      <c r="B77" s="1">
        <v>1</v>
      </c>
      <c r="C77" s="1"/>
      <c r="D77" s="1" t="s">
        <v>10</v>
      </c>
      <c r="E77" s="1">
        <v>1</v>
      </c>
      <c r="F77" s="1">
        <v>6243</v>
      </c>
      <c r="G77" s="2" t="s">
        <v>10</v>
      </c>
    </row>
    <row r="78" spans="1:7" ht="12.75">
      <c r="A78" s="1">
        <v>127</v>
      </c>
      <c r="B78" s="1">
        <v>1</v>
      </c>
      <c r="C78" s="1"/>
      <c r="D78" s="1" t="s">
        <v>8</v>
      </c>
      <c r="E78" s="1">
        <v>1</v>
      </c>
      <c r="F78" s="1">
        <v>6295</v>
      </c>
      <c r="G78" s="2" t="s">
        <v>8</v>
      </c>
    </row>
    <row r="79" spans="1:7" ht="12.75">
      <c r="A79" s="1">
        <v>128</v>
      </c>
      <c r="B79" s="1">
        <v>1</v>
      </c>
      <c r="C79" s="1"/>
      <c r="D79" s="1" t="s">
        <v>8</v>
      </c>
      <c r="E79" s="1">
        <v>1</v>
      </c>
      <c r="F79" s="1">
        <v>6295</v>
      </c>
      <c r="G79" s="2" t="s">
        <v>8</v>
      </c>
    </row>
    <row r="80" spans="1:7" ht="12.75">
      <c r="A80" s="1">
        <v>129</v>
      </c>
      <c r="B80" s="1">
        <v>1</v>
      </c>
      <c r="C80" s="1"/>
      <c r="D80" s="1" t="s">
        <v>10</v>
      </c>
      <c r="E80" s="1">
        <v>1</v>
      </c>
      <c r="F80" s="1">
        <v>6243</v>
      </c>
      <c r="G80" s="2" t="s">
        <v>10</v>
      </c>
    </row>
    <row r="81" spans="1:7" ht="12.75">
      <c r="A81" s="1">
        <v>131</v>
      </c>
      <c r="B81" s="1">
        <v>1</v>
      </c>
      <c r="C81" s="1"/>
      <c r="D81" s="1" t="s">
        <v>10</v>
      </c>
      <c r="E81" s="1">
        <v>1</v>
      </c>
      <c r="F81" s="1">
        <v>6243</v>
      </c>
      <c r="G81" s="2" t="s">
        <v>10</v>
      </c>
    </row>
    <row r="82" spans="1:7" ht="12.75">
      <c r="A82" s="1">
        <v>135</v>
      </c>
      <c r="B82" s="1">
        <v>1</v>
      </c>
      <c r="C82" s="1"/>
      <c r="D82" s="1" t="s">
        <v>21</v>
      </c>
      <c r="E82" s="1">
        <v>1</v>
      </c>
      <c r="F82" s="1">
        <v>6243</v>
      </c>
      <c r="G82" s="2" t="s">
        <v>21</v>
      </c>
    </row>
    <row r="83" spans="1:7" ht="12.75">
      <c r="A83" s="1">
        <v>136</v>
      </c>
      <c r="B83" s="1">
        <v>1</v>
      </c>
      <c r="C83" s="1"/>
      <c r="D83" s="1" t="s">
        <v>8</v>
      </c>
      <c r="E83" s="1">
        <v>1</v>
      </c>
      <c r="F83" s="1">
        <v>4187</v>
      </c>
      <c r="G83" s="2" t="s">
        <v>8</v>
      </c>
    </row>
    <row r="84" spans="1:7" ht="12.75">
      <c r="A84" s="1">
        <v>137</v>
      </c>
      <c r="B84" s="1">
        <v>1</v>
      </c>
      <c r="C84" s="1"/>
      <c r="D84" s="1" t="s">
        <v>21</v>
      </c>
      <c r="E84" s="1">
        <v>1</v>
      </c>
      <c r="F84" s="1">
        <v>6243</v>
      </c>
      <c r="G84" s="2" t="s">
        <v>21</v>
      </c>
    </row>
    <row r="85" spans="1:7" ht="12.75">
      <c r="A85" s="1">
        <v>139</v>
      </c>
      <c r="B85" s="1">
        <v>1</v>
      </c>
      <c r="C85" s="1"/>
      <c r="D85" s="1" t="s">
        <v>10</v>
      </c>
      <c r="E85" s="1">
        <v>1</v>
      </c>
      <c r="F85" s="1">
        <v>6243</v>
      </c>
      <c r="G85" s="2" t="s">
        <v>10</v>
      </c>
    </row>
    <row r="86" spans="1:7" ht="12.75">
      <c r="A86" s="1">
        <v>140</v>
      </c>
      <c r="B86" s="1">
        <v>1</v>
      </c>
      <c r="C86" s="1"/>
      <c r="D86" s="1" t="s">
        <v>21</v>
      </c>
      <c r="E86" s="1">
        <v>1</v>
      </c>
      <c r="F86" s="1">
        <v>6143</v>
      </c>
      <c r="G86" s="2" t="s">
        <v>21</v>
      </c>
    </row>
    <row r="87" spans="1:7" ht="12.75">
      <c r="A87" s="1">
        <v>141</v>
      </c>
      <c r="B87" s="1">
        <v>1</v>
      </c>
      <c r="C87" s="1" t="s">
        <v>13</v>
      </c>
      <c r="D87" s="1"/>
      <c r="E87" s="1">
        <v>1</v>
      </c>
      <c r="F87" s="1">
        <v>6143</v>
      </c>
      <c r="G87" s="2" t="s">
        <v>13</v>
      </c>
    </row>
    <row r="88" spans="1:7" ht="12.75">
      <c r="A88" s="1">
        <v>143</v>
      </c>
      <c r="B88" s="1">
        <v>1</v>
      </c>
      <c r="C88" s="1"/>
      <c r="D88" s="1" t="s">
        <v>21</v>
      </c>
      <c r="E88" s="1">
        <v>1</v>
      </c>
      <c r="F88" s="1">
        <v>6243</v>
      </c>
      <c r="G88" s="2" t="s">
        <v>21</v>
      </c>
    </row>
    <row r="89" spans="1:7" ht="12.75">
      <c r="A89" s="1">
        <v>144</v>
      </c>
      <c r="B89" s="1">
        <v>1</v>
      </c>
      <c r="C89" s="1"/>
      <c r="D89" s="1" t="s">
        <v>10</v>
      </c>
      <c r="E89" s="1">
        <v>1</v>
      </c>
      <c r="F89" s="1">
        <v>6243</v>
      </c>
      <c r="G89" s="2" t="s">
        <v>10</v>
      </c>
    </row>
    <row r="90" spans="1:7" ht="12.75">
      <c r="A90" s="1">
        <v>145</v>
      </c>
      <c r="B90" s="1">
        <v>1</v>
      </c>
      <c r="C90" s="1"/>
      <c r="D90" s="1" t="s">
        <v>21</v>
      </c>
      <c r="E90" s="1">
        <v>1</v>
      </c>
      <c r="F90" s="1">
        <v>6143</v>
      </c>
      <c r="G90" s="2" t="s">
        <v>21</v>
      </c>
    </row>
    <row r="91" spans="1:7" ht="12.75">
      <c r="A91" s="1">
        <v>146</v>
      </c>
      <c r="B91" s="1">
        <v>1</v>
      </c>
      <c r="C91" s="1"/>
      <c r="D91" s="1" t="s">
        <v>21</v>
      </c>
      <c r="E91" s="1">
        <v>1</v>
      </c>
      <c r="F91" s="1">
        <v>6274</v>
      </c>
      <c r="G91" s="2" t="s">
        <v>21</v>
      </c>
    </row>
    <row r="92" spans="1:7" ht="12.75">
      <c r="A92" s="1">
        <v>148</v>
      </c>
      <c r="B92" s="1">
        <v>1</v>
      </c>
      <c r="C92" s="1"/>
      <c r="D92" s="1" t="s">
        <v>10</v>
      </c>
      <c r="E92" s="1">
        <v>1</v>
      </c>
      <c r="F92" s="1">
        <v>3886</v>
      </c>
      <c r="G92" s="2" t="s">
        <v>10</v>
      </c>
    </row>
    <row r="93" spans="1:7" ht="12.75">
      <c r="A93" s="1">
        <v>149</v>
      </c>
      <c r="B93" s="1">
        <v>1</v>
      </c>
      <c r="C93" s="1"/>
      <c r="D93" s="1" t="s">
        <v>8</v>
      </c>
      <c r="E93" s="1">
        <v>1</v>
      </c>
      <c r="F93" s="1">
        <v>6295</v>
      </c>
      <c r="G93" s="2" t="s">
        <v>8</v>
      </c>
    </row>
    <row r="94" spans="1:7" ht="12.75">
      <c r="A94" s="1">
        <v>151</v>
      </c>
      <c r="B94" s="1">
        <v>1</v>
      </c>
      <c r="C94" s="1" t="s">
        <v>13</v>
      </c>
      <c r="D94" s="1"/>
      <c r="E94" s="1">
        <v>1</v>
      </c>
      <c r="F94" s="1">
        <v>6274</v>
      </c>
      <c r="G94" s="2" t="s">
        <v>13</v>
      </c>
    </row>
    <row r="95" spans="1:7" ht="12.75">
      <c r="A95" s="1">
        <v>153</v>
      </c>
      <c r="B95" s="1">
        <v>1</v>
      </c>
      <c r="C95" s="1"/>
      <c r="D95" s="1" t="s">
        <v>22</v>
      </c>
      <c r="E95" s="1">
        <v>1</v>
      </c>
      <c r="F95" s="1">
        <v>6274</v>
      </c>
      <c r="G95" s="2" t="s">
        <v>22</v>
      </c>
    </row>
    <row r="96" spans="1:7" ht="12.75">
      <c r="A96" s="1">
        <v>156</v>
      </c>
      <c r="B96" s="1">
        <v>1</v>
      </c>
      <c r="C96" s="1" t="s">
        <v>9</v>
      </c>
      <c r="D96" s="1"/>
      <c r="E96" s="1">
        <v>1</v>
      </c>
      <c r="F96" s="1">
        <v>6145</v>
      </c>
      <c r="G96" s="2" t="s">
        <v>9</v>
      </c>
    </row>
    <row r="97" spans="1:7" ht="12.75">
      <c r="A97" s="1">
        <v>158</v>
      </c>
      <c r="B97" s="1">
        <v>1</v>
      </c>
      <c r="C97" s="1" t="s">
        <v>13</v>
      </c>
      <c r="D97" s="1"/>
      <c r="E97" s="1">
        <v>1</v>
      </c>
      <c r="F97" s="1">
        <v>802</v>
      </c>
      <c r="G97" s="2" t="s">
        <v>13</v>
      </c>
    </row>
    <row r="98" spans="1:7" ht="12.75">
      <c r="A98" s="1">
        <v>163</v>
      </c>
      <c r="B98" s="1">
        <v>1</v>
      </c>
      <c r="C98" s="1" t="s">
        <v>9</v>
      </c>
      <c r="D98" s="1"/>
      <c r="E98" s="1">
        <v>1</v>
      </c>
      <c r="F98" s="1">
        <v>6145</v>
      </c>
      <c r="G98" s="2" t="s">
        <v>9</v>
      </c>
    </row>
    <row r="99" spans="1:7" ht="12.75">
      <c r="A99" s="1">
        <v>164</v>
      </c>
      <c r="B99" s="1">
        <v>1</v>
      </c>
      <c r="C99" s="1"/>
      <c r="D99" s="1" t="s">
        <v>10</v>
      </c>
      <c r="E99" s="1">
        <v>1</v>
      </c>
      <c r="F99" s="1">
        <v>6274</v>
      </c>
      <c r="G99" s="2" t="s">
        <v>10</v>
      </c>
    </row>
    <row r="100" spans="1:7" ht="12.75">
      <c r="A100" s="1">
        <v>165</v>
      </c>
      <c r="B100" s="1">
        <v>1</v>
      </c>
      <c r="C100" s="1" t="s">
        <v>11</v>
      </c>
      <c r="D100" s="1"/>
      <c r="E100" s="1">
        <v>1</v>
      </c>
      <c r="F100" s="1">
        <v>6371</v>
      </c>
      <c r="G100" s="2" t="s">
        <v>11</v>
      </c>
    </row>
    <row r="101" spans="1:7" ht="12.75">
      <c r="A101" s="1">
        <v>172</v>
      </c>
      <c r="B101" s="1">
        <v>1</v>
      </c>
      <c r="C101" s="1"/>
      <c r="D101" s="1" t="s">
        <v>10</v>
      </c>
      <c r="E101" s="1">
        <v>1</v>
      </c>
      <c r="F101" s="1">
        <v>6243</v>
      </c>
      <c r="G101" s="2" t="s">
        <v>10</v>
      </c>
    </row>
    <row r="102" spans="1:7" ht="12.75">
      <c r="A102" s="1">
        <v>176</v>
      </c>
      <c r="B102" s="1">
        <v>1</v>
      </c>
      <c r="C102" s="1"/>
      <c r="D102" s="1" t="s">
        <v>16</v>
      </c>
      <c r="E102" s="1">
        <v>1</v>
      </c>
      <c r="F102" s="1">
        <v>4192</v>
      </c>
      <c r="G102" s="2" t="s">
        <v>16</v>
      </c>
    </row>
    <row r="103" spans="1:7" ht="12.75">
      <c r="A103" s="1">
        <v>179</v>
      </c>
      <c r="B103" s="1">
        <v>1</v>
      </c>
      <c r="C103" s="1"/>
      <c r="D103" s="1" t="s">
        <v>17</v>
      </c>
      <c r="E103" s="1">
        <v>1</v>
      </c>
      <c r="F103" s="1">
        <v>6063</v>
      </c>
      <c r="G103" s="2" t="s">
        <v>17</v>
      </c>
    </row>
    <row r="104" spans="1:7" ht="12.75">
      <c r="A104" s="1">
        <v>180</v>
      </c>
      <c r="B104" s="1">
        <v>1</v>
      </c>
      <c r="C104" s="1"/>
      <c r="D104" s="1" t="s">
        <v>20</v>
      </c>
      <c r="E104" s="1">
        <v>1</v>
      </c>
      <c r="F104" s="1">
        <v>6150</v>
      </c>
      <c r="G104" s="2" t="s">
        <v>20</v>
      </c>
    </row>
    <row r="105" spans="1:7" ht="12.75">
      <c r="A105" s="1">
        <v>181</v>
      </c>
      <c r="B105" s="1">
        <v>1</v>
      </c>
      <c r="C105" s="1"/>
      <c r="D105" s="1" t="s">
        <v>17</v>
      </c>
      <c r="E105" s="1">
        <v>1</v>
      </c>
      <c r="F105" s="1">
        <v>6063</v>
      </c>
      <c r="G105" s="2" t="s">
        <v>17</v>
      </c>
    </row>
    <row r="106" spans="1:7" ht="12.75">
      <c r="A106" s="1">
        <v>182</v>
      </c>
      <c r="B106" s="1">
        <v>1</v>
      </c>
      <c r="C106" s="1"/>
      <c r="D106" s="1" t="s">
        <v>15</v>
      </c>
      <c r="E106" s="1">
        <v>1</v>
      </c>
      <c r="F106" s="1">
        <v>6063</v>
      </c>
      <c r="G106" s="2" t="s">
        <v>15</v>
      </c>
    </row>
    <row r="107" spans="1:7" ht="12.75">
      <c r="A107" s="1">
        <v>183</v>
      </c>
      <c r="B107" s="1">
        <v>1</v>
      </c>
      <c r="C107" s="1"/>
      <c r="D107" s="1" t="s">
        <v>17</v>
      </c>
      <c r="E107" s="1">
        <v>1</v>
      </c>
      <c r="F107" s="1">
        <v>6063</v>
      </c>
      <c r="G107" s="2" t="s">
        <v>17</v>
      </c>
    </row>
    <row r="108" spans="1:7" ht="12.75">
      <c r="A108" s="1">
        <v>184</v>
      </c>
      <c r="B108" s="1">
        <v>1</v>
      </c>
      <c r="C108" s="1"/>
      <c r="D108" s="1" t="s">
        <v>17</v>
      </c>
      <c r="E108" s="1">
        <v>1</v>
      </c>
      <c r="F108" s="1">
        <v>4187</v>
      </c>
      <c r="G108" s="2" t="s">
        <v>17</v>
      </c>
    </row>
    <row r="109" spans="1:7" ht="12.75">
      <c r="A109" s="1">
        <v>186</v>
      </c>
      <c r="B109" s="1">
        <v>1</v>
      </c>
      <c r="C109" s="1"/>
      <c r="D109" s="1" t="s">
        <v>16</v>
      </c>
      <c r="E109" s="1">
        <v>1</v>
      </c>
      <c r="F109" s="1">
        <v>6006</v>
      </c>
      <c r="G109" s="2" t="s">
        <v>16</v>
      </c>
    </row>
    <row r="110" spans="1:7" ht="12.75">
      <c r="A110" s="1">
        <v>191</v>
      </c>
      <c r="B110" s="1">
        <v>1</v>
      </c>
      <c r="C110" s="1"/>
      <c r="D110" s="1" t="s">
        <v>21</v>
      </c>
      <c r="E110" s="1">
        <v>1</v>
      </c>
      <c r="F110" s="1">
        <v>6150</v>
      </c>
      <c r="G110" s="2" t="s">
        <v>21</v>
      </c>
    </row>
    <row r="111" spans="1:7" ht="12.75">
      <c r="A111" s="1">
        <v>192</v>
      </c>
      <c r="B111" s="1">
        <v>1</v>
      </c>
      <c r="C111" s="1"/>
      <c r="D111" s="1" t="s">
        <v>21</v>
      </c>
      <c r="E111" s="1">
        <v>1</v>
      </c>
      <c r="F111" s="1">
        <v>6143</v>
      </c>
      <c r="G111" s="2" t="s">
        <v>21</v>
      </c>
    </row>
    <row r="112" spans="1:7" ht="12.75">
      <c r="A112" s="1">
        <v>194</v>
      </c>
      <c r="B112" s="1">
        <v>1</v>
      </c>
      <c r="C112" s="1"/>
      <c r="D112" s="1" t="s">
        <v>8</v>
      </c>
      <c r="E112" s="1">
        <v>1</v>
      </c>
      <c r="F112" s="1">
        <v>6295</v>
      </c>
      <c r="G112" s="2" t="s">
        <v>8</v>
      </c>
    </row>
    <row r="113" spans="1:7" ht="12.75">
      <c r="A113" s="1">
        <v>195</v>
      </c>
      <c r="B113" s="1">
        <v>1</v>
      </c>
      <c r="C113" s="1"/>
      <c r="D113" s="1" t="s">
        <v>16</v>
      </c>
      <c r="E113" s="1">
        <v>1</v>
      </c>
      <c r="F113" s="1">
        <v>6006</v>
      </c>
      <c r="G113" s="2" t="s">
        <v>16</v>
      </c>
    </row>
    <row r="114" spans="1:7" ht="12.75">
      <c r="A114" s="1">
        <v>196</v>
      </c>
      <c r="B114" s="1">
        <v>1</v>
      </c>
      <c r="C114" s="1"/>
      <c r="D114" s="1" t="s">
        <v>16</v>
      </c>
      <c r="E114" s="1">
        <v>1</v>
      </c>
      <c r="F114" s="1">
        <v>4192</v>
      </c>
      <c r="G114" s="2" t="s">
        <v>16</v>
      </c>
    </row>
    <row r="115" spans="1:7" ht="12.75">
      <c r="A115" s="1">
        <v>197</v>
      </c>
      <c r="B115" s="1">
        <v>1</v>
      </c>
      <c r="C115" s="1"/>
      <c r="D115" s="1" t="s">
        <v>17</v>
      </c>
      <c r="E115" s="1">
        <v>1</v>
      </c>
      <c r="F115" s="1">
        <v>4187</v>
      </c>
      <c r="G115" s="2" t="s">
        <v>17</v>
      </c>
    </row>
    <row r="116" spans="1:7" ht="12.75">
      <c r="A116" s="1">
        <v>198</v>
      </c>
      <c r="B116" s="1">
        <v>1</v>
      </c>
      <c r="C116" s="1"/>
      <c r="D116" s="1" t="s">
        <v>8</v>
      </c>
      <c r="E116" s="1">
        <v>1</v>
      </c>
      <c r="F116" s="1">
        <v>6063</v>
      </c>
      <c r="G116" s="2" t="s">
        <v>8</v>
      </c>
    </row>
    <row r="117" spans="1:7" ht="12.75">
      <c r="A117" s="1">
        <v>202</v>
      </c>
      <c r="B117" s="1">
        <v>1</v>
      </c>
      <c r="C117" s="1"/>
      <c r="D117" s="1" t="s">
        <v>20</v>
      </c>
      <c r="E117" s="1">
        <v>1</v>
      </c>
      <c r="F117" s="1">
        <v>6342</v>
      </c>
      <c r="G117" s="2" t="s">
        <v>20</v>
      </c>
    </row>
    <row r="118" spans="1:7" ht="12.75">
      <c r="A118" s="1">
        <v>203</v>
      </c>
      <c r="B118" s="1">
        <v>1</v>
      </c>
      <c r="C118" s="1"/>
      <c r="D118" s="1" t="s">
        <v>15</v>
      </c>
      <c r="E118" s="1">
        <v>1</v>
      </c>
      <c r="F118" s="1">
        <v>6371</v>
      </c>
      <c r="G118" s="2" t="s">
        <v>15</v>
      </c>
    </row>
    <row r="119" spans="1:7" ht="12.75">
      <c r="A119" s="1">
        <v>204</v>
      </c>
      <c r="B119" s="1">
        <v>1</v>
      </c>
      <c r="C119" s="1"/>
      <c r="D119" s="1" t="s">
        <v>10</v>
      </c>
      <c r="E119" s="1">
        <v>1</v>
      </c>
      <c r="F119" s="1">
        <v>6274</v>
      </c>
      <c r="G119" s="2" t="s">
        <v>10</v>
      </c>
    </row>
    <row r="120" spans="1:7" ht="12.75">
      <c r="A120" s="1">
        <v>205</v>
      </c>
      <c r="B120" s="1">
        <v>1</v>
      </c>
      <c r="C120" s="1"/>
      <c r="D120" s="1" t="s">
        <v>10</v>
      </c>
      <c r="E120" s="1">
        <v>1</v>
      </c>
      <c r="F120" s="1">
        <v>6295</v>
      </c>
      <c r="G120" s="2" t="s">
        <v>10</v>
      </c>
    </row>
    <row r="121" spans="1:7" ht="12.75">
      <c r="A121" s="1">
        <v>237</v>
      </c>
      <c r="B121" s="1">
        <v>1</v>
      </c>
      <c r="C121" s="1"/>
      <c r="D121" s="1" t="s">
        <v>15</v>
      </c>
      <c r="E121" s="1">
        <v>1</v>
      </c>
      <c r="F121" s="1">
        <v>6371</v>
      </c>
      <c r="G121" s="2" t="s">
        <v>15</v>
      </c>
    </row>
    <row r="122" spans="1:7" ht="12.75">
      <c r="A122" s="1">
        <v>241</v>
      </c>
      <c r="B122" s="1">
        <v>1</v>
      </c>
      <c r="C122" s="1"/>
      <c r="D122" s="1" t="s">
        <v>8</v>
      </c>
      <c r="E122" s="1">
        <v>1</v>
      </c>
      <c r="F122" s="1">
        <v>6295</v>
      </c>
      <c r="G122" s="2" t="s">
        <v>8</v>
      </c>
    </row>
    <row r="123" spans="1:7" ht="12.75">
      <c r="A123" s="1">
        <v>242</v>
      </c>
      <c r="B123" s="1">
        <v>1</v>
      </c>
      <c r="C123" s="1"/>
      <c r="D123" s="1" t="s">
        <v>21</v>
      </c>
      <c r="E123" s="1">
        <v>1</v>
      </c>
      <c r="F123" s="1">
        <v>6143</v>
      </c>
      <c r="G123" s="2" t="s">
        <v>21</v>
      </c>
    </row>
    <row r="124" spans="1:7" ht="12.75">
      <c r="A124" s="1">
        <v>243</v>
      </c>
      <c r="B124" s="1">
        <v>1</v>
      </c>
      <c r="C124" s="1"/>
      <c r="D124" s="1" t="s">
        <v>21</v>
      </c>
      <c r="E124" s="1">
        <v>1</v>
      </c>
      <c r="F124" s="1">
        <v>6143</v>
      </c>
      <c r="G124" s="2" t="s">
        <v>21</v>
      </c>
    </row>
    <row r="125" spans="1:7" ht="12.75">
      <c r="A125" s="1">
        <v>245</v>
      </c>
      <c r="B125" s="1">
        <v>1</v>
      </c>
      <c r="C125" s="1"/>
      <c r="D125" s="1" t="s">
        <v>21</v>
      </c>
      <c r="E125" s="1">
        <v>1</v>
      </c>
      <c r="F125" s="1">
        <v>6143</v>
      </c>
      <c r="G125" s="2" t="s">
        <v>21</v>
      </c>
    </row>
    <row r="126" spans="1:7" ht="12.75">
      <c r="A126" s="1">
        <v>249</v>
      </c>
      <c r="B126" s="1">
        <v>1</v>
      </c>
      <c r="C126" s="1"/>
      <c r="D126" s="1" t="s">
        <v>8</v>
      </c>
      <c r="E126" s="1">
        <v>1</v>
      </c>
      <c r="F126" s="1">
        <v>6295</v>
      </c>
      <c r="G126" s="2" t="s">
        <v>8</v>
      </c>
    </row>
    <row r="127" spans="1:7" ht="12.75">
      <c r="A127" s="1">
        <v>250</v>
      </c>
      <c r="B127" s="1">
        <v>1</v>
      </c>
      <c r="C127" s="1"/>
      <c r="D127" s="1" t="s">
        <v>25</v>
      </c>
      <c r="E127" s="1">
        <v>1</v>
      </c>
      <c r="F127" s="1">
        <v>6150</v>
      </c>
      <c r="G127" s="2" t="s">
        <v>25</v>
      </c>
    </row>
    <row r="128" spans="1:7" ht="12.75">
      <c r="A128" s="1">
        <v>251</v>
      </c>
      <c r="B128" s="1">
        <v>1</v>
      </c>
      <c r="C128" s="1"/>
      <c r="D128" s="1" t="s">
        <v>10</v>
      </c>
      <c r="E128" s="1">
        <v>1</v>
      </c>
      <c r="F128" s="1">
        <v>6274</v>
      </c>
      <c r="G128" s="2" t="s">
        <v>10</v>
      </c>
    </row>
    <row r="129" spans="1:7" ht="12.75">
      <c r="A129" s="1">
        <v>252</v>
      </c>
      <c r="B129" s="1">
        <v>1</v>
      </c>
      <c r="C129" s="1"/>
      <c r="D129" s="1" t="s">
        <v>21</v>
      </c>
      <c r="E129" s="1">
        <v>1</v>
      </c>
      <c r="F129" s="1">
        <v>6143</v>
      </c>
      <c r="G129" s="2" t="s">
        <v>21</v>
      </c>
    </row>
    <row r="130" spans="1:7" ht="12.75">
      <c r="A130" s="1">
        <v>256</v>
      </c>
      <c r="B130" s="1">
        <v>1</v>
      </c>
      <c r="C130" s="1"/>
      <c r="D130" s="1" t="s">
        <v>20</v>
      </c>
      <c r="E130" s="1">
        <v>1</v>
      </c>
      <c r="F130" s="1">
        <v>6141</v>
      </c>
      <c r="G130" s="2" t="s">
        <v>20</v>
      </c>
    </row>
    <row r="131" spans="1:7" ht="12.75">
      <c r="A131" s="1">
        <v>258</v>
      </c>
      <c r="B131" s="1">
        <v>1</v>
      </c>
      <c r="C131" s="1"/>
      <c r="D131" s="1" t="s">
        <v>26</v>
      </c>
      <c r="E131" s="1">
        <v>1</v>
      </c>
      <c r="F131" s="1">
        <v>6342</v>
      </c>
      <c r="G131" s="2" t="s">
        <v>26</v>
      </c>
    </row>
    <row r="132" spans="1:7" ht="12.75">
      <c r="A132" s="1">
        <v>265</v>
      </c>
      <c r="B132" s="1">
        <v>1</v>
      </c>
      <c r="C132" s="1"/>
      <c r="D132" s="1" t="s">
        <v>15</v>
      </c>
      <c r="E132" s="1">
        <v>1</v>
      </c>
      <c r="F132" s="1">
        <v>6371</v>
      </c>
      <c r="G132" s="2" t="s">
        <v>15</v>
      </c>
    </row>
    <row r="133" spans="1:7" ht="12.75">
      <c r="A133" s="1">
        <v>266</v>
      </c>
      <c r="B133" s="1">
        <v>1</v>
      </c>
      <c r="C133" s="1"/>
      <c r="D133" s="1" t="s">
        <v>20</v>
      </c>
      <c r="E133" s="1">
        <v>1</v>
      </c>
      <c r="F133" s="1">
        <v>6150</v>
      </c>
      <c r="G133" s="2" t="s">
        <v>20</v>
      </c>
    </row>
    <row r="134" spans="1:7" ht="12.75">
      <c r="A134" s="1">
        <v>267</v>
      </c>
      <c r="B134" s="1">
        <v>1</v>
      </c>
      <c r="C134" s="1" t="s">
        <v>9</v>
      </c>
      <c r="D134" s="1"/>
      <c r="E134" s="1">
        <v>1</v>
      </c>
      <c r="F134" s="1">
        <v>6371</v>
      </c>
      <c r="G134" s="2" t="s">
        <v>9</v>
      </c>
    </row>
    <row r="135" spans="1:7" ht="12.75">
      <c r="A135" s="1">
        <v>268</v>
      </c>
      <c r="B135" s="1">
        <v>1</v>
      </c>
      <c r="C135" s="1"/>
      <c r="D135" s="1" t="s">
        <v>26</v>
      </c>
      <c r="E135" s="1">
        <v>1</v>
      </c>
      <c r="F135" s="1">
        <v>6117</v>
      </c>
      <c r="G135" s="2" t="s">
        <v>26</v>
      </c>
    </row>
    <row r="136" spans="1:7" ht="12.75">
      <c r="A136" s="1">
        <v>269</v>
      </c>
      <c r="B136" s="1">
        <v>1</v>
      </c>
      <c r="C136" s="1"/>
      <c r="D136" s="1" t="s">
        <v>20</v>
      </c>
      <c r="E136" s="1">
        <v>1</v>
      </c>
      <c r="F136" s="1">
        <v>6342</v>
      </c>
      <c r="G136" s="2" t="s">
        <v>20</v>
      </c>
    </row>
    <row r="137" spans="1:7" ht="12.75">
      <c r="A137" s="1">
        <v>273</v>
      </c>
      <c r="B137" s="1">
        <v>1</v>
      </c>
      <c r="C137" s="1" t="s">
        <v>7</v>
      </c>
      <c r="D137" s="1"/>
      <c r="E137" s="1">
        <v>1</v>
      </c>
      <c r="F137" s="1">
        <v>6376</v>
      </c>
      <c r="G137" s="2" t="s">
        <v>7</v>
      </c>
    </row>
    <row r="138" spans="1:7" ht="12.75">
      <c r="A138" s="1">
        <v>274</v>
      </c>
      <c r="B138" s="1">
        <v>1</v>
      </c>
      <c r="C138" s="1" t="s">
        <v>9</v>
      </c>
      <c r="D138" s="1"/>
      <c r="E138" s="1">
        <v>1</v>
      </c>
      <c r="F138" s="1">
        <v>6145</v>
      </c>
      <c r="G138" s="2" t="s">
        <v>9</v>
      </c>
    </row>
    <row r="139" spans="1:7" ht="12.75">
      <c r="A139" s="1">
        <v>275</v>
      </c>
      <c r="B139" s="1">
        <v>1</v>
      </c>
      <c r="C139" s="1"/>
      <c r="D139" s="1" t="s">
        <v>8</v>
      </c>
      <c r="E139" s="1">
        <v>1</v>
      </c>
      <c r="F139" s="1">
        <v>6243</v>
      </c>
      <c r="G139" s="2" t="s">
        <v>8</v>
      </c>
    </row>
    <row r="140" spans="1:7" ht="12.75">
      <c r="A140" s="1">
        <v>276</v>
      </c>
      <c r="B140" s="1">
        <v>1</v>
      </c>
      <c r="C140" s="1"/>
      <c r="D140" s="1" t="s">
        <v>15</v>
      </c>
      <c r="E140" s="1">
        <v>1</v>
      </c>
      <c r="F140" s="1">
        <v>6063</v>
      </c>
      <c r="G140" s="2" t="s">
        <v>15</v>
      </c>
    </row>
    <row r="141" spans="1:7" ht="12.75">
      <c r="A141" s="1">
        <v>277</v>
      </c>
      <c r="B141" s="1">
        <v>1</v>
      </c>
      <c r="C141" s="1"/>
      <c r="D141" s="1" t="s">
        <v>15</v>
      </c>
      <c r="E141" s="1">
        <v>1</v>
      </c>
      <c r="F141" s="1">
        <v>6063</v>
      </c>
      <c r="G141" s="2" t="s">
        <v>15</v>
      </c>
    </row>
    <row r="142" spans="1:7" ht="12.75">
      <c r="A142" s="1">
        <v>285</v>
      </c>
      <c r="B142" s="1">
        <v>1</v>
      </c>
      <c r="C142" s="1" t="s">
        <v>9</v>
      </c>
      <c r="D142" s="1"/>
      <c r="E142" s="1">
        <v>1</v>
      </c>
      <c r="F142" s="1">
        <v>6376</v>
      </c>
      <c r="G142" s="2" t="s">
        <v>9</v>
      </c>
    </row>
    <row r="143" spans="1:7" ht="12.75">
      <c r="A143" s="1">
        <v>286</v>
      </c>
      <c r="B143" s="1">
        <v>1</v>
      </c>
      <c r="C143" s="1" t="s">
        <v>9</v>
      </c>
      <c r="D143" s="1"/>
      <c r="E143" s="1">
        <v>1</v>
      </c>
      <c r="F143" s="1">
        <v>6376</v>
      </c>
      <c r="G143" s="2" t="s">
        <v>9</v>
      </c>
    </row>
    <row r="144" spans="1:7" ht="12.75">
      <c r="A144" s="1">
        <v>292</v>
      </c>
      <c r="B144" s="1">
        <v>1</v>
      </c>
      <c r="C144" s="1" t="s">
        <v>9</v>
      </c>
      <c r="D144" s="1"/>
      <c r="E144" s="1">
        <v>1</v>
      </c>
      <c r="F144" s="1">
        <v>6145</v>
      </c>
      <c r="G144" s="2" t="s">
        <v>9</v>
      </c>
    </row>
    <row r="145" spans="1:7" ht="12.75">
      <c r="A145" s="1">
        <v>293</v>
      </c>
      <c r="B145" s="1">
        <v>1</v>
      </c>
      <c r="C145" s="1" t="s">
        <v>9</v>
      </c>
      <c r="D145" s="1"/>
      <c r="E145" s="1">
        <v>1</v>
      </c>
      <c r="F145" s="1">
        <v>6376</v>
      </c>
      <c r="G145" s="2" t="s">
        <v>9</v>
      </c>
    </row>
    <row r="146" spans="1:7" ht="12.75">
      <c r="A146" s="1">
        <v>297</v>
      </c>
      <c r="B146" s="1">
        <v>1</v>
      </c>
      <c r="C146" s="1"/>
      <c r="D146" s="1" t="s">
        <v>8</v>
      </c>
      <c r="E146" s="1">
        <v>1</v>
      </c>
      <c r="F146" s="1">
        <v>6145</v>
      </c>
      <c r="G146" s="2" t="s">
        <v>8</v>
      </c>
    </row>
    <row r="147" spans="1:7" ht="12.75">
      <c r="A147" s="1">
        <v>298</v>
      </c>
      <c r="B147" s="1">
        <v>1</v>
      </c>
      <c r="C147" s="1" t="s">
        <v>13</v>
      </c>
      <c r="D147" s="1"/>
      <c r="E147" s="1">
        <v>1</v>
      </c>
      <c r="F147" s="1">
        <v>6117</v>
      </c>
      <c r="G147" s="2" t="s">
        <v>13</v>
      </c>
    </row>
    <row r="148" spans="1:7" ht="12.75">
      <c r="A148" s="1">
        <v>299</v>
      </c>
      <c r="B148" s="1">
        <v>1</v>
      </c>
      <c r="C148" s="1"/>
      <c r="D148" s="1" t="s">
        <v>21</v>
      </c>
      <c r="E148" s="1">
        <v>1</v>
      </c>
      <c r="F148" s="1">
        <v>6143</v>
      </c>
      <c r="G148" s="2" t="s">
        <v>21</v>
      </c>
    </row>
    <row r="149" spans="1:7" ht="12.75">
      <c r="A149" s="1">
        <v>300</v>
      </c>
      <c r="B149" s="1">
        <v>1</v>
      </c>
      <c r="C149" s="1"/>
      <c r="D149" s="1" t="s">
        <v>21</v>
      </c>
      <c r="E149" s="1">
        <v>1</v>
      </c>
      <c r="F149" s="1">
        <v>4097</v>
      </c>
      <c r="G149" s="2" t="s">
        <v>21</v>
      </c>
    </row>
    <row r="150" spans="1:7" ht="12.75">
      <c r="A150" s="1">
        <v>301</v>
      </c>
      <c r="B150" s="1">
        <v>1</v>
      </c>
      <c r="C150" s="1"/>
      <c r="D150" s="1" t="s">
        <v>21</v>
      </c>
      <c r="E150" s="1">
        <v>1</v>
      </c>
      <c r="F150" s="1">
        <v>6067</v>
      </c>
      <c r="G150" s="2" t="s">
        <v>21</v>
      </c>
    </row>
    <row r="151" spans="1:7" ht="12.75">
      <c r="A151" s="1">
        <v>302</v>
      </c>
      <c r="B151" s="1">
        <v>1</v>
      </c>
      <c r="C151" s="1"/>
      <c r="D151" s="1" t="s">
        <v>21</v>
      </c>
      <c r="E151" s="1">
        <v>1</v>
      </c>
      <c r="F151" s="1">
        <v>6143</v>
      </c>
      <c r="G151" s="2" t="s">
        <v>21</v>
      </c>
    </row>
    <row r="152" spans="1:7" ht="12.75">
      <c r="A152" s="1">
        <v>304</v>
      </c>
      <c r="B152" s="1">
        <v>1</v>
      </c>
      <c r="C152" s="1" t="s">
        <v>13</v>
      </c>
      <c r="D152" s="1"/>
      <c r="E152" s="1">
        <v>1</v>
      </c>
      <c r="F152" s="1">
        <v>6117</v>
      </c>
      <c r="G152" s="2" t="s">
        <v>13</v>
      </c>
    </row>
    <row r="153" spans="1:7" ht="12.75">
      <c r="A153" s="1">
        <v>307</v>
      </c>
      <c r="B153" s="1">
        <v>1</v>
      </c>
      <c r="C153" s="1"/>
      <c r="D153" s="1" t="s">
        <v>21</v>
      </c>
      <c r="E153" s="1">
        <v>1</v>
      </c>
      <c r="F153" s="1">
        <v>4097</v>
      </c>
      <c r="G153" s="2" t="s">
        <v>21</v>
      </c>
    </row>
    <row r="154" spans="1:7" ht="12.75">
      <c r="A154" s="1">
        <v>308</v>
      </c>
      <c r="B154" s="1">
        <v>1</v>
      </c>
      <c r="C154" s="1"/>
      <c r="D154" s="1" t="s">
        <v>21</v>
      </c>
      <c r="E154" s="1">
        <v>1</v>
      </c>
      <c r="F154" s="1">
        <v>6143</v>
      </c>
      <c r="G154" s="2" t="s">
        <v>21</v>
      </c>
    </row>
    <row r="155" spans="1:7" ht="12.75">
      <c r="A155" s="1">
        <v>309</v>
      </c>
      <c r="B155" s="1">
        <v>1</v>
      </c>
      <c r="C155" s="1" t="s">
        <v>7</v>
      </c>
      <c r="D155" s="1"/>
      <c r="E155" s="1">
        <v>1</v>
      </c>
      <c r="F155" s="1">
        <v>6295</v>
      </c>
      <c r="G155" s="2" t="s">
        <v>7</v>
      </c>
    </row>
    <row r="156" spans="1:7" ht="12.75">
      <c r="A156" s="1">
        <v>311</v>
      </c>
      <c r="B156" s="1">
        <v>1</v>
      </c>
      <c r="C156" s="1"/>
      <c r="D156" s="1" t="s">
        <v>22</v>
      </c>
      <c r="E156" s="1">
        <v>1</v>
      </c>
      <c r="F156" s="1">
        <v>6371</v>
      </c>
      <c r="G156" s="2" t="s">
        <v>22</v>
      </c>
    </row>
    <row r="157" spans="1:7" ht="12.75">
      <c r="A157" s="1">
        <v>312</v>
      </c>
      <c r="B157" s="1">
        <v>1</v>
      </c>
      <c r="C157" s="1"/>
      <c r="D157" s="1" t="s">
        <v>22</v>
      </c>
      <c r="E157" s="1">
        <v>1</v>
      </c>
      <c r="F157" s="1">
        <v>3886</v>
      </c>
      <c r="G157" s="2" t="s">
        <v>22</v>
      </c>
    </row>
    <row r="158" spans="1:7" ht="12.75">
      <c r="A158" s="1">
        <v>314</v>
      </c>
      <c r="B158" s="1">
        <v>1</v>
      </c>
      <c r="C158" s="1" t="s">
        <v>27</v>
      </c>
      <c r="D158" s="1"/>
      <c r="E158" s="1">
        <v>1</v>
      </c>
      <c r="F158" s="1">
        <v>6375</v>
      </c>
      <c r="G158" s="2" t="s">
        <v>27</v>
      </c>
    </row>
    <row r="159" spans="1:7" ht="12.75">
      <c r="A159" s="1">
        <v>315</v>
      </c>
      <c r="B159" s="1">
        <v>1</v>
      </c>
      <c r="C159" s="1" t="s">
        <v>27</v>
      </c>
      <c r="D159" s="1"/>
      <c r="E159" s="1">
        <v>1</v>
      </c>
      <c r="F159" s="1">
        <v>6375</v>
      </c>
      <c r="G159" s="2" t="s">
        <v>27</v>
      </c>
    </row>
    <row r="160" spans="1:7" ht="12.75">
      <c r="A160" s="1">
        <v>316</v>
      </c>
      <c r="B160" s="1">
        <v>1</v>
      </c>
      <c r="C160" s="1" t="s">
        <v>27</v>
      </c>
      <c r="D160" s="1"/>
      <c r="E160" s="1">
        <v>1</v>
      </c>
      <c r="F160" s="1">
        <v>6375</v>
      </c>
      <c r="G160" s="2" t="s">
        <v>27</v>
      </c>
    </row>
    <row r="161" spans="1:7" ht="12.75">
      <c r="A161" s="1">
        <v>317</v>
      </c>
      <c r="B161" s="1">
        <v>1</v>
      </c>
      <c r="C161" s="1"/>
      <c r="D161" s="1" t="s">
        <v>28</v>
      </c>
      <c r="E161" s="1">
        <v>1</v>
      </c>
      <c r="F161" s="1">
        <v>6107</v>
      </c>
      <c r="G161" s="2" t="s">
        <v>28</v>
      </c>
    </row>
    <row r="162" spans="1:7" ht="12.75">
      <c r="A162" s="1">
        <v>318</v>
      </c>
      <c r="B162" s="1">
        <v>1</v>
      </c>
      <c r="C162" s="1"/>
      <c r="D162" s="1" t="s">
        <v>20</v>
      </c>
      <c r="E162" s="1">
        <v>1</v>
      </c>
      <c r="F162" s="1">
        <v>4187</v>
      </c>
      <c r="G162" s="2" t="s">
        <v>20</v>
      </c>
    </row>
    <row r="163" spans="1:7" ht="12.75">
      <c r="A163" s="1">
        <v>321</v>
      </c>
      <c r="B163" s="1">
        <v>1</v>
      </c>
      <c r="C163" s="1"/>
      <c r="D163" s="1" t="s">
        <v>20</v>
      </c>
      <c r="E163" s="1">
        <v>1</v>
      </c>
      <c r="F163" s="1">
        <v>4187</v>
      </c>
      <c r="G163" s="2" t="s">
        <v>20</v>
      </c>
    </row>
    <row r="164" spans="1:7" ht="12.75">
      <c r="A164" s="1">
        <v>323</v>
      </c>
      <c r="B164" s="1">
        <v>1</v>
      </c>
      <c r="C164" s="1"/>
      <c r="D164" s="1" t="s">
        <v>28</v>
      </c>
      <c r="E164" s="1">
        <v>1</v>
      </c>
      <c r="F164" s="1">
        <v>6107</v>
      </c>
      <c r="G164" s="2" t="s">
        <v>28</v>
      </c>
    </row>
    <row r="165" spans="1:7" ht="12.75">
      <c r="A165" s="1">
        <v>324</v>
      </c>
      <c r="B165" s="1">
        <v>1</v>
      </c>
      <c r="C165" s="1" t="s">
        <v>11</v>
      </c>
      <c r="D165" s="1"/>
      <c r="E165" s="1">
        <v>1</v>
      </c>
      <c r="F165" s="1">
        <v>6381</v>
      </c>
      <c r="G165" s="2" t="s">
        <v>11</v>
      </c>
    </row>
    <row r="166" spans="1:7" ht="12.75">
      <c r="A166" s="1">
        <v>327</v>
      </c>
      <c r="B166" s="1">
        <v>1</v>
      </c>
      <c r="C166" s="1" t="s">
        <v>14</v>
      </c>
      <c r="D166" s="1"/>
      <c r="E166" s="1">
        <v>1</v>
      </c>
      <c r="F166" s="1">
        <v>6375</v>
      </c>
      <c r="G166" s="2" t="s">
        <v>14</v>
      </c>
    </row>
    <row r="167" spans="1:7" ht="12.75">
      <c r="A167" s="1">
        <v>328</v>
      </c>
      <c r="B167" s="1">
        <v>1</v>
      </c>
      <c r="C167" s="1"/>
      <c r="D167" s="1" t="s">
        <v>28</v>
      </c>
      <c r="E167" s="1">
        <v>1</v>
      </c>
      <c r="F167" s="1">
        <v>6107</v>
      </c>
      <c r="G167" s="2" t="s">
        <v>28</v>
      </c>
    </row>
    <row r="168" spans="1:7" ht="12.75">
      <c r="A168" s="1">
        <v>329</v>
      </c>
      <c r="B168" s="1">
        <v>1</v>
      </c>
      <c r="C168" s="1" t="s">
        <v>27</v>
      </c>
      <c r="D168" s="1"/>
      <c r="E168" s="1">
        <v>1</v>
      </c>
      <c r="F168" s="1">
        <v>6375</v>
      </c>
      <c r="G168" s="2" t="s">
        <v>27</v>
      </c>
    </row>
    <row r="169" spans="1:7" ht="12.75">
      <c r="A169" s="1">
        <v>330</v>
      </c>
      <c r="B169" s="1">
        <v>1</v>
      </c>
      <c r="C169" s="1"/>
      <c r="D169" s="1" t="s">
        <v>28</v>
      </c>
      <c r="E169" s="1">
        <v>1</v>
      </c>
      <c r="F169" s="1">
        <v>6107</v>
      </c>
      <c r="G169" s="2" t="s">
        <v>28</v>
      </c>
    </row>
    <row r="170" spans="1:7" ht="12.75">
      <c r="A170" s="1">
        <v>332</v>
      </c>
      <c r="B170" s="1">
        <v>1</v>
      </c>
      <c r="C170" s="1" t="s">
        <v>27</v>
      </c>
      <c r="D170" s="1"/>
      <c r="E170" s="1">
        <v>1</v>
      </c>
      <c r="F170" s="1">
        <v>6375</v>
      </c>
      <c r="G170" s="2" t="s">
        <v>27</v>
      </c>
    </row>
    <row r="171" spans="1:7" ht="12.75">
      <c r="A171" s="1">
        <v>336</v>
      </c>
      <c r="B171" s="1">
        <v>1</v>
      </c>
      <c r="C171" s="1" t="s">
        <v>27</v>
      </c>
      <c r="D171" s="1"/>
      <c r="E171" s="1">
        <v>1</v>
      </c>
      <c r="F171" s="1">
        <v>6375</v>
      </c>
      <c r="G171" s="2" t="s">
        <v>27</v>
      </c>
    </row>
    <row r="172" spans="1:7" ht="12.75">
      <c r="A172" s="1">
        <v>338</v>
      </c>
      <c r="B172" s="1">
        <v>1</v>
      </c>
      <c r="C172" s="1"/>
      <c r="D172" s="1" t="s">
        <v>28</v>
      </c>
      <c r="E172" s="1">
        <v>1</v>
      </c>
      <c r="F172" s="1">
        <v>6107</v>
      </c>
      <c r="G172" s="2" t="s">
        <v>28</v>
      </c>
    </row>
    <row r="173" spans="1:7" ht="12.75">
      <c r="A173" s="1">
        <v>339</v>
      </c>
      <c r="B173" s="1">
        <v>1</v>
      </c>
      <c r="C173" s="1"/>
      <c r="D173" s="1" t="s">
        <v>28</v>
      </c>
      <c r="E173" s="1">
        <v>1</v>
      </c>
      <c r="F173" s="1">
        <v>6107</v>
      </c>
      <c r="G173" s="2" t="s">
        <v>28</v>
      </c>
    </row>
    <row r="174" spans="1:7" ht="12.75">
      <c r="A174" s="1">
        <v>340</v>
      </c>
      <c r="B174" s="1">
        <v>1</v>
      </c>
      <c r="C174" s="1" t="s">
        <v>27</v>
      </c>
      <c r="D174" s="1"/>
      <c r="E174" s="1">
        <v>1</v>
      </c>
      <c r="F174" s="1">
        <v>6375</v>
      </c>
      <c r="G174" s="2" t="s">
        <v>27</v>
      </c>
    </row>
    <row r="175" spans="1:7" ht="12.75">
      <c r="A175" s="1">
        <v>341</v>
      </c>
      <c r="B175" s="1">
        <v>1</v>
      </c>
      <c r="C175" s="1" t="s">
        <v>27</v>
      </c>
      <c r="D175" s="1"/>
      <c r="E175" s="1">
        <v>1</v>
      </c>
      <c r="F175" s="1">
        <v>6375</v>
      </c>
      <c r="G175" s="2" t="s">
        <v>27</v>
      </c>
    </row>
    <row r="176" spans="1:7" ht="12.75">
      <c r="A176" s="1">
        <v>342</v>
      </c>
      <c r="B176" s="1">
        <v>1</v>
      </c>
      <c r="C176" s="1" t="s">
        <v>27</v>
      </c>
      <c r="D176" s="1"/>
      <c r="E176" s="1">
        <v>1</v>
      </c>
      <c r="F176" s="1">
        <v>6375</v>
      </c>
      <c r="G176" s="2" t="s">
        <v>27</v>
      </c>
    </row>
    <row r="177" spans="1:7" ht="12.75">
      <c r="A177" s="1">
        <v>343</v>
      </c>
      <c r="B177" s="1">
        <v>1</v>
      </c>
      <c r="C177" s="1" t="s">
        <v>14</v>
      </c>
      <c r="D177" s="1"/>
      <c r="E177" s="1">
        <v>1</v>
      </c>
      <c r="F177" s="1">
        <v>6156</v>
      </c>
      <c r="G177" s="2" t="s">
        <v>14</v>
      </c>
    </row>
    <row r="178" spans="1:7" ht="12.75">
      <c r="A178" s="1">
        <v>344</v>
      </c>
      <c r="B178" s="1">
        <v>1</v>
      </c>
      <c r="C178" s="1" t="s">
        <v>27</v>
      </c>
      <c r="D178" s="1"/>
      <c r="E178" s="1">
        <v>1</v>
      </c>
      <c r="F178" s="1">
        <v>6375</v>
      </c>
      <c r="G178" s="2" t="s">
        <v>27</v>
      </c>
    </row>
    <row r="179" spans="1:7" ht="12.75">
      <c r="A179" s="1">
        <v>345</v>
      </c>
      <c r="B179" s="1">
        <v>1</v>
      </c>
      <c r="C179" s="1" t="s">
        <v>27</v>
      </c>
      <c r="D179" s="1"/>
      <c r="E179" s="1">
        <v>1</v>
      </c>
      <c r="F179" s="1">
        <v>6375</v>
      </c>
      <c r="G179" s="2" t="s">
        <v>27</v>
      </c>
    </row>
    <row r="180" spans="1:7" ht="12.75">
      <c r="A180" s="1">
        <v>346</v>
      </c>
      <c r="B180" s="1">
        <v>1</v>
      </c>
      <c r="C180" s="1" t="s">
        <v>27</v>
      </c>
      <c r="D180" s="1"/>
      <c r="E180" s="1">
        <v>1</v>
      </c>
      <c r="F180" s="1">
        <v>6375</v>
      </c>
      <c r="G180" s="2" t="s">
        <v>27</v>
      </c>
    </row>
    <row r="181" spans="1:7" ht="12.75">
      <c r="A181" s="1">
        <v>353</v>
      </c>
      <c r="B181" s="1">
        <v>1</v>
      </c>
      <c r="C181" s="1" t="s">
        <v>27</v>
      </c>
      <c r="D181" s="1"/>
      <c r="E181" s="1">
        <v>1</v>
      </c>
      <c r="F181" s="1">
        <v>6375</v>
      </c>
      <c r="G181" s="2" t="s">
        <v>27</v>
      </c>
    </row>
    <row r="182" spans="1:7" ht="12.75">
      <c r="A182" s="1">
        <v>354</v>
      </c>
      <c r="B182" s="1">
        <v>1</v>
      </c>
      <c r="C182" s="1" t="s">
        <v>27</v>
      </c>
      <c r="D182" s="1"/>
      <c r="E182" s="1">
        <v>1</v>
      </c>
      <c r="F182" s="1">
        <v>6375</v>
      </c>
      <c r="G182" s="2" t="s">
        <v>27</v>
      </c>
    </row>
    <row r="183" spans="1:7" ht="12.75">
      <c r="A183" s="1">
        <v>355</v>
      </c>
      <c r="B183" s="1">
        <v>1</v>
      </c>
      <c r="C183" s="1" t="s">
        <v>27</v>
      </c>
      <c r="D183" s="1"/>
      <c r="E183" s="1">
        <v>1</v>
      </c>
      <c r="F183" s="1">
        <v>6375</v>
      </c>
      <c r="G183" s="2" t="s">
        <v>27</v>
      </c>
    </row>
    <row r="184" spans="1:7" ht="12.75">
      <c r="A184" s="1">
        <v>356</v>
      </c>
      <c r="B184" s="1">
        <v>1</v>
      </c>
      <c r="C184" s="1" t="s">
        <v>27</v>
      </c>
      <c r="D184" s="1"/>
      <c r="E184" s="1">
        <v>1</v>
      </c>
      <c r="F184" s="1">
        <v>6375</v>
      </c>
      <c r="G184" s="2" t="s">
        <v>27</v>
      </c>
    </row>
    <row r="185" spans="1:7" ht="12.75">
      <c r="A185" s="1">
        <v>357</v>
      </c>
      <c r="B185" s="1">
        <v>1</v>
      </c>
      <c r="C185" s="1" t="s">
        <v>27</v>
      </c>
      <c r="D185" s="1"/>
      <c r="E185" s="1">
        <v>1</v>
      </c>
      <c r="F185" s="1">
        <v>6375</v>
      </c>
      <c r="G185" s="2" t="s">
        <v>27</v>
      </c>
    </row>
    <row r="186" spans="1:7" ht="12.75">
      <c r="A186" s="1">
        <v>358</v>
      </c>
      <c r="B186" s="1">
        <v>1</v>
      </c>
      <c r="C186" s="1" t="s">
        <v>27</v>
      </c>
      <c r="D186" s="1"/>
      <c r="E186" s="1">
        <v>1</v>
      </c>
      <c r="F186" s="1">
        <v>6375</v>
      </c>
      <c r="G186" s="2" t="s">
        <v>27</v>
      </c>
    </row>
    <row r="187" spans="1:7" ht="12.75">
      <c r="A187" s="1">
        <v>359</v>
      </c>
      <c r="B187" s="1">
        <v>1</v>
      </c>
      <c r="C187" s="1" t="s">
        <v>27</v>
      </c>
      <c r="D187" s="1"/>
      <c r="E187" s="1">
        <v>1</v>
      </c>
      <c r="F187" s="1">
        <v>6375</v>
      </c>
      <c r="G187" s="2" t="s">
        <v>27</v>
      </c>
    </row>
    <row r="188" spans="1:7" ht="12.75">
      <c r="A188" s="1">
        <v>361</v>
      </c>
      <c r="B188" s="1">
        <v>1</v>
      </c>
      <c r="C188" s="1" t="s">
        <v>27</v>
      </c>
      <c r="D188" s="1"/>
      <c r="E188" s="1">
        <v>1</v>
      </c>
      <c r="F188" s="1">
        <v>6375</v>
      </c>
      <c r="G188" s="2" t="s">
        <v>27</v>
      </c>
    </row>
    <row r="189" spans="1:7" ht="12.75">
      <c r="A189" s="1">
        <v>362</v>
      </c>
      <c r="B189" s="1">
        <v>1</v>
      </c>
      <c r="C189" s="1"/>
      <c r="D189" s="1" t="s">
        <v>28</v>
      </c>
      <c r="E189" s="1">
        <v>1</v>
      </c>
      <c r="F189" s="1">
        <v>6107</v>
      </c>
      <c r="G189" s="2" t="s">
        <v>28</v>
      </c>
    </row>
    <row r="190" spans="1:7" ht="12.75">
      <c r="A190" s="1">
        <v>367</v>
      </c>
      <c r="B190" s="1">
        <v>1</v>
      </c>
      <c r="C190" s="1"/>
      <c r="D190" s="1" t="s">
        <v>28</v>
      </c>
      <c r="E190" s="1">
        <v>1</v>
      </c>
      <c r="F190" s="1">
        <v>6107</v>
      </c>
      <c r="G190" s="2" t="s">
        <v>28</v>
      </c>
    </row>
    <row r="191" spans="1:7" ht="12.75">
      <c r="A191" s="1">
        <v>368</v>
      </c>
      <c r="B191" s="1">
        <v>1</v>
      </c>
      <c r="C191" s="1" t="s">
        <v>27</v>
      </c>
      <c r="D191" s="1"/>
      <c r="E191" s="1">
        <v>1</v>
      </c>
      <c r="F191" s="1">
        <v>6375</v>
      </c>
      <c r="G191" s="2" t="s">
        <v>27</v>
      </c>
    </row>
    <row r="192" spans="1:7" ht="12.75">
      <c r="A192" s="1">
        <v>371</v>
      </c>
      <c r="B192" s="1">
        <v>1</v>
      </c>
      <c r="C192" s="1"/>
      <c r="D192" s="1" t="s">
        <v>28</v>
      </c>
      <c r="E192" s="1">
        <v>1</v>
      </c>
      <c r="F192" s="1">
        <v>6107</v>
      </c>
      <c r="G192" s="2" t="s">
        <v>28</v>
      </c>
    </row>
    <row r="193" spans="1:7" ht="12.75">
      <c r="A193" s="1">
        <v>374</v>
      </c>
      <c r="B193" s="1">
        <v>1</v>
      </c>
      <c r="C193" s="1"/>
      <c r="D193" s="1" t="s">
        <v>28</v>
      </c>
      <c r="E193" s="1">
        <v>1</v>
      </c>
      <c r="F193" s="1">
        <v>6107</v>
      </c>
      <c r="G193" s="2" t="s">
        <v>28</v>
      </c>
    </row>
    <row r="194" spans="1:7" ht="12.75">
      <c r="A194" s="1">
        <v>376</v>
      </c>
      <c r="B194" s="1">
        <v>1</v>
      </c>
      <c r="C194" s="1" t="s">
        <v>30</v>
      </c>
      <c r="D194" s="1"/>
      <c r="E194" s="1">
        <v>1</v>
      </c>
      <c r="F194" s="1">
        <v>6375</v>
      </c>
      <c r="G194" s="2" t="s">
        <v>30</v>
      </c>
    </row>
    <row r="195" spans="1:7" ht="12.75">
      <c r="A195" s="1">
        <v>377</v>
      </c>
      <c r="B195" s="1">
        <v>1</v>
      </c>
      <c r="C195" s="1"/>
      <c r="D195" s="1" t="s">
        <v>28</v>
      </c>
      <c r="E195" s="1">
        <v>1</v>
      </c>
      <c r="F195" s="1">
        <v>6107</v>
      </c>
      <c r="G195" s="2" t="s">
        <v>28</v>
      </c>
    </row>
    <row r="196" spans="1:7" ht="12.75">
      <c r="A196" s="1">
        <v>378</v>
      </c>
      <c r="B196" s="1">
        <v>1</v>
      </c>
      <c r="C196" s="1"/>
      <c r="D196" s="1" t="s">
        <v>28</v>
      </c>
      <c r="E196" s="1">
        <v>1</v>
      </c>
      <c r="F196" s="1">
        <v>6107</v>
      </c>
      <c r="G196" s="2" t="s">
        <v>28</v>
      </c>
    </row>
    <row r="197" spans="1:7" ht="12.75">
      <c r="A197" s="1">
        <v>379</v>
      </c>
      <c r="B197" s="1">
        <v>1</v>
      </c>
      <c r="C197" s="1"/>
      <c r="D197" s="1" t="s">
        <v>28</v>
      </c>
      <c r="E197" s="1">
        <v>1</v>
      </c>
      <c r="F197" s="1">
        <v>6107</v>
      </c>
      <c r="G197" s="2" t="s">
        <v>28</v>
      </c>
    </row>
    <row r="198" spans="1:7" ht="12.75">
      <c r="A198" s="1">
        <v>380</v>
      </c>
      <c r="B198" s="1">
        <v>1</v>
      </c>
      <c r="C198" s="1" t="s">
        <v>27</v>
      </c>
      <c r="D198" s="1"/>
      <c r="E198" s="1">
        <v>1</v>
      </c>
      <c r="F198" s="1">
        <v>6375</v>
      </c>
      <c r="G198" s="2" t="s">
        <v>27</v>
      </c>
    </row>
    <row r="199" spans="1:7" ht="12.75">
      <c r="A199" s="1">
        <v>381</v>
      </c>
      <c r="B199" s="1">
        <v>1</v>
      </c>
      <c r="C199" s="1" t="s">
        <v>27</v>
      </c>
      <c r="D199" s="1"/>
      <c r="E199" s="1">
        <v>1</v>
      </c>
      <c r="F199" s="1">
        <v>6375</v>
      </c>
      <c r="G199" s="2" t="s">
        <v>27</v>
      </c>
    </row>
    <row r="200" spans="1:7" ht="12.75">
      <c r="A200" s="1">
        <v>382</v>
      </c>
      <c r="B200" s="1">
        <v>1</v>
      </c>
      <c r="C200" s="1"/>
      <c r="D200" s="1" t="s">
        <v>28</v>
      </c>
      <c r="E200" s="1">
        <v>1</v>
      </c>
      <c r="F200" s="1">
        <v>6107</v>
      </c>
      <c r="G200" s="2" t="s">
        <v>28</v>
      </c>
    </row>
    <row r="201" spans="1:7" ht="12.75">
      <c r="A201" s="1">
        <v>384</v>
      </c>
      <c r="B201" s="1">
        <v>1</v>
      </c>
      <c r="C201" s="1" t="s">
        <v>14</v>
      </c>
      <c r="D201" s="1"/>
      <c r="E201" s="1">
        <v>1</v>
      </c>
      <c r="F201" s="1">
        <v>6375</v>
      </c>
      <c r="G201" s="2" t="s">
        <v>14</v>
      </c>
    </row>
    <row r="202" spans="1:7" ht="12.75">
      <c r="A202" s="1">
        <v>385</v>
      </c>
      <c r="B202" s="1">
        <v>1</v>
      </c>
      <c r="C202" s="1" t="s">
        <v>27</v>
      </c>
      <c r="D202" s="1"/>
      <c r="E202" s="1">
        <v>1</v>
      </c>
      <c r="F202" s="1">
        <v>6381</v>
      </c>
      <c r="G202" s="2" t="s">
        <v>27</v>
      </c>
    </row>
    <row r="203" spans="1:7" ht="12.75">
      <c r="A203" s="1">
        <v>386</v>
      </c>
      <c r="B203" s="1">
        <v>1</v>
      </c>
      <c r="C203" s="1" t="s">
        <v>27</v>
      </c>
      <c r="D203" s="1"/>
      <c r="E203" s="1">
        <v>1</v>
      </c>
      <c r="F203" s="1">
        <v>6381</v>
      </c>
      <c r="G203" s="2" t="s">
        <v>27</v>
      </c>
    </row>
    <row r="204" spans="1:7" ht="12.75">
      <c r="A204" s="1">
        <v>387</v>
      </c>
      <c r="B204" s="1">
        <v>1</v>
      </c>
      <c r="C204" s="1"/>
      <c r="D204" s="1" t="s">
        <v>28</v>
      </c>
      <c r="E204" s="1">
        <v>1</v>
      </c>
      <c r="F204" s="1">
        <v>6107</v>
      </c>
      <c r="G204" s="2" t="s">
        <v>28</v>
      </c>
    </row>
    <row r="205" spans="1:7" ht="12.75">
      <c r="A205" s="1">
        <v>1</v>
      </c>
      <c r="B205" s="1">
        <v>1</v>
      </c>
      <c r="C205" s="1"/>
      <c r="D205" s="1" t="s">
        <v>16</v>
      </c>
      <c r="E205" s="1">
        <v>1</v>
      </c>
      <c r="F205" s="1">
        <v>4192</v>
      </c>
      <c r="G205" s="2" t="s">
        <v>16</v>
      </c>
    </row>
    <row r="206" spans="1:7" ht="12.75">
      <c r="A206" s="1">
        <v>2</v>
      </c>
      <c r="B206" s="1">
        <v>1</v>
      </c>
      <c r="C206" s="1"/>
      <c r="D206" s="1" t="s">
        <v>17</v>
      </c>
      <c r="E206" s="1">
        <v>1</v>
      </c>
      <c r="F206" s="1">
        <v>6006</v>
      </c>
      <c r="G206" s="2" t="s">
        <v>17</v>
      </c>
    </row>
    <row r="207" spans="1:7" ht="12.75">
      <c r="A207" s="1">
        <v>3</v>
      </c>
      <c r="B207" s="1">
        <v>1</v>
      </c>
      <c r="C207" s="1"/>
      <c r="D207" s="1" t="s">
        <v>17</v>
      </c>
      <c r="E207" s="1">
        <v>1</v>
      </c>
      <c r="F207" s="1">
        <v>6006</v>
      </c>
      <c r="G207" s="2" t="s">
        <v>17</v>
      </c>
    </row>
    <row r="208" spans="1:7" ht="12.75">
      <c r="A208" s="1">
        <v>4</v>
      </c>
      <c r="B208" s="1">
        <v>1</v>
      </c>
      <c r="C208" s="1"/>
      <c r="D208" s="1" t="s">
        <v>17</v>
      </c>
      <c r="E208" s="1">
        <v>1</v>
      </c>
      <c r="F208" s="1">
        <v>6006</v>
      </c>
      <c r="G208" s="2" t="s">
        <v>17</v>
      </c>
    </row>
    <row r="209" spans="1:7" ht="12.75">
      <c r="A209" s="1">
        <v>6</v>
      </c>
      <c r="B209" s="1">
        <v>1</v>
      </c>
      <c r="C209" s="1"/>
      <c r="D209" s="1" t="s">
        <v>17</v>
      </c>
      <c r="E209" s="1">
        <v>1</v>
      </c>
      <c r="F209" s="1">
        <v>4192</v>
      </c>
      <c r="G209" s="2" t="s">
        <v>17</v>
      </c>
    </row>
    <row r="210" spans="1:7" ht="12.75">
      <c r="A210" s="1">
        <v>7</v>
      </c>
      <c r="B210" s="1">
        <v>1</v>
      </c>
      <c r="C210" s="1"/>
      <c r="D210" s="1" t="s">
        <v>16</v>
      </c>
      <c r="E210" s="1">
        <v>1</v>
      </c>
      <c r="F210" s="1">
        <v>4192</v>
      </c>
      <c r="G210" s="2" t="s">
        <v>16</v>
      </c>
    </row>
    <row r="211" spans="1:7" ht="12.75">
      <c r="A211" s="1">
        <v>8</v>
      </c>
      <c r="B211" s="1">
        <v>1</v>
      </c>
      <c r="C211" s="1"/>
      <c r="D211" s="1" t="s">
        <v>16</v>
      </c>
      <c r="E211" s="1">
        <v>1</v>
      </c>
      <c r="F211" s="1">
        <v>4192</v>
      </c>
      <c r="G211" s="2" t="s">
        <v>16</v>
      </c>
    </row>
    <row r="212" spans="1:7" ht="12.75">
      <c r="A212" s="1">
        <v>9</v>
      </c>
      <c r="B212" s="1">
        <v>1</v>
      </c>
      <c r="C212" s="1"/>
      <c r="D212" s="1" t="s">
        <v>17</v>
      </c>
      <c r="E212" s="1">
        <v>1</v>
      </c>
      <c r="F212" s="1">
        <v>4192</v>
      </c>
      <c r="G212" s="2" t="s">
        <v>17</v>
      </c>
    </row>
    <row r="213" spans="1:7" ht="12.75">
      <c r="A213" s="1">
        <v>10</v>
      </c>
      <c r="B213" s="1">
        <v>1</v>
      </c>
      <c r="C213" s="1"/>
      <c r="D213" s="1" t="s">
        <v>16</v>
      </c>
      <c r="E213" s="1">
        <v>1</v>
      </c>
      <c r="F213" s="1">
        <v>4192</v>
      </c>
      <c r="G213" s="2" t="s">
        <v>16</v>
      </c>
    </row>
    <row r="214" spans="1:7" ht="12.75">
      <c r="A214" s="1">
        <v>11</v>
      </c>
      <c r="B214" s="1">
        <v>1</v>
      </c>
      <c r="C214" s="1"/>
      <c r="D214" s="1" t="s">
        <v>16</v>
      </c>
      <c r="E214" s="1">
        <v>1</v>
      </c>
      <c r="F214" s="1">
        <v>4192</v>
      </c>
      <c r="G214" s="2" t="s">
        <v>16</v>
      </c>
    </row>
    <row r="215" spans="1:7" ht="12.75">
      <c r="A215" s="1">
        <v>13</v>
      </c>
      <c r="B215" s="1">
        <v>1</v>
      </c>
      <c r="C215" s="1"/>
      <c r="D215" s="1" t="s">
        <v>17</v>
      </c>
      <c r="E215" s="1">
        <v>1</v>
      </c>
      <c r="F215" s="1">
        <v>6006</v>
      </c>
      <c r="G215" s="2" t="s">
        <v>17</v>
      </c>
    </row>
    <row r="216" spans="1:7" ht="12.75">
      <c r="A216" s="1">
        <v>14</v>
      </c>
      <c r="B216" s="1">
        <v>1</v>
      </c>
      <c r="C216" s="1"/>
      <c r="D216" s="1" t="s">
        <v>16</v>
      </c>
      <c r="E216" s="1">
        <v>1</v>
      </c>
      <c r="F216" s="1">
        <v>4192</v>
      </c>
      <c r="G216" s="2" t="s">
        <v>16</v>
      </c>
    </row>
    <row r="217" spans="1:7" ht="12.75">
      <c r="A217" s="1">
        <v>15</v>
      </c>
      <c r="B217" s="1">
        <v>1</v>
      </c>
      <c r="C217" s="1"/>
      <c r="D217" s="1" t="s">
        <v>17</v>
      </c>
      <c r="E217" s="1">
        <v>1</v>
      </c>
      <c r="F217" s="1">
        <v>6006</v>
      </c>
      <c r="G217" s="2" t="s">
        <v>17</v>
      </c>
    </row>
    <row r="218" spans="1:7" ht="12.75">
      <c r="A218" s="1">
        <v>16</v>
      </c>
      <c r="B218" s="1">
        <v>1</v>
      </c>
      <c r="C218" s="1"/>
      <c r="D218" s="1" t="s">
        <v>16</v>
      </c>
      <c r="E218" s="1">
        <v>1</v>
      </c>
      <c r="F218" s="1">
        <v>6006</v>
      </c>
      <c r="G218" s="2" t="s">
        <v>16</v>
      </c>
    </row>
    <row r="219" spans="1:7" ht="12.75">
      <c r="A219" s="1">
        <v>17</v>
      </c>
      <c r="B219" s="1">
        <v>1</v>
      </c>
      <c r="C219" s="1"/>
      <c r="D219" s="1" t="s">
        <v>16</v>
      </c>
      <c r="E219" s="1">
        <v>1</v>
      </c>
      <c r="F219" s="1">
        <v>6006</v>
      </c>
      <c r="G219" s="2" t="s">
        <v>16</v>
      </c>
    </row>
    <row r="220" spans="1:7" ht="12.75">
      <c r="A220" s="1">
        <v>18</v>
      </c>
      <c r="B220" s="1">
        <v>1</v>
      </c>
      <c r="C220" s="1"/>
      <c r="D220" s="1" t="s">
        <v>17</v>
      </c>
      <c r="E220" s="1">
        <v>1</v>
      </c>
      <c r="F220" s="1">
        <v>6006</v>
      </c>
      <c r="G220" s="2" t="s">
        <v>17</v>
      </c>
    </row>
    <row r="221" spans="1:7" ht="12.75">
      <c r="A221" s="1">
        <v>19</v>
      </c>
      <c r="B221" s="1">
        <v>1</v>
      </c>
      <c r="C221" s="1"/>
      <c r="D221" s="1" t="s">
        <v>17</v>
      </c>
      <c r="E221" s="1">
        <v>1</v>
      </c>
      <c r="F221" s="1">
        <v>6006</v>
      </c>
      <c r="G221" s="2" t="s">
        <v>17</v>
      </c>
    </row>
    <row r="222" spans="1:7" ht="12.75">
      <c r="A222" s="1">
        <v>21</v>
      </c>
      <c r="B222" s="1">
        <v>1</v>
      </c>
      <c r="C222" s="1"/>
      <c r="D222" s="1" t="s">
        <v>17</v>
      </c>
      <c r="E222" s="1">
        <v>1</v>
      </c>
      <c r="F222" s="1">
        <v>6006</v>
      </c>
      <c r="G222" s="2" t="s">
        <v>17</v>
      </c>
    </row>
    <row r="223" spans="1:7" ht="12.75">
      <c r="A223" s="1">
        <v>23</v>
      </c>
      <c r="B223" s="1">
        <v>1</v>
      </c>
      <c r="C223" s="1"/>
      <c r="D223" s="1" t="s">
        <v>16</v>
      </c>
      <c r="E223" s="1">
        <v>1</v>
      </c>
      <c r="F223" s="1">
        <v>6006</v>
      </c>
      <c r="G223" s="2" t="s">
        <v>16</v>
      </c>
    </row>
    <row r="224" spans="1:7" ht="12.75">
      <c r="A224" s="1">
        <v>24</v>
      </c>
      <c r="B224" s="1">
        <v>1</v>
      </c>
      <c r="C224" s="1"/>
      <c r="D224" s="1" t="s">
        <v>17</v>
      </c>
      <c r="E224" s="1">
        <v>1</v>
      </c>
      <c r="F224" s="1">
        <v>6006</v>
      </c>
      <c r="G224" s="2" t="s">
        <v>17</v>
      </c>
    </row>
    <row r="225" spans="1:7" ht="12.75">
      <c r="A225" s="1">
        <v>27</v>
      </c>
      <c r="B225" s="1">
        <v>1</v>
      </c>
      <c r="C225" s="1"/>
      <c r="D225" s="1" t="s">
        <v>21</v>
      </c>
      <c r="E225" s="1">
        <v>1</v>
      </c>
      <c r="F225" s="1">
        <v>6143</v>
      </c>
      <c r="G225" s="2" t="s">
        <v>21</v>
      </c>
    </row>
    <row r="226" spans="1:7" ht="12.75">
      <c r="A226" s="1">
        <v>28</v>
      </c>
      <c r="B226" s="1">
        <v>1</v>
      </c>
      <c r="C226" s="1"/>
      <c r="D226" s="1" t="s">
        <v>10</v>
      </c>
      <c r="E226" s="1">
        <v>1</v>
      </c>
      <c r="F226" s="1">
        <v>6274</v>
      </c>
      <c r="G226" s="2" t="s">
        <v>10</v>
      </c>
    </row>
    <row r="227" spans="1:7" ht="12.75">
      <c r="A227" s="1">
        <v>29</v>
      </c>
      <c r="B227" s="1">
        <v>1</v>
      </c>
      <c r="C227" s="1"/>
      <c r="D227" s="1" t="s">
        <v>8</v>
      </c>
      <c r="E227" s="1">
        <v>1</v>
      </c>
      <c r="F227" s="1">
        <v>3886</v>
      </c>
      <c r="G227" s="2" t="s">
        <v>8</v>
      </c>
    </row>
    <row r="228" spans="1:7" ht="12.75">
      <c r="A228" s="1">
        <v>31</v>
      </c>
      <c r="B228" s="1">
        <v>1</v>
      </c>
      <c r="C228" s="1" t="s">
        <v>12</v>
      </c>
      <c r="D228" s="1"/>
      <c r="E228" s="1">
        <v>1</v>
      </c>
      <c r="F228" s="1">
        <v>6295</v>
      </c>
      <c r="G228" s="2" t="s">
        <v>12</v>
      </c>
    </row>
    <row r="229" spans="1:7" ht="12.75">
      <c r="A229" s="1">
        <v>32</v>
      </c>
      <c r="B229" s="1">
        <v>1</v>
      </c>
      <c r="C229" s="1"/>
      <c r="D229" s="1" t="s">
        <v>15</v>
      </c>
      <c r="E229" s="1">
        <v>1</v>
      </c>
      <c r="F229" s="1">
        <v>6063</v>
      </c>
      <c r="G229" s="2" t="s">
        <v>15</v>
      </c>
    </row>
    <row r="230" spans="1:7" ht="12.75">
      <c r="A230" s="1">
        <v>33</v>
      </c>
      <c r="B230" s="1">
        <v>1</v>
      </c>
      <c r="C230" s="1"/>
      <c r="D230" s="1" t="s">
        <v>8</v>
      </c>
      <c r="E230" s="1">
        <v>1</v>
      </c>
      <c r="F230" s="1">
        <v>6295</v>
      </c>
      <c r="G230" s="2" t="s">
        <v>8</v>
      </c>
    </row>
    <row r="231" spans="1:7" ht="12.75">
      <c r="A231" s="1">
        <v>36</v>
      </c>
      <c r="B231" s="1">
        <v>1</v>
      </c>
      <c r="C231" s="1"/>
      <c r="D231" s="1" t="s">
        <v>8</v>
      </c>
      <c r="E231" s="1">
        <v>1</v>
      </c>
      <c r="F231" s="1">
        <v>6295</v>
      </c>
      <c r="G231" s="2" t="s">
        <v>8</v>
      </c>
    </row>
    <row r="232" spans="1:7" ht="12.75">
      <c r="A232" s="1">
        <v>37</v>
      </c>
      <c r="B232" s="1">
        <v>1</v>
      </c>
      <c r="C232" s="1"/>
      <c r="D232" s="1" t="s">
        <v>21</v>
      </c>
      <c r="E232" s="1">
        <v>1</v>
      </c>
      <c r="F232" s="1">
        <v>6143</v>
      </c>
      <c r="G232" s="2" t="s">
        <v>21</v>
      </c>
    </row>
    <row r="233" spans="1:7" ht="12.75">
      <c r="A233" s="1">
        <v>38</v>
      </c>
      <c r="B233" s="1">
        <v>1</v>
      </c>
      <c r="C233" s="1"/>
      <c r="D233" s="1" t="s">
        <v>9</v>
      </c>
      <c r="E233" s="1">
        <v>1</v>
      </c>
      <c r="F233" s="1">
        <v>6376</v>
      </c>
      <c r="G233" s="2" t="s">
        <v>9</v>
      </c>
    </row>
    <row r="234" spans="1:7" ht="12.75">
      <c r="A234" s="1">
        <v>40</v>
      </c>
      <c r="B234" s="1">
        <v>1</v>
      </c>
      <c r="C234" s="1" t="s">
        <v>9</v>
      </c>
      <c r="D234" s="1"/>
      <c r="E234" s="1">
        <v>1</v>
      </c>
      <c r="F234" s="1">
        <v>6376</v>
      </c>
      <c r="G234" s="2" t="s">
        <v>9</v>
      </c>
    </row>
    <row r="235" spans="1:7" ht="12.75">
      <c r="A235" s="1">
        <v>41</v>
      </c>
      <c r="B235" s="1">
        <v>1</v>
      </c>
      <c r="C235" s="1" t="s">
        <v>9</v>
      </c>
      <c r="D235" s="1"/>
      <c r="E235" s="1">
        <v>1</v>
      </c>
      <c r="F235" s="1">
        <v>6376</v>
      </c>
      <c r="G235" s="2" t="s">
        <v>9</v>
      </c>
    </row>
    <row r="236" spans="1:7" ht="12.75">
      <c r="A236" s="1">
        <v>42</v>
      </c>
      <c r="B236" s="1">
        <v>1</v>
      </c>
      <c r="C236" s="1" t="s">
        <v>9</v>
      </c>
      <c r="D236" s="1"/>
      <c r="E236" s="1">
        <v>1</v>
      </c>
      <c r="F236" s="1">
        <v>802</v>
      </c>
      <c r="G236" s="2" t="s">
        <v>9</v>
      </c>
    </row>
    <row r="237" spans="1:7" ht="12.75">
      <c r="A237" s="1">
        <v>44</v>
      </c>
      <c r="B237" s="1">
        <v>1</v>
      </c>
      <c r="C237" s="1" t="s">
        <v>9</v>
      </c>
      <c r="D237" s="1"/>
      <c r="E237" s="1">
        <v>1</v>
      </c>
      <c r="F237" s="1">
        <v>6145</v>
      </c>
      <c r="G237" s="2" t="s">
        <v>9</v>
      </c>
    </row>
    <row r="238" spans="1:7" ht="12.75">
      <c r="A238" s="1">
        <v>48</v>
      </c>
      <c r="B238" s="1">
        <v>1</v>
      </c>
      <c r="C238" s="1" t="s">
        <v>9</v>
      </c>
      <c r="D238" s="1"/>
      <c r="E238" s="1">
        <v>1</v>
      </c>
      <c r="F238" s="1">
        <v>802</v>
      </c>
      <c r="G238" s="2" t="s">
        <v>9</v>
      </c>
    </row>
    <row r="239" spans="1:7" ht="12.75">
      <c r="A239" s="1">
        <v>49</v>
      </c>
      <c r="B239" s="1">
        <v>1</v>
      </c>
      <c r="C239" s="1"/>
      <c r="D239" s="1" t="s">
        <v>31</v>
      </c>
      <c r="E239" s="1">
        <v>1</v>
      </c>
      <c r="F239" s="1">
        <v>6371</v>
      </c>
      <c r="G239" s="2" t="s">
        <v>31</v>
      </c>
    </row>
    <row r="240" spans="1:7" ht="12.75">
      <c r="A240" s="1">
        <v>50</v>
      </c>
      <c r="B240" s="1">
        <v>1</v>
      </c>
      <c r="C240" s="1"/>
      <c r="D240" s="1" t="s">
        <v>11</v>
      </c>
      <c r="E240" s="1">
        <v>1</v>
      </c>
      <c r="F240" s="1">
        <v>6371</v>
      </c>
      <c r="G240" s="2" t="s">
        <v>11</v>
      </c>
    </row>
    <row r="241" spans="1:7" ht="12.75">
      <c r="A241" s="1">
        <v>51</v>
      </c>
      <c r="B241" s="1">
        <v>1</v>
      </c>
      <c r="C241" s="1" t="s">
        <v>7</v>
      </c>
      <c r="D241" s="1"/>
      <c r="E241" s="1">
        <v>1</v>
      </c>
      <c r="F241" s="1">
        <v>6376</v>
      </c>
      <c r="G241" s="2" t="s">
        <v>7</v>
      </c>
    </row>
    <row r="242" spans="1:7" ht="12.75">
      <c r="A242" s="1">
        <v>52</v>
      </c>
      <c r="B242" s="1">
        <v>1</v>
      </c>
      <c r="C242" s="1" t="s">
        <v>7</v>
      </c>
      <c r="D242" s="1"/>
      <c r="E242" s="1">
        <v>1</v>
      </c>
      <c r="F242" s="1">
        <v>6376</v>
      </c>
      <c r="G242" s="2" t="s">
        <v>7</v>
      </c>
    </row>
    <row r="243" spans="1:7" ht="12.75">
      <c r="A243" s="1">
        <v>54</v>
      </c>
      <c r="B243" s="1">
        <v>1</v>
      </c>
      <c r="C243" s="1"/>
      <c r="D243" s="1" t="s">
        <v>20</v>
      </c>
      <c r="E243" s="1">
        <v>1</v>
      </c>
      <c r="F243" s="1">
        <v>6371</v>
      </c>
      <c r="G243" s="2" t="s">
        <v>20</v>
      </c>
    </row>
    <row r="244" spans="1:7" ht="12.75">
      <c r="A244" s="1">
        <v>55</v>
      </c>
      <c r="B244" s="1">
        <v>1</v>
      </c>
      <c r="C244" s="1"/>
      <c r="D244" s="1" t="s">
        <v>17</v>
      </c>
      <c r="E244" s="1">
        <v>1</v>
      </c>
      <c r="F244" s="1">
        <v>4187</v>
      </c>
      <c r="G244" s="2" t="s">
        <v>17</v>
      </c>
    </row>
    <row r="245" spans="1:7" ht="12.75">
      <c r="A245" s="1">
        <v>63</v>
      </c>
      <c r="B245" s="1">
        <v>1</v>
      </c>
      <c r="C245" s="1"/>
      <c r="D245" s="1" t="s">
        <v>21</v>
      </c>
      <c r="E245" s="1">
        <v>1</v>
      </c>
      <c r="F245" s="1">
        <v>6143</v>
      </c>
      <c r="G245" s="2" t="s">
        <v>21</v>
      </c>
    </row>
    <row r="246" spans="1:7" ht="12.75">
      <c r="A246" s="1">
        <v>65</v>
      </c>
      <c r="B246" s="1">
        <v>1</v>
      </c>
      <c r="C246" s="1"/>
      <c r="D246" s="1" t="s">
        <v>21</v>
      </c>
      <c r="E246" s="1">
        <v>1</v>
      </c>
      <c r="F246" s="1">
        <v>6143</v>
      </c>
      <c r="G246" s="2" t="s">
        <v>21</v>
      </c>
    </row>
    <row r="247" spans="1:7" ht="12.75">
      <c r="A247" s="1">
        <v>66</v>
      </c>
      <c r="B247" s="1">
        <v>1</v>
      </c>
      <c r="C247" s="1"/>
      <c r="D247" s="1" t="s">
        <v>21</v>
      </c>
      <c r="E247" s="1">
        <v>1</v>
      </c>
      <c r="F247" s="1">
        <v>6143</v>
      </c>
      <c r="G247" s="2" t="s">
        <v>21</v>
      </c>
    </row>
    <row r="248" spans="1:7" ht="12.75">
      <c r="A248" s="1">
        <v>67</v>
      </c>
      <c r="B248" s="1">
        <v>1</v>
      </c>
      <c r="C248" s="1"/>
      <c r="D248" s="1" t="s">
        <v>31</v>
      </c>
      <c r="E248" s="1">
        <v>1</v>
      </c>
      <c r="F248" s="1">
        <v>6063</v>
      </c>
      <c r="G248" s="2" t="s">
        <v>31</v>
      </c>
    </row>
    <row r="249" spans="1:7" ht="12.75">
      <c r="A249" s="1">
        <v>68</v>
      </c>
      <c r="B249" s="1">
        <v>1</v>
      </c>
      <c r="C249" s="1"/>
      <c r="D249" s="1" t="s">
        <v>20</v>
      </c>
      <c r="E249" s="1">
        <v>1</v>
      </c>
      <c r="F249" s="1">
        <v>4187</v>
      </c>
      <c r="G249" s="2" t="s">
        <v>20</v>
      </c>
    </row>
    <row r="250" spans="1:7" ht="12.75">
      <c r="A250" s="1">
        <v>70</v>
      </c>
      <c r="B250" s="1">
        <v>1</v>
      </c>
      <c r="C250" s="1" t="s">
        <v>13</v>
      </c>
      <c r="D250" s="1"/>
      <c r="E250" s="1">
        <v>1</v>
      </c>
      <c r="F250" s="1">
        <v>6117</v>
      </c>
      <c r="G250" s="2" t="s">
        <v>13</v>
      </c>
    </row>
    <row r="251" spans="1:7" ht="12.75">
      <c r="A251" s="1">
        <v>75</v>
      </c>
      <c r="B251" s="1">
        <v>1</v>
      </c>
      <c r="C251" s="1"/>
      <c r="D251" s="1" t="s">
        <v>15</v>
      </c>
      <c r="E251" s="1">
        <v>1</v>
      </c>
      <c r="F251" s="1">
        <v>6371</v>
      </c>
      <c r="G251" s="2" t="s">
        <v>15</v>
      </c>
    </row>
    <row r="252" spans="1:7" ht="12.75">
      <c r="A252" s="1">
        <v>77</v>
      </c>
      <c r="B252" s="1">
        <v>1</v>
      </c>
      <c r="C252" s="1"/>
      <c r="D252" s="1" t="s">
        <v>8</v>
      </c>
      <c r="E252" s="1">
        <v>1</v>
      </c>
      <c r="F252" s="1">
        <v>6295</v>
      </c>
      <c r="G252" s="2" t="s">
        <v>8</v>
      </c>
    </row>
    <row r="253" spans="1:7" ht="12.75">
      <c r="A253" s="1">
        <v>78</v>
      </c>
      <c r="B253" s="1">
        <v>1</v>
      </c>
      <c r="C253" s="1"/>
      <c r="D253" s="1" t="s">
        <v>8</v>
      </c>
      <c r="E253" s="1">
        <v>1</v>
      </c>
      <c r="F253" s="1">
        <v>6274</v>
      </c>
      <c r="G253" s="2" t="s">
        <v>8</v>
      </c>
    </row>
    <row r="254" spans="1:7" ht="12.75">
      <c r="A254" s="1">
        <v>82</v>
      </c>
      <c r="B254" s="1">
        <v>1</v>
      </c>
      <c r="C254" s="1"/>
      <c r="D254" s="1" t="s">
        <v>21</v>
      </c>
      <c r="E254" s="1">
        <v>1</v>
      </c>
      <c r="F254" s="1">
        <v>6143</v>
      </c>
      <c r="G254" s="2" t="s">
        <v>21</v>
      </c>
    </row>
    <row r="255" spans="1:7" ht="12.75">
      <c r="A255" s="1">
        <v>85</v>
      </c>
      <c r="B255" s="1">
        <v>1</v>
      </c>
      <c r="C255" s="1"/>
      <c r="D255" s="1" t="s">
        <v>15</v>
      </c>
      <c r="E255" s="1">
        <v>1</v>
      </c>
      <c r="F255" s="1">
        <v>6145</v>
      </c>
      <c r="G255" s="2" t="s">
        <v>15</v>
      </c>
    </row>
    <row r="256" spans="1:7" ht="12.75">
      <c r="A256" s="1">
        <v>86</v>
      </c>
      <c r="B256" s="1">
        <v>1</v>
      </c>
      <c r="C256" s="1"/>
      <c r="D256" s="1" t="s">
        <v>8</v>
      </c>
      <c r="E256" s="1">
        <v>1</v>
      </c>
      <c r="F256" s="1">
        <v>6143</v>
      </c>
      <c r="G256" s="2" t="s">
        <v>8</v>
      </c>
    </row>
    <row r="257" spans="1:7" ht="12.75">
      <c r="A257" s="1">
        <v>89</v>
      </c>
      <c r="B257" s="1">
        <v>1</v>
      </c>
      <c r="C257" s="1" t="s">
        <v>11</v>
      </c>
      <c r="D257" s="1"/>
      <c r="E257" s="1">
        <v>1</v>
      </c>
      <c r="F257" s="1">
        <v>6274</v>
      </c>
      <c r="G257" s="2" t="s">
        <v>11</v>
      </c>
    </row>
    <row r="258" spans="1:7" ht="12.75">
      <c r="A258" s="1">
        <v>90</v>
      </c>
      <c r="B258" s="1">
        <v>1</v>
      </c>
      <c r="C258" s="1" t="s">
        <v>11</v>
      </c>
      <c r="D258" s="1"/>
      <c r="E258" s="1">
        <v>1</v>
      </c>
      <c r="F258" s="1">
        <v>6371</v>
      </c>
      <c r="G258" s="2" t="s">
        <v>11</v>
      </c>
    </row>
    <row r="259" spans="1:7" ht="12.75">
      <c r="A259" s="1">
        <v>91</v>
      </c>
      <c r="B259" s="1">
        <v>1</v>
      </c>
      <c r="C259" s="1"/>
      <c r="D259" s="1" t="s">
        <v>8</v>
      </c>
      <c r="E259" s="1">
        <v>1</v>
      </c>
      <c r="F259" s="1">
        <v>6371</v>
      </c>
      <c r="G259" s="2" t="s">
        <v>8</v>
      </c>
    </row>
    <row r="260" spans="1:7" ht="12.75">
      <c r="A260" s="1">
        <v>93</v>
      </c>
      <c r="B260" s="1">
        <v>1</v>
      </c>
      <c r="C260" s="1"/>
      <c r="D260" s="1" t="s">
        <v>16</v>
      </c>
      <c r="E260" s="1">
        <v>1</v>
      </c>
      <c r="F260" s="1">
        <v>6006</v>
      </c>
      <c r="G260" s="2" t="s">
        <v>16</v>
      </c>
    </row>
    <row r="261" spans="1:7" ht="12.75">
      <c r="A261" s="1">
        <v>94</v>
      </c>
      <c r="B261" s="1">
        <v>1</v>
      </c>
      <c r="C261" s="1"/>
      <c r="D261" s="1" t="s">
        <v>16</v>
      </c>
      <c r="E261" s="1">
        <v>1</v>
      </c>
      <c r="F261" s="1">
        <v>6006</v>
      </c>
      <c r="G261" s="2" t="s">
        <v>16</v>
      </c>
    </row>
    <row r="262" spans="1:7" ht="12.75">
      <c r="A262" s="1">
        <v>95</v>
      </c>
      <c r="B262" s="1">
        <v>1</v>
      </c>
      <c r="C262" s="1"/>
      <c r="D262" s="1" t="s">
        <v>16</v>
      </c>
      <c r="E262" s="1">
        <v>1</v>
      </c>
      <c r="F262" s="1">
        <v>4192</v>
      </c>
      <c r="G262" s="2" t="s">
        <v>16</v>
      </c>
    </row>
    <row r="263" spans="1:7" ht="12.75">
      <c r="A263" s="1">
        <v>96</v>
      </c>
      <c r="B263" s="1">
        <v>1</v>
      </c>
      <c r="C263" s="1"/>
      <c r="D263" s="1" t="s">
        <v>16</v>
      </c>
      <c r="E263" s="1">
        <v>1</v>
      </c>
      <c r="F263" s="1">
        <v>6006</v>
      </c>
      <c r="G263" s="2" t="s">
        <v>16</v>
      </c>
    </row>
    <row r="264" spans="1:7" ht="12.75">
      <c r="A264" s="1">
        <v>97</v>
      </c>
      <c r="B264" s="1">
        <v>1</v>
      </c>
      <c r="C264" s="1"/>
      <c r="D264" s="1" t="s">
        <v>17</v>
      </c>
      <c r="E264" s="1">
        <v>1</v>
      </c>
      <c r="F264" s="1">
        <v>6006</v>
      </c>
      <c r="G264" s="2" t="s">
        <v>17</v>
      </c>
    </row>
    <row r="265" spans="1:7" ht="12.75">
      <c r="A265" s="1">
        <v>98</v>
      </c>
      <c r="B265" s="1">
        <v>1</v>
      </c>
      <c r="C265" s="1"/>
      <c r="D265" s="1" t="s">
        <v>16</v>
      </c>
      <c r="E265" s="1">
        <v>1</v>
      </c>
      <c r="F265" s="1">
        <v>6006</v>
      </c>
      <c r="G265" s="2" t="s">
        <v>16</v>
      </c>
    </row>
    <row r="266" spans="1:7" ht="12.75">
      <c r="A266" s="1">
        <v>99</v>
      </c>
      <c r="B266" s="1">
        <v>1</v>
      </c>
      <c r="C266" s="1"/>
      <c r="D266" s="1" t="s">
        <v>17</v>
      </c>
      <c r="E266" s="1">
        <v>1</v>
      </c>
      <c r="F266" s="1">
        <v>6006</v>
      </c>
      <c r="G266" s="2" t="s">
        <v>17</v>
      </c>
    </row>
    <row r="267" spans="1:7" ht="12.75">
      <c r="A267" s="1">
        <v>102</v>
      </c>
      <c r="B267" s="1">
        <v>1</v>
      </c>
      <c r="C267" s="1"/>
      <c r="D267" s="1" t="s">
        <v>21</v>
      </c>
      <c r="E267" s="1">
        <v>1</v>
      </c>
      <c r="F267" s="1">
        <v>6143</v>
      </c>
      <c r="G267" s="2" t="s">
        <v>21</v>
      </c>
    </row>
    <row r="268" spans="1:7" ht="12.75">
      <c r="A268" s="1">
        <v>103</v>
      </c>
      <c r="B268" s="1">
        <v>1</v>
      </c>
      <c r="C268" s="1"/>
      <c r="D268" s="1" t="s">
        <v>8</v>
      </c>
      <c r="E268" s="1">
        <v>1</v>
      </c>
      <c r="F268" s="1">
        <v>6274</v>
      </c>
      <c r="G268" s="2" t="s">
        <v>8</v>
      </c>
    </row>
    <row r="269" spans="1:7" ht="12.75">
      <c r="A269" s="1">
        <v>104</v>
      </c>
      <c r="B269" s="1">
        <v>1</v>
      </c>
      <c r="C269" s="1" t="s">
        <v>9</v>
      </c>
      <c r="D269" s="1"/>
      <c r="E269" s="1">
        <v>1</v>
      </c>
      <c r="F269" s="1">
        <v>6295</v>
      </c>
      <c r="G269" s="2" t="s">
        <v>9</v>
      </c>
    </row>
    <row r="270" spans="1:7" ht="12.75">
      <c r="A270" s="1">
        <v>107</v>
      </c>
      <c r="B270" s="1">
        <v>1</v>
      </c>
      <c r="C270" s="1"/>
      <c r="D270" s="1" t="s">
        <v>8</v>
      </c>
      <c r="E270" s="1">
        <v>1</v>
      </c>
      <c r="F270" s="1">
        <v>6371</v>
      </c>
      <c r="G270" s="2" t="s">
        <v>8</v>
      </c>
    </row>
    <row r="271" spans="1:7" ht="12.75">
      <c r="A271" s="1">
        <v>109</v>
      </c>
      <c r="B271" s="1">
        <v>1</v>
      </c>
      <c r="C271" s="1"/>
      <c r="D271" s="1" t="s">
        <v>8</v>
      </c>
      <c r="E271" s="1">
        <v>1</v>
      </c>
      <c r="F271" s="1">
        <v>6295</v>
      </c>
      <c r="G271" s="2" t="s">
        <v>8</v>
      </c>
    </row>
    <row r="272" spans="1:7" ht="12.75">
      <c r="A272" s="1">
        <v>110</v>
      </c>
      <c r="B272" s="1">
        <v>1</v>
      </c>
      <c r="C272" s="1"/>
      <c r="D272" s="1" t="s">
        <v>20</v>
      </c>
      <c r="E272" s="1">
        <v>1</v>
      </c>
      <c r="F272" s="1">
        <v>6150</v>
      </c>
      <c r="G272" s="2" t="s">
        <v>20</v>
      </c>
    </row>
    <row r="273" spans="1:7" ht="12.75">
      <c r="A273" s="1">
        <v>113</v>
      </c>
      <c r="B273" s="1">
        <v>1</v>
      </c>
      <c r="C273" s="1"/>
      <c r="D273" s="1" t="s">
        <v>16</v>
      </c>
      <c r="E273" s="1">
        <v>1</v>
      </c>
      <c r="F273" s="1">
        <v>4192</v>
      </c>
      <c r="G273" s="2" t="s">
        <v>16</v>
      </c>
    </row>
    <row r="274" spans="1:7" ht="12.75">
      <c r="A274" s="1">
        <v>114</v>
      </c>
      <c r="B274" s="1">
        <v>1</v>
      </c>
      <c r="C274" s="1"/>
      <c r="D274" s="1" t="s">
        <v>16</v>
      </c>
      <c r="E274" s="1">
        <v>1</v>
      </c>
      <c r="F274" s="1">
        <v>4192</v>
      </c>
      <c r="G274" s="2" t="s">
        <v>16</v>
      </c>
    </row>
    <row r="275" spans="1:7" ht="12.75">
      <c r="A275" s="1">
        <v>116</v>
      </c>
      <c r="B275" s="1">
        <v>1</v>
      </c>
      <c r="C275" s="1"/>
      <c r="D275" s="1" t="s">
        <v>16</v>
      </c>
      <c r="E275" s="1">
        <v>1</v>
      </c>
      <c r="F275" s="1">
        <v>4192</v>
      </c>
      <c r="G275" s="2" t="s">
        <v>16</v>
      </c>
    </row>
    <row r="276" spans="1:7" ht="12.75">
      <c r="A276" s="1">
        <v>117</v>
      </c>
      <c r="B276" s="1">
        <v>1</v>
      </c>
      <c r="C276" s="1"/>
      <c r="D276" s="1" t="s">
        <v>16</v>
      </c>
      <c r="E276" s="1">
        <v>1</v>
      </c>
      <c r="F276" s="1">
        <v>4192</v>
      </c>
      <c r="G276" s="2" t="s">
        <v>16</v>
      </c>
    </row>
    <row r="277" spans="1:7" ht="12.75">
      <c r="A277" s="1">
        <v>118</v>
      </c>
      <c r="B277" s="1">
        <v>1</v>
      </c>
      <c r="C277" s="1"/>
      <c r="D277" s="1" t="s">
        <v>16</v>
      </c>
      <c r="E277" s="1">
        <v>1</v>
      </c>
      <c r="F277" s="1">
        <v>4192</v>
      </c>
      <c r="G277" s="2" t="s">
        <v>16</v>
      </c>
    </row>
    <row r="278" spans="1:7" ht="12.75">
      <c r="A278" s="1">
        <v>119</v>
      </c>
      <c r="B278" s="1">
        <v>1</v>
      </c>
      <c r="C278" s="1"/>
      <c r="D278" s="1" t="s">
        <v>17</v>
      </c>
      <c r="E278" s="1">
        <v>1</v>
      </c>
      <c r="F278" s="1">
        <v>6006</v>
      </c>
      <c r="G278" s="2" t="s">
        <v>17</v>
      </c>
    </row>
    <row r="279" spans="1:7" ht="12.75">
      <c r="A279" s="1">
        <v>123</v>
      </c>
      <c r="B279" s="1">
        <v>1</v>
      </c>
      <c r="C279" s="1"/>
      <c r="D279" s="1" t="s">
        <v>9</v>
      </c>
      <c r="E279" s="1">
        <v>1</v>
      </c>
      <c r="F279" s="1">
        <v>6371</v>
      </c>
      <c r="G279" s="2" t="s">
        <v>9</v>
      </c>
    </row>
    <row r="280" spans="1:7" ht="12.75">
      <c r="A280" s="1">
        <v>125</v>
      </c>
      <c r="B280" s="1">
        <v>1</v>
      </c>
      <c r="C280" s="1"/>
      <c r="D280" s="1" t="s">
        <v>9</v>
      </c>
      <c r="E280" s="1">
        <v>1</v>
      </c>
      <c r="F280" s="1">
        <v>6145</v>
      </c>
      <c r="G280" s="2" t="s">
        <v>9</v>
      </c>
    </row>
    <row r="281" spans="1:7" ht="12.75">
      <c r="A281" s="1">
        <v>128</v>
      </c>
      <c r="B281" s="1">
        <v>1</v>
      </c>
      <c r="C281" s="1"/>
      <c r="D281" s="1" t="s">
        <v>15</v>
      </c>
      <c r="E281" s="1">
        <v>1</v>
      </c>
      <c r="F281" s="1">
        <v>6063</v>
      </c>
      <c r="G281" s="2" t="s">
        <v>15</v>
      </c>
    </row>
    <row r="282" spans="1:7" ht="12.75">
      <c r="A282" s="1">
        <v>129</v>
      </c>
      <c r="B282" s="1">
        <v>1</v>
      </c>
      <c r="C282" s="1"/>
      <c r="D282" s="1" t="s">
        <v>17</v>
      </c>
      <c r="E282" s="1">
        <v>1</v>
      </c>
      <c r="F282" s="1">
        <v>6006</v>
      </c>
      <c r="G282" s="2" t="s">
        <v>17</v>
      </c>
    </row>
    <row r="283" spans="1:7" ht="12.75">
      <c r="A283" s="1">
        <v>130</v>
      </c>
      <c r="B283" s="1">
        <v>1</v>
      </c>
      <c r="C283" s="1"/>
      <c r="D283" s="1" t="s">
        <v>9</v>
      </c>
      <c r="E283" s="1">
        <v>1</v>
      </c>
      <c r="F283" s="1">
        <v>6371</v>
      </c>
      <c r="G283" s="2" t="s">
        <v>9</v>
      </c>
    </row>
    <row r="284" spans="1:7" ht="12.75">
      <c r="A284" s="1">
        <v>131</v>
      </c>
      <c r="B284" s="1">
        <v>1</v>
      </c>
      <c r="C284" s="1"/>
      <c r="D284" s="1" t="s">
        <v>9</v>
      </c>
      <c r="E284" s="1">
        <v>1</v>
      </c>
      <c r="F284" s="1">
        <v>6145</v>
      </c>
      <c r="G284" s="2" t="s">
        <v>9</v>
      </c>
    </row>
    <row r="285" spans="1:7" ht="12.75">
      <c r="A285" s="1">
        <v>132</v>
      </c>
      <c r="B285" s="1">
        <v>1</v>
      </c>
      <c r="C285" s="1" t="s">
        <v>32</v>
      </c>
      <c r="D285" s="1"/>
      <c r="E285" s="1">
        <v>1</v>
      </c>
      <c r="F285" s="1">
        <v>707</v>
      </c>
      <c r="G285" s="2" t="s">
        <v>32</v>
      </c>
    </row>
    <row r="286" spans="1:7" ht="12.75">
      <c r="A286" s="1">
        <v>134</v>
      </c>
      <c r="B286" s="1">
        <v>1</v>
      </c>
      <c r="C286" s="1" t="s">
        <v>32</v>
      </c>
      <c r="D286" s="1"/>
      <c r="E286" s="1">
        <v>1</v>
      </c>
      <c r="F286" s="1">
        <v>707</v>
      </c>
      <c r="G286" s="2" t="s">
        <v>32</v>
      </c>
    </row>
    <row r="287" spans="1:7" ht="12.75">
      <c r="A287" s="1">
        <v>136</v>
      </c>
      <c r="B287" s="1">
        <v>1</v>
      </c>
      <c r="C287" s="1" t="s">
        <v>27</v>
      </c>
      <c r="D287" s="1"/>
      <c r="E287" s="1">
        <v>1</v>
      </c>
      <c r="F287" s="1">
        <v>6381</v>
      </c>
      <c r="G287" s="2" t="s">
        <v>27</v>
      </c>
    </row>
    <row r="288" spans="1:7" ht="12.75">
      <c r="A288" s="1">
        <v>137</v>
      </c>
      <c r="B288" s="1">
        <v>1</v>
      </c>
      <c r="C288" s="1"/>
      <c r="D288" s="1" t="s">
        <v>28</v>
      </c>
      <c r="E288" s="1">
        <v>1</v>
      </c>
      <c r="F288" s="1">
        <v>6107</v>
      </c>
      <c r="G288" s="2" t="s">
        <v>28</v>
      </c>
    </row>
    <row r="289" spans="1:7" ht="12.75">
      <c r="A289" s="1">
        <v>139</v>
      </c>
      <c r="B289" s="1">
        <v>1</v>
      </c>
      <c r="C289" s="1"/>
      <c r="D289" s="1" t="s">
        <v>28</v>
      </c>
      <c r="E289" s="1">
        <v>1</v>
      </c>
      <c r="F289" s="1">
        <v>6107</v>
      </c>
      <c r="G289" s="2" t="s">
        <v>28</v>
      </c>
    </row>
    <row r="290" spans="1:7" ht="12.75">
      <c r="A290" s="1">
        <v>58</v>
      </c>
      <c r="B290" s="1">
        <v>1</v>
      </c>
      <c r="C290" s="1" t="s">
        <v>13</v>
      </c>
      <c r="D290" s="1"/>
      <c r="E290" s="1">
        <v>2</v>
      </c>
      <c r="F290" s="1">
        <v>6117</v>
      </c>
      <c r="G290" s="2" t="s">
        <v>13</v>
      </c>
    </row>
    <row r="291" spans="1:7" ht="12.75">
      <c r="A291" s="1">
        <v>83</v>
      </c>
      <c r="B291" s="1">
        <v>1</v>
      </c>
      <c r="C291" s="1"/>
      <c r="D291" s="1" t="s">
        <v>15</v>
      </c>
      <c r="E291" s="1">
        <v>2</v>
      </c>
      <c r="F291" s="1">
        <v>6063</v>
      </c>
      <c r="G291" s="2" t="s">
        <v>15</v>
      </c>
    </row>
    <row r="292" spans="1:7" ht="12.75">
      <c r="A292" s="1">
        <v>89</v>
      </c>
      <c r="B292" s="1">
        <v>1</v>
      </c>
      <c r="C292" s="1"/>
      <c r="D292" s="1" t="s">
        <v>15</v>
      </c>
      <c r="E292" s="1">
        <v>2</v>
      </c>
      <c r="F292" s="1">
        <v>6295</v>
      </c>
      <c r="G292" s="2" t="s">
        <v>15</v>
      </c>
    </row>
    <row r="293" spans="1:7" ht="12.75">
      <c r="A293" s="1">
        <v>90</v>
      </c>
      <c r="B293" s="1">
        <v>1</v>
      </c>
      <c r="C293" s="1"/>
      <c r="D293" s="1" t="s">
        <v>8</v>
      </c>
      <c r="E293" s="1">
        <v>2</v>
      </c>
      <c r="F293" s="1">
        <v>6063</v>
      </c>
      <c r="G293" s="2" t="s">
        <v>8</v>
      </c>
    </row>
    <row r="294" spans="1:7" ht="12.75">
      <c r="A294" s="1">
        <v>92</v>
      </c>
      <c r="B294" s="1">
        <v>1</v>
      </c>
      <c r="C294" s="1"/>
      <c r="D294" s="1" t="s">
        <v>15</v>
      </c>
      <c r="E294" s="1">
        <v>2</v>
      </c>
      <c r="F294" s="1">
        <v>6063</v>
      </c>
      <c r="G294" s="2" t="s">
        <v>15</v>
      </c>
    </row>
    <row r="295" spans="1:7" ht="12.75">
      <c r="A295" s="1">
        <v>99</v>
      </c>
      <c r="B295" s="1">
        <v>1</v>
      </c>
      <c r="C295" s="1"/>
      <c r="D295" s="1" t="s">
        <v>15</v>
      </c>
      <c r="E295" s="1">
        <v>2</v>
      </c>
      <c r="F295" s="1">
        <v>6063</v>
      </c>
      <c r="G295" s="2" t="s">
        <v>15</v>
      </c>
    </row>
    <row r="296" spans="1:7" ht="12.75">
      <c r="A296" s="1">
        <v>120</v>
      </c>
      <c r="B296" s="1">
        <v>1</v>
      </c>
      <c r="C296" s="1"/>
      <c r="D296" s="1" t="s">
        <v>22</v>
      </c>
      <c r="E296" s="1">
        <v>2</v>
      </c>
      <c r="F296" s="1">
        <v>4187</v>
      </c>
      <c r="G296" s="2" t="s">
        <v>22</v>
      </c>
    </row>
    <row r="297" spans="1:7" ht="12.75">
      <c r="A297" s="1">
        <v>157</v>
      </c>
      <c r="B297" s="1">
        <v>1</v>
      </c>
      <c r="C297" s="1" t="s">
        <v>9</v>
      </c>
      <c r="D297" s="1"/>
      <c r="E297" s="1">
        <v>2</v>
      </c>
      <c r="F297" s="1">
        <v>6145</v>
      </c>
      <c r="G297" s="2" t="s">
        <v>9</v>
      </c>
    </row>
    <row r="298" spans="1:7" ht="12.75">
      <c r="A298" s="1">
        <v>160</v>
      </c>
      <c r="B298" s="1">
        <v>1</v>
      </c>
      <c r="C298" s="1" t="s">
        <v>9</v>
      </c>
      <c r="D298" s="1"/>
      <c r="E298" s="1">
        <v>2</v>
      </c>
      <c r="F298" s="1">
        <v>6145</v>
      </c>
      <c r="G298" s="2" t="s">
        <v>9</v>
      </c>
    </row>
    <row r="299" spans="1:7" ht="12.75">
      <c r="A299" s="1">
        <v>177</v>
      </c>
      <c r="B299" s="1">
        <v>1</v>
      </c>
      <c r="C299" s="1"/>
      <c r="D299" s="1" t="s">
        <v>16</v>
      </c>
      <c r="E299" s="1">
        <v>2</v>
      </c>
      <c r="F299" s="1">
        <v>6006</v>
      </c>
      <c r="G299" s="2" t="s">
        <v>16</v>
      </c>
    </row>
    <row r="300" spans="1:7" ht="12.75">
      <c r="A300" s="1">
        <v>199</v>
      </c>
      <c r="B300" s="1">
        <v>1</v>
      </c>
      <c r="C300" s="1"/>
      <c r="D300" s="1" t="s">
        <v>8</v>
      </c>
      <c r="E300" s="1">
        <v>2</v>
      </c>
      <c r="F300" s="1">
        <v>3886</v>
      </c>
      <c r="G300" s="2" t="s">
        <v>8</v>
      </c>
    </row>
    <row r="301" spans="1:7" ht="12.75">
      <c r="A301" s="1">
        <v>335</v>
      </c>
      <c r="B301" s="1">
        <v>1</v>
      </c>
      <c r="C301" s="1"/>
      <c r="D301" s="1" t="s">
        <v>20</v>
      </c>
      <c r="E301" s="1">
        <v>2</v>
      </c>
      <c r="F301" s="1">
        <v>4187</v>
      </c>
      <c r="G301" s="2" t="s">
        <v>20</v>
      </c>
    </row>
    <row r="302" spans="1:7" ht="12.75">
      <c r="A302" s="1">
        <v>366</v>
      </c>
      <c r="B302" s="1">
        <v>1</v>
      </c>
      <c r="C302" s="1" t="s">
        <v>27</v>
      </c>
      <c r="D302" s="1"/>
      <c r="E302" s="1">
        <v>2</v>
      </c>
      <c r="F302" s="1">
        <v>6375</v>
      </c>
      <c r="G302" s="2" t="s">
        <v>27</v>
      </c>
    </row>
    <row r="303" spans="1:7" ht="12.75">
      <c r="A303" s="1">
        <v>126</v>
      </c>
      <c r="B303" s="1">
        <v>1</v>
      </c>
      <c r="C303" s="1"/>
      <c r="D303" s="1" t="s">
        <v>8</v>
      </c>
      <c r="E303" s="1">
        <v>2</v>
      </c>
      <c r="F303" s="1">
        <v>6295</v>
      </c>
      <c r="G303" s="2" t="s">
        <v>8</v>
      </c>
    </row>
    <row r="304" spans="1:7" ht="12.75">
      <c r="A304" s="1">
        <v>1</v>
      </c>
      <c r="B304" s="1">
        <v>1</v>
      </c>
      <c r="C304" s="1" t="s">
        <v>7</v>
      </c>
      <c r="D304" s="1"/>
      <c r="E304" s="1">
        <v>3</v>
      </c>
      <c r="F304" s="1">
        <v>6376</v>
      </c>
      <c r="G304" s="2" t="s">
        <v>7</v>
      </c>
    </row>
    <row r="305" spans="1:7" ht="12.75">
      <c r="A305" s="1">
        <v>16</v>
      </c>
      <c r="B305" s="1">
        <v>1</v>
      </c>
      <c r="C305" s="1" t="s">
        <v>7</v>
      </c>
      <c r="D305" s="1"/>
      <c r="E305" s="1">
        <v>3</v>
      </c>
      <c r="F305" s="1">
        <v>6376</v>
      </c>
      <c r="G305" s="2" t="s">
        <v>7</v>
      </c>
    </row>
    <row r="306" spans="1:7" ht="12.75">
      <c r="A306" s="1">
        <v>64</v>
      </c>
      <c r="B306" s="1">
        <v>1</v>
      </c>
      <c r="C306" s="1"/>
      <c r="D306" s="1" t="s">
        <v>10</v>
      </c>
      <c r="E306" s="1">
        <v>3</v>
      </c>
      <c r="F306" s="1">
        <v>6274</v>
      </c>
      <c r="G306" s="2" t="s">
        <v>10</v>
      </c>
    </row>
    <row r="307" spans="1:7" ht="12.75">
      <c r="A307" s="1">
        <v>69</v>
      </c>
      <c r="B307" s="1">
        <v>1</v>
      </c>
      <c r="C307" s="1"/>
      <c r="D307" s="1" t="s">
        <v>19</v>
      </c>
      <c r="E307" s="1">
        <v>3</v>
      </c>
      <c r="F307" s="1">
        <v>6243</v>
      </c>
      <c r="G307" s="2" t="s">
        <v>19</v>
      </c>
    </row>
    <row r="308" spans="1:7" ht="12.75">
      <c r="A308" s="1">
        <v>132</v>
      </c>
      <c r="B308" s="1">
        <v>1</v>
      </c>
      <c r="C308" s="1"/>
      <c r="D308" s="1" t="s">
        <v>19</v>
      </c>
      <c r="E308" s="1">
        <v>3</v>
      </c>
      <c r="F308" s="1">
        <v>6243</v>
      </c>
      <c r="G308" s="2" t="s">
        <v>19</v>
      </c>
    </row>
    <row r="309" spans="1:7" ht="12.75">
      <c r="A309" s="1">
        <v>133</v>
      </c>
      <c r="B309" s="1">
        <v>1</v>
      </c>
      <c r="C309" s="1"/>
      <c r="D309" s="1" t="s">
        <v>19</v>
      </c>
      <c r="E309" s="1">
        <v>3</v>
      </c>
      <c r="F309" s="1">
        <v>6243</v>
      </c>
      <c r="G309" s="2" t="s">
        <v>19</v>
      </c>
    </row>
    <row r="310" spans="1:7" ht="12.75">
      <c r="A310" s="1">
        <v>134</v>
      </c>
      <c r="B310" s="1">
        <v>1</v>
      </c>
      <c r="C310" s="1"/>
      <c r="D310" s="1" t="s">
        <v>10</v>
      </c>
      <c r="E310" s="1">
        <v>3</v>
      </c>
      <c r="F310" s="1">
        <v>6274</v>
      </c>
      <c r="G310" s="2" t="s">
        <v>10</v>
      </c>
    </row>
    <row r="311" spans="1:7" ht="12.75">
      <c r="A311" s="1">
        <v>138</v>
      </c>
      <c r="B311" s="1">
        <v>1</v>
      </c>
      <c r="C311" s="1"/>
      <c r="D311" s="1" t="s">
        <v>19</v>
      </c>
      <c r="E311" s="1">
        <v>3</v>
      </c>
      <c r="F311" s="1">
        <v>6243</v>
      </c>
      <c r="G311" s="2" t="s">
        <v>19</v>
      </c>
    </row>
    <row r="312" spans="1:7" ht="12.75">
      <c r="A312" s="1">
        <v>142</v>
      </c>
      <c r="B312" s="1">
        <v>1</v>
      </c>
      <c r="C312" s="1"/>
      <c r="D312" s="1" t="s">
        <v>10</v>
      </c>
      <c r="E312" s="1">
        <v>3</v>
      </c>
      <c r="F312" s="1">
        <v>6274</v>
      </c>
      <c r="G312" s="2" t="s">
        <v>10</v>
      </c>
    </row>
    <row r="313" spans="1:7" ht="12.75">
      <c r="A313" s="1">
        <v>185</v>
      </c>
      <c r="B313" s="1">
        <v>1</v>
      </c>
      <c r="C313" s="1"/>
      <c r="D313" s="1" t="s">
        <v>17</v>
      </c>
      <c r="E313" s="1">
        <v>3</v>
      </c>
      <c r="F313" s="1">
        <v>6006</v>
      </c>
      <c r="G313" s="2" t="s">
        <v>17</v>
      </c>
    </row>
    <row r="314" spans="1:7" ht="12.75">
      <c r="A314" s="1">
        <v>253</v>
      </c>
      <c r="B314" s="1">
        <v>1</v>
      </c>
      <c r="C314" s="1"/>
      <c r="D314" s="1" t="s">
        <v>20</v>
      </c>
      <c r="E314" s="1">
        <v>3</v>
      </c>
      <c r="F314" s="1">
        <v>4187</v>
      </c>
      <c r="G314" s="2" t="s">
        <v>20</v>
      </c>
    </row>
    <row r="315" spans="1:7" ht="12.75">
      <c r="A315" s="1">
        <v>254</v>
      </c>
      <c r="B315" s="1">
        <v>1</v>
      </c>
      <c r="C315" s="1"/>
      <c r="D315" s="1" t="s">
        <v>26</v>
      </c>
      <c r="E315" s="1">
        <v>3</v>
      </c>
      <c r="F315" s="1">
        <v>6342</v>
      </c>
      <c r="G315" s="2" t="s">
        <v>26</v>
      </c>
    </row>
    <row r="316" spans="1:7" ht="12.75">
      <c r="A316" s="1">
        <v>260</v>
      </c>
      <c r="B316" s="1">
        <v>1</v>
      </c>
      <c r="C316" s="1"/>
      <c r="D316" s="1" t="s">
        <v>20</v>
      </c>
      <c r="E316" s="1">
        <v>3</v>
      </c>
      <c r="F316" s="1">
        <v>4187</v>
      </c>
      <c r="G316" s="2" t="s">
        <v>20</v>
      </c>
    </row>
    <row r="317" spans="1:7" ht="12.75">
      <c r="A317" s="1">
        <v>290</v>
      </c>
      <c r="B317" s="1">
        <v>1</v>
      </c>
      <c r="C317" s="1" t="s">
        <v>7</v>
      </c>
      <c r="D317" s="1"/>
      <c r="E317" s="1">
        <v>3</v>
      </c>
      <c r="F317" s="1">
        <v>6376</v>
      </c>
      <c r="G317" s="2" t="s">
        <v>7</v>
      </c>
    </row>
    <row r="318" spans="1:7" ht="12.75">
      <c r="A318" s="1">
        <v>294</v>
      </c>
      <c r="B318" s="1">
        <v>1</v>
      </c>
      <c r="C318" s="1" t="s">
        <v>7</v>
      </c>
      <c r="D318" s="1"/>
      <c r="E318" s="1">
        <v>3</v>
      </c>
      <c r="F318" s="1">
        <v>6376</v>
      </c>
      <c r="G318" s="2" t="s">
        <v>7</v>
      </c>
    </row>
    <row r="319" spans="1:7" ht="12.75">
      <c r="A319" s="1">
        <v>295</v>
      </c>
      <c r="B319" s="1">
        <v>1</v>
      </c>
      <c r="C319" s="1"/>
      <c r="D319" s="1" t="s">
        <v>10</v>
      </c>
      <c r="E319" s="1">
        <v>3</v>
      </c>
      <c r="F319" s="1">
        <v>6274</v>
      </c>
      <c r="G319" s="2" t="s">
        <v>10</v>
      </c>
    </row>
    <row r="320" spans="1:7" ht="12.75">
      <c r="A320" s="1">
        <v>331</v>
      </c>
      <c r="B320" s="1">
        <v>1</v>
      </c>
      <c r="C320" s="1" t="s">
        <v>29</v>
      </c>
      <c r="D320" s="1"/>
      <c r="E320" s="1">
        <v>3</v>
      </c>
      <c r="F320" s="1">
        <v>6381</v>
      </c>
      <c r="G320" s="2" t="s">
        <v>29</v>
      </c>
    </row>
    <row r="321" spans="1:7" ht="12.75">
      <c r="A321" s="1">
        <v>337</v>
      </c>
      <c r="B321" s="1">
        <v>1</v>
      </c>
      <c r="C321" s="1" t="s">
        <v>29</v>
      </c>
      <c r="D321" s="1"/>
      <c r="E321" s="1">
        <v>3</v>
      </c>
      <c r="F321" s="1">
        <v>6381</v>
      </c>
      <c r="G321" s="2" t="s">
        <v>29</v>
      </c>
    </row>
    <row r="322" spans="1:7" ht="12.75">
      <c r="A322" s="1">
        <v>375</v>
      </c>
      <c r="B322" s="1">
        <v>1</v>
      </c>
      <c r="C322" s="1" t="s">
        <v>29</v>
      </c>
      <c r="D322" s="1"/>
      <c r="E322" s="1">
        <v>3</v>
      </c>
      <c r="F322" s="1">
        <v>6381</v>
      </c>
      <c r="G322" s="2" t="s">
        <v>29</v>
      </c>
    </row>
    <row r="323" spans="1:7" ht="12.75">
      <c r="A323" s="1">
        <v>5</v>
      </c>
      <c r="B323" s="1">
        <v>1</v>
      </c>
      <c r="C323" s="1"/>
      <c r="D323" s="1" t="s">
        <v>20</v>
      </c>
      <c r="E323" s="1">
        <v>3</v>
      </c>
      <c r="F323" s="1">
        <v>4187</v>
      </c>
      <c r="G323" s="2" t="s">
        <v>20</v>
      </c>
    </row>
    <row r="324" spans="1:7" ht="12.75">
      <c r="A324" s="1">
        <v>12</v>
      </c>
      <c r="B324" s="1">
        <v>1</v>
      </c>
      <c r="C324" s="1"/>
      <c r="D324" s="1" t="s">
        <v>16</v>
      </c>
      <c r="E324" s="1">
        <v>3</v>
      </c>
      <c r="F324" s="1">
        <v>4192</v>
      </c>
      <c r="G324" s="2" t="s">
        <v>16</v>
      </c>
    </row>
    <row r="325" spans="1:7" ht="12.75">
      <c r="A325" s="1">
        <v>26</v>
      </c>
      <c r="B325" s="1">
        <v>1</v>
      </c>
      <c r="C325" s="1"/>
      <c r="D325" s="1" t="s">
        <v>20</v>
      </c>
      <c r="E325" s="1">
        <v>3</v>
      </c>
      <c r="F325" s="1">
        <v>4187</v>
      </c>
      <c r="G325" s="2" t="s">
        <v>20</v>
      </c>
    </row>
    <row r="326" spans="1:7" ht="12.75">
      <c r="A326" s="1">
        <v>34</v>
      </c>
      <c r="B326" s="1">
        <v>1</v>
      </c>
      <c r="C326" s="1"/>
      <c r="D326" s="1" t="s">
        <v>8</v>
      </c>
      <c r="E326" s="1">
        <v>3</v>
      </c>
      <c r="F326" s="1">
        <v>6295</v>
      </c>
      <c r="G326" s="2" t="s">
        <v>8</v>
      </c>
    </row>
    <row r="327" spans="1:7" ht="12.75">
      <c r="A327" s="1">
        <v>35</v>
      </c>
      <c r="B327" s="1">
        <v>1</v>
      </c>
      <c r="C327" s="1"/>
      <c r="D327" s="1" t="s">
        <v>19</v>
      </c>
      <c r="E327" s="1">
        <v>3</v>
      </c>
      <c r="F327" s="1">
        <v>6243</v>
      </c>
      <c r="G327" s="2" t="s">
        <v>19</v>
      </c>
    </row>
    <row r="328" spans="1:7" ht="12.75">
      <c r="A328" s="1">
        <v>59</v>
      </c>
      <c r="B328" s="1">
        <v>1</v>
      </c>
      <c r="C328" s="1"/>
      <c r="D328" s="1" t="s">
        <v>20</v>
      </c>
      <c r="E328" s="1">
        <v>3</v>
      </c>
      <c r="F328" s="1">
        <v>4187</v>
      </c>
      <c r="G328" s="2" t="s">
        <v>20</v>
      </c>
    </row>
    <row r="329" spans="1:7" ht="12.75">
      <c r="A329" s="1">
        <v>72</v>
      </c>
      <c r="B329" s="1">
        <v>1</v>
      </c>
      <c r="C329" s="1"/>
      <c r="D329" s="1" t="s">
        <v>21</v>
      </c>
      <c r="E329" s="1">
        <v>3</v>
      </c>
      <c r="F329" s="1">
        <v>6143</v>
      </c>
      <c r="G329" s="2" t="s">
        <v>21</v>
      </c>
    </row>
    <row r="330" spans="1:7" ht="12.75">
      <c r="A330" s="1">
        <v>25</v>
      </c>
      <c r="B330" s="1">
        <v>1</v>
      </c>
      <c r="C330" s="1"/>
      <c r="D330" s="1" t="s">
        <v>20</v>
      </c>
      <c r="E330" s="1">
        <v>4</v>
      </c>
      <c r="F330" s="1">
        <v>4187</v>
      </c>
      <c r="G330" s="2" t="s">
        <v>20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B200"/>
  <sheetViews>
    <sheetView workbookViewId="0" topLeftCell="J1">
      <pane xSplit="1" ySplit="2" topLeftCell="K3" activePane="bottomRight" state="frozen"/>
      <selection pane="topLeft" activeCell="J1" sqref="J1"/>
      <selection pane="topRight" activeCell="K1" sqref="K1"/>
      <selection pane="bottomLeft" activeCell="J3" sqref="J3"/>
      <selection pane="bottomRight" activeCell="J17" sqref="J17"/>
    </sheetView>
  </sheetViews>
  <sheetFormatPr defaultColWidth="9.140625" defaultRowHeight="12.75"/>
  <cols>
    <col min="10" max="10" width="16.140625" style="0" bestFit="1" customWidth="1"/>
    <col min="11" max="11" width="10.8515625" style="0" bestFit="1" customWidth="1"/>
    <col min="12" max="14" width="7.28125" style="0" bestFit="1" customWidth="1"/>
    <col min="15" max="15" width="6.28125" style="0" bestFit="1" customWidth="1"/>
    <col min="16" max="16" width="6.8515625" style="0" bestFit="1" customWidth="1"/>
    <col min="17" max="22" width="7.28125" style="0" bestFit="1" customWidth="1"/>
    <col min="23" max="23" width="6.28125" style="0" bestFit="1" customWidth="1"/>
    <col min="24" max="27" width="7.28125" style="0" bestFit="1" customWidth="1"/>
    <col min="28" max="28" width="10.57421875" style="0" bestFit="1" customWidth="1"/>
    <col min="36" max="36" width="2.140625" style="0" customWidth="1"/>
    <col min="38" max="38" width="2.421875" style="0" customWidth="1"/>
    <col min="39" max="39" width="13.57421875" style="0" bestFit="1" customWidth="1"/>
    <col min="40" max="40" width="11.421875" style="0" bestFit="1" customWidth="1"/>
    <col min="41" max="41" width="13.57421875" style="0" bestFit="1" customWidth="1"/>
    <col min="42" max="42" width="11.421875" style="0" bestFit="1" customWidth="1"/>
    <col min="43" max="43" width="13.57421875" style="0" bestFit="1" customWidth="1"/>
    <col min="44" max="44" width="11.421875" style="0" bestFit="1" customWidth="1"/>
    <col min="45" max="45" width="11.8515625" style="0" bestFit="1" customWidth="1"/>
    <col min="46" max="46" width="12.8515625" style="0" bestFit="1" customWidth="1"/>
    <col min="47" max="47" width="11.8515625" style="0" bestFit="1" customWidth="1"/>
    <col min="48" max="48" width="12.8515625" style="0" bestFit="1" customWidth="1"/>
    <col min="49" max="49" width="11.8515625" style="0" bestFit="1" customWidth="1"/>
    <col min="50" max="50" width="12.8515625" style="0" bestFit="1" customWidth="1"/>
    <col min="52" max="54" width="14.8515625" style="0" bestFit="1" customWidth="1"/>
  </cols>
  <sheetData>
    <row r="1" spans="1:34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33</v>
      </c>
      <c r="J1" s="6" t="s">
        <v>37</v>
      </c>
      <c r="K1" s="6" t="s">
        <v>33</v>
      </c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8"/>
      <c r="AH1" t="s">
        <v>68</v>
      </c>
    </row>
    <row r="2" spans="1:54" ht="12.75">
      <c r="A2" s="1">
        <v>5</v>
      </c>
      <c r="B2" s="1">
        <v>1</v>
      </c>
      <c r="C2" s="1"/>
      <c r="D2" s="1" t="s">
        <v>8</v>
      </c>
      <c r="E2" s="1">
        <v>1</v>
      </c>
      <c r="F2" s="1">
        <v>6243</v>
      </c>
      <c r="G2" s="3" t="str">
        <f>IF(C2&lt;&gt;"",C2,D2)</f>
        <v>6295</v>
      </c>
      <c r="J2" s="6" t="s">
        <v>5</v>
      </c>
      <c r="K2" s="4" t="s">
        <v>20</v>
      </c>
      <c r="L2" s="5" t="s">
        <v>16</v>
      </c>
      <c r="M2" s="5" t="s">
        <v>17</v>
      </c>
      <c r="N2" s="5" t="s">
        <v>12</v>
      </c>
      <c r="O2" s="5" t="s">
        <v>15</v>
      </c>
      <c r="P2" s="5" t="s">
        <v>18</v>
      </c>
      <c r="Q2" s="5" t="s">
        <v>13</v>
      </c>
      <c r="R2" s="5" t="s">
        <v>23</v>
      </c>
      <c r="S2" s="5" t="s">
        <v>21</v>
      </c>
      <c r="T2" s="5" t="s">
        <v>9</v>
      </c>
      <c r="U2" s="5" t="s">
        <v>14</v>
      </c>
      <c r="V2" s="5" t="s">
        <v>10</v>
      </c>
      <c r="W2" s="5" t="s">
        <v>8</v>
      </c>
      <c r="X2" s="5" t="s">
        <v>11</v>
      </c>
      <c r="Y2" s="5" t="s">
        <v>27</v>
      </c>
      <c r="Z2" s="5" t="s">
        <v>7</v>
      </c>
      <c r="AA2" s="5" t="s">
        <v>29</v>
      </c>
      <c r="AB2" s="9" t="s">
        <v>36</v>
      </c>
      <c r="AC2" s="37" t="s">
        <v>38</v>
      </c>
      <c r="AD2" s="38" t="s">
        <v>40</v>
      </c>
      <c r="AE2" s="39" t="s">
        <v>39</v>
      </c>
      <c r="AG2" s="32" t="s">
        <v>41</v>
      </c>
      <c r="AH2" s="33" t="s">
        <v>42</v>
      </c>
      <c r="AI2" s="35" t="s">
        <v>43</v>
      </c>
      <c r="AK2" t="s">
        <v>60</v>
      </c>
      <c r="AM2" s="32" t="s">
        <v>44</v>
      </c>
      <c r="AN2" s="32" t="s">
        <v>47</v>
      </c>
      <c r="AO2" s="33" t="s">
        <v>45</v>
      </c>
      <c r="AP2" s="33" t="s">
        <v>48</v>
      </c>
      <c r="AQ2" s="35" t="s">
        <v>46</v>
      </c>
      <c r="AR2" s="35" t="s">
        <v>49</v>
      </c>
      <c r="AS2" s="32" t="s">
        <v>51</v>
      </c>
      <c r="AT2" s="32" t="s">
        <v>52</v>
      </c>
      <c r="AU2" s="33" t="s">
        <v>53</v>
      </c>
      <c r="AV2" s="33" t="s">
        <v>54</v>
      </c>
      <c r="AW2" s="35" t="s">
        <v>55</v>
      </c>
      <c r="AX2" s="35" t="s">
        <v>56</v>
      </c>
      <c r="AZ2" s="32" t="s">
        <v>57</v>
      </c>
      <c r="BA2" s="33" t="s">
        <v>58</v>
      </c>
      <c r="BB2" s="34" t="s">
        <v>59</v>
      </c>
    </row>
    <row r="3" spans="1:44" ht="12.75">
      <c r="A3" s="1">
        <v>10</v>
      </c>
      <c r="B3" s="1">
        <v>1</v>
      </c>
      <c r="C3" s="1"/>
      <c r="D3" s="1" t="s">
        <v>10</v>
      </c>
      <c r="E3" s="1">
        <v>1</v>
      </c>
      <c r="F3" s="1">
        <v>6274</v>
      </c>
      <c r="G3" s="3" t="str">
        <f aca="true" t="shared" si="0" ref="G3:G66">IF(C3&lt;&gt;"",C3,D3)</f>
        <v>6274</v>
      </c>
      <c r="J3" s="10" t="s">
        <v>12</v>
      </c>
      <c r="K3" s="11"/>
      <c r="L3" s="12"/>
      <c r="M3" s="12"/>
      <c r="N3" s="28">
        <v>4</v>
      </c>
      <c r="O3" s="12"/>
      <c r="P3" s="12"/>
      <c r="Q3" s="30"/>
      <c r="R3" s="12"/>
      <c r="S3" s="12">
        <v>1</v>
      </c>
      <c r="T3" s="12">
        <v>1</v>
      </c>
      <c r="U3" s="12"/>
      <c r="V3" s="12"/>
      <c r="W3" s="12"/>
      <c r="X3" s="12"/>
      <c r="Y3" s="12"/>
      <c r="Z3" s="12"/>
      <c r="AA3" s="36"/>
      <c r="AB3" s="13">
        <v>6</v>
      </c>
      <c r="AC3">
        <f>SUM(N3)</f>
        <v>4</v>
      </c>
      <c r="AD3">
        <f>SUM(N3,Q3)</f>
        <v>4</v>
      </c>
      <c r="AE3">
        <f>SUM(N3,Q3,AA3)</f>
        <v>4</v>
      </c>
      <c r="AG3" s="31">
        <f>AC3/AB3</f>
        <v>0.6666666666666666</v>
      </c>
      <c r="AH3" s="31">
        <f>AD3/AB3</f>
        <v>0.6666666666666666</v>
      </c>
      <c r="AI3" s="31">
        <f>AE3/AB3</f>
        <v>0.6666666666666666</v>
      </c>
      <c r="AK3" s="46">
        <f>AB3*N24</f>
        <v>24</v>
      </c>
      <c r="AM3">
        <f aca="true" t="shared" si="1" ref="AM3:AM22">AB3*AG3</f>
        <v>4</v>
      </c>
      <c r="AN3">
        <f aca="true" t="shared" si="2" ref="AN3:AN22">AB3*(1-AG3)</f>
        <v>2</v>
      </c>
      <c r="AO3">
        <f aca="true" t="shared" si="3" ref="AO3:AO22">AB3*AH3</f>
        <v>4</v>
      </c>
      <c r="AP3">
        <f aca="true" t="shared" si="4" ref="AP3:AP22">AB3*(1-AH3)</f>
        <v>2</v>
      </c>
      <c r="AQ3">
        <f aca="true" t="shared" si="5" ref="AQ3:AQ22">AB3*AI3</f>
        <v>4</v>
      </c>
      <c r="AR3">
        <f aca="true" t="shared" si="6" ref="AR3:AR22">AB3*(1-AI3)</f>
        <v>2</v>
      </c>
    </row>
    <row r="4" spans="1:44" ht="12.75">
      <c r="A4" s="1">
        <v>11</v>
      </c>
      <c r="B4" s="1">
        <v>1</v>
      </c>
      <c r="C4" s="1"/>
      <c r="D4" s="1" t="s">
        <v>10</v>
      </c>
      <c r="E4" s="1">
        <v>1</v>
      </c>
      <c r="F4" s="1">
        <v>6243</v>
      </c>
      <c r="G4" s="3" t="str">
        <f t="shared" si="0"/>
        <v>6274</v>
      </c>
      <c r="J4" s="14">
        <v>3886</v>
      </c>
      <c r="K4" s="15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23">
        <v>3</v>
      </c>
      <c r="X4" s="16"/>
      <c r="Y4" s="16"/>
      <c r="Z4" s="16"/>
      <c r="AA4" s="16"/>
      <c r="AB4" s="17">
        <v>3</v>
      </c>
      <c r="AC4">
        <v>0</v>
      </c>
      <c r="AD4">
        <v>0</v>
      </c>
      <c r="AE4">
        <f>SUM(W4)</f>
        <v>3</v>
      </c>
      <c r="AG4" s="31">
        <f aca="true" t="shared" si="7" ref="AG4:AG23">AC4/AB4</f>
        <v>0</v>
      </c>
      <c r="AH4" s="31">
        <f aca="true" t="shared" si="8" ref="AH4:AH23">AD4/AB4</f>
        <v>0</v>
      </c>
      <c r="AI4" s="31">
        <f aca="true" t="shared" si="9" ref="AI4:AI23">AE4/AB4</f>
        <v>1</v>
      </c>
      <c r="AK4" s="46">
        <f>AB4*0</f>
        <v>0</v>
      </c>
      <c r="AM4">
        <f t="shared" si="1"/>
        <v>0</v>
      </c>
      <c r="AN4">
        <f t="shared" si="2"/>
        <v>3</v>
      </c>
      <c r="AO4">
        <f t="shared" si="3"/>
        <v>0</v>
      </c>
      <c r="AP4">
        <f t="shared" si="4"/>
        <v>3</v>
      </c>
      <c r="AQ4">
        <f t="shared" si="5"/>
        <v>3</v>
      </c>
      <c r="AR4">
        <f t="shared" si="6"/>
        <v>0</v>
      </c>
    </row>
    <row r="5" spans="1:44" ht="12.75">
      <c r="A5" s="1">
        <v>13</v>
      </c>
      <c r="B5" s="1">
        <v>1</v>
      </c>
      <c r="C5" s="1"/>
      <c r="D5" s="1" t="s">
        <v>10</v>
      </c>
      <c r="E5" s="1">
        <v>1</v>
      </c>
      <c r="F5" s="1">
        <v>6274</v>
      </c>
      <c r="G5" s="3" t="str">
        <f t="shared" si="0"/>
        <v>6274</v>
      </c>
      <c r="J5" s="14">
        <v>4097</v>
      </c>
      <c r="K5" s="15"/>
      <c r="L5" s="16"/>
      <c r="M5" s="23"/>
      <c r="N5" s="16"/>
      <c r="O5" s="16"/>
      <c r="P5" s="16">
        <v>1</v>
      </c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7">
        <v>1</v>
      </c>
      <c r="AC5">
        <v>0</v>
      </c>
      <c r="AD5">
        <v>0</v>
      </c>
      <c r="AE5">
        <f>SUM(M5)</f>
        <v>0</v>
      </c>
      <c r="AG5" s="31">
        <f t="shared" si="7"/>
        <v>0</v>
      </c>
      <c r="AH5" s="31">
        <f t="shared" si="8"/>
        <v>0</v>
      </c>
      <c r="AI5" s="31">
        <f t="shared" si="9"/>
        <v>0</v>
      </c>
      <c r="AK5" s="46">
        <f>AB5*0</f>
        <v>0</v>
      </c>
      <c r="AM5">
        <f t="shared" si="1"/>
        <v>0</v>
      </c>
      <c r="AN5">
        <f t="shared" si="2"/>
        <v>1</v>
      </c>
      <c r="AO5">
        <f t="shared" si="3"/>
        <v>0</v>
      </c>
      <c r="AP5">
        <f t="shared" si="4"/>
        <v>1</v>
      </c>
      <c r="AQ5">
        <f t="shared" si="5"/>
        <v>0</v>
      </c>
      <c r="AR5">
        <f t="shared" si="6"/>
        <v>1</v>
      </c>
    </row>
    <row r="6" spans="1:44" ht="12.75">
      <c r="A6" s="1">
        <v>15</v>
      </c>
      <c r="B6" s="1">
        <v>1</v>
      </c>
      <c r="C6" s="1"/>
      <c r="D6" s="1" t="s">
        <v>8</v>
      </c>
      <c r="E6" s="1">
        <v>1</v>
      </c>
      <c r="F6" s="1">
        <v>6295</v>
      </c>
      <c r="G6" s="3" t="str">
        <f t="shared" si="0"/>
        <v>6295</v>
      </c>
      <c r="J6" s="14">
        <v>4187</v>
      </c>
      <c r="K6" s="27">
        <v>4</v>
      </c>
      <c r="L6" s="16">
        <v>1</v>
      </c>
      <c r="M6" s="16">
        <v>1</v>
      </c>
      <c r="N6" s="16"/>
      <c r="O6" s="24"/>
      <c r="P6" s="16"/>
      <c r="Q6" s="16"/>
      <c r="R6" s="23"/>
      <c r="S6" s="16"/>
      <c r="T6" s="16"/>
      <c r="U6" s="16"/>
      <c r="V6" s="16"/>
      <c r="W6" s="16"/>
      <c r="X6" s="23"/>
      <c r="Y6" s="16"/>
      <c r="Z6" s="16"/>
      <c r="AA6" s="16"/>
      <c r="AB6" s="17">
        <v>6</v>
      </c>
      <c r="AC6">
        <f>SUM(K6)</f>
        <v>4</v>
      </c>
      <c r="AD6">
        <f>SUM(K6,O6)</f>
        <v>4</v>
      </c>
      <c r="AE6">
        <f>SUM(K6,O6,R6,X6)</f>
        <v>4</v>
      </c>
      <c r="AG6" s="31">
        <f t="shared" si="7"/>
        <v>0.6666666666666666</v>
      </c>
      <c r="AH6" s="31">
        <f t="shared" si="8"/>
        <v>0.6666666666666666</v>
      </c>
      <c r="AI6" s="31">
        <f t="shared" si="9"/>
        <v>0.6666666666666666</v>
      </c>
      <c r="AK6" s="46">
        <f>AB6*K24</f>
        <v>54</v>
      </c>
      <c r="AM6">
        <f t="shared" si="1"/>
        <v>4</v>
      </c>
      <c r="AN6">
        <f t="shared" si="2"/>
        <v>2</v>
      </c>
      <c r="AO6">
        <f t="shared" si="3"/>
        <v>4</v>
      </c>
      <c r="AP6">
        <f t="shared" si="4"/>
        <v>2</v>
      </c>
      <c r="AQ6">
        <f t="shared" si="5"/>
        <v>4</v>
      </c>
      <c r="AR6">
        <f t="shared" si="6"/>
        <v>2</v>
      </c>
    </row>
    <row r="7" spans="1:44" ht="12.75">
      <c r="A7" s="1">
        <v>17</v>
      </c>
      <c r="B7" s="1">
        <v>1</v>
      </c>
      <c r="C7" s="1" t="s">
        <v>11</v>
      </c>
      <c r="D7" s="1"/>
      <c r="E7" s="1">
        <v>1</v>
      </c>
      <c r="F7" s="1">
        <v>6371</v>
      </c>
      <c r="G7" s="3" t="str">
        <f t="shared" si="0"/>
        <v>6371</v>
      </c>
      <c r="J7" s="14">
        <v>4192</v>
      </c>
      <c r="K7" s="15">
        <v>1</v>
      </c>
      <c r="L7" s="26">
        <v>3</v>
      </c>
      <c r="M7" s="24">
        <v>1</v>
      </c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7">
        <v>5</v>
      </c>
      <c r="AC7">
        <f>SUM(L7)</f>
        <v>3</v>
      </c>
      <c r="AD7">
        <f>SUM(L7,M7)</f>
        <v>4</v>
      </c>
      <c r="AE7">
        <f>SUM(L7:M7)</f>
        <v>4</v>
      </c>
      <c r="AG7" s="31">
        <f t="shared" si="7"/>
        <v>0.6</v>
      </c>
      <c r="AH7" s="31">
        <f t="shared" si="8"/>
        <v>0.8</v>
      </c>
      <c r="AI7" s="31">
        <f t="shared" si="9"/>
        <v>0.8</v>
      </c>
      <c r="AK7" s="46">
        <f>AB7*L24</f>
        <v>35</v>
      </c>
      <c r="AM7">
        <f t="shared" si="1"/>
        <v>3</v>
      </c>
      <c r="AN7">
        <f t="shared" si="2"/>
        <v>2</v>
      </c>
      <c r="AO7">
        <f t="shared" si="3"/>
        <v>4</v>
      </c>
      <c r="AP7">
        <f t="shared" si="4"/>
        <v>0.9999999999999998</v>
      </c>
      <c r="AQ7">
        <f t="shared" si="5"/>
        <v>4</v>
      </c>
      <c r="AR7">
        <f t="shared" si="6"/>
        <v>0.9999999999999998</v>
      </c>
    </row>
    <row r="8" spans="1:54" ht="12.75">
      <c r="A8" s="1">
        <v>24</v>
      </c>
      <c r="B8" s="1">
        <v>1</v>
      </c>
      <c r="C8" s="1"/>
      <c r="D8" s="1" t="s">
        <v>8</v>
      </c>
      <c r="E8" s="1">
        <v>1</v>
      </c>
      <c r="F8" s="1">
        <v>6243</v>
      </c>
      <c r="G8" s="3" t="str">
        <f t="shared" si="0"/>
        <v>6295</v>
      </c>
      <c r="J8" s="14">
        <v>6006</v>
      </c>
      <c r="K8" s="15"/>
      <c r="L8" s="24">
        <v>3</v>
      </c>
      <c r="M8" s="26">
        <v>5</v>
      </c>
      <c r="N8" s="16"/>
      <c r="O8" s="16">
        <v>1</v>
      </c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7">
        <v>9</v>
      </c>
      <c r="AC8">
        <f>SUM(M8)</f>
        <v>5</v>
      </c>
      <c r="AD8">
        <f>SUM(L8:M8)</f>
        <v>8</v>
      </c>
      <c r="AE8">
        <f>SUM(L8:M8)</f>
        <v>8</v>
      </c>
      <c r="AG8" s="31">
        <f t="shared" si="7"/>
        <v>0.5555555555555556</v>
      </c>
      <c r="AH8" s="31">
        <f t="shared" si="8"/>
        <v>0.8888888888888888</v>
      </c>
      <c r="AI8" s="31">
        <f t="shared" si="9"/>
        <v>0.8888888888888888</v>
      </c>
      <c r="AK8" s="46">
        <f>AB8*M24</f>
        <v>63</v>
      </c>
      <c r="AM8">
        <f t="shared" si="1"/>
        <v>5</v>
      </c>
      <c r="AN8">
        <f t="shared" si="2"/>
        <v>4</v>
      </c>
      <c r="AO8">
        <f t="shared" si="3"/>
        <v>8</v>
      </c>
      <c r="AP8">
        <f t="shared" si="4"/>
        <v>1.0000000000000004</v>
      </c>
      <c r="AQ8">
        <f t="shared" si="5"/>
        <v>8</v>
      </c>
      <c r="AR8">
        <f t="shared" si="6"/>
        <v>1.0000000000000004</v>
      </c>
      <c r="AS8" s="31"/>
      <c r="AT8" s="31"/>
      <c r="AU8" s="31"/>
      <c r="AV8" s="31"/>
      <c r="AW8" s="31"/>
      <c r="AX8" s="31"/>
      <c r="AZ8" t="str">
        <f>IF(AS8&gt;0.8,"yes","no")</f>
        <v>no</v>
      </c>
      <c r="BA8" t="str">
        <f>IF(AU8&gt;0.8,"yes","no")</f>
        <v>no</v>
      </c>
      <c r="BB8" t="str">
        <f>IF(AW8&gt;0.8,"yes","no")</f>
        <v>no</v>
      </c>
    </row>
    <row r="9" spans="1:44" ht="12.75">
      <c r="A9" s="1">
        <v>26</v>
      </c>
      <c r="B9" s="1">
        <v>1</v>
      </c>
      <c r="C9" s="1" t="s">
        <v>9</v>
      </c>
      <c r="D9" s="1"/>
      <c r="E9" s="1">
        <v>1</v>
      </c>
      <c r="F9" s="1">
        <v>6295</v>
      </c>
      <c r="G9" s="3" t="str">
        <f t="shared" si="0"/>
        <v>6145</v>
      </c>
      <c r="J9" s="14">
        <v>6063</v>
      </c>
      <c r="K9" s="29"/>
      <c r="L9" s="16"/>
      <c r="M9" s="16"/>
      <c r="N9" s="16"/>
      <c r="O9" s="26">
        <v>3</v>
      </c>
      <c r="P9" s="16"/>
      <c r="Q9" s="16"/>
      <c r="R9" s="16"/>
      <c r="S9" s="16"/>
      <c r="T9" s="23"/>
      <c r="U9" s="16"/>
      <c r="V9" s="16"/>
      <c r="W9" s="23"/>
      <c r="X9" s="23"/>
      <c r="Y9" s="16"/>
      <c r="Z9" s="16"/>
      <c r="AA9" s="16"/>
      <c r="AB9" s="17">
        <v>3</v>
      </c>
      <c r="AC9">
        <f>SUM(O9)</f>
        <v>3</v>
      </c>
      <c r="AD9">
        <f>SUM(O9,K9)</f>
        <v>3</v>
      </c>
      <c r="AE9">
        <f>SUM(O9,K9,T9,W9,X9)</f>
        <v>3</v>
      </c>
      <c r="AG9" s="31">
        <f t="shared" si="7"/>
        <v>1</v>
      </c>
      <c r="AH9" s="31">
        <f t="shared" si="8"/>
        <v>1</v>
      </c>
      <c r="AI9" s="31">
        <f t="shared" si="9"/>
        <v>1</v>
      </c>
      <c r="AK9" s="46">
        <f>AB9*O24</f>
        <v>27</v>
      </c>
      <c r="AM9">
        <f t="shared" si="1"/>
        <v>3</v>
      </c>
      <c r="AN9">
        <f t="shared" si="2"/>
        <v>0</v>
      </c>
      <c r="AO9">
        <f t="shared" si="3"/>
        <v>3</v>
      </c>
      <c r="AP9">
        <f t="shared" si="4"/>
        <v>0</v>
      </c>
      <c r="AQ9">
        <f t="shared" si="5"/>
        <v>3</v>
      </c>
      <c r="AR9">
        <f t="shared" si="6"/>
        <v>0</v>
      </c>
    </row>
    <row r="10" spans="1:54" ht="12.75">
      <c r="A10" s="1">
        <v>28</v>
      </c>
      <c r="B10" s="1">
        <v>1</v>
      </c>
      <c r="C10" s="1" t="s">
        <v>9</v>
      </c>
      <c r="D10" s="1"/>
      <c r="E10" s="1">
        <v>1</v>
      </c>
      <c r="F10" s="1">
        <v>802</v>
      </c>
      <c r="G10" s="3" t="str">
        <f t="shared" si="0"/>
        <v>6145</v>
      </c>
      <c r="J10" s="14">
        <v>6117</v>
      </c>
      <c r="K10" s="15"/>
      <c r="L10" s="16"/>
      <c r="M10" s="16"/>
      <c r="N10" s="24"/>
      <c r="O10" s="16"/>
      <c r="P10" s="16"/>
      <c r="Q10" s="26">
        <v>7</v>
      </c>
      <c r="R10" s="16"/>
      <c r="S10" s="23"/>
      <c r="T10" s="16"/>
      <c r="U10" s="16"/>
      <c r="V10" s="16"/>
      <c r="W10" s="23"/>
      <c r="X10" s="16"/>
      <c r="Y10" s="16"/>
      <c r="Z10" s="16"/>
      <c r="AA10" s="23"/>
      <c r="AB10" s="17">
        <v>7</v>
      </c>
      <c r="AC10">
        <f>SUM(Q10)</f>
        <v>7</v>
      </c>
      <c r="AD10">
        <f>SUM(Q10,N10)</f>
        <v>7</v>
      </c>
      <c r="AE10">
        <f>SUM(Q10,N10,S10,W10,AA10)</f>
        <v>7</v>
      </c>
      <c r="AG10" s="31">
        <f t="shared" si="7"/>
        <v>1</v>
      </c>
      <c r="AH10" s="31">
        <f t="shared" si="8"/>
        <v>1</v>
      </c>
      <c r="AI10" s="31">
        <f t="shared" si="9"/>
        <v>1</v>
      </c>
      <c r="AK10" s="46">
        <f>AB10*Q24</f>
        <v>63</v>
      </c>
      <c r="AM10">
        <f t="shared" si="1"/>
        <v>7</v>
      </c>
      <c r="AN10">
        <f t="shared" si="2"/>
        <v>0</v>
      </c>
      <c r="AO10">
        <f t="shared" si="3"/>
        <v>7</v>
      </c>
      <c r="AP10">
        <f t="shared" si="4"/>
        <v>0</v>
      </c>
      <c r="AQ10">
        <f t="shared" si="5"/>
        <v>7</v>
      </c>
      <c r="AR10">
        <f t="shared" si="6"/>
        <v>0</v>
      </c>
      <c r="AS10" s="31"/>
      <c r="AT10" s="31"/>
      <c r="AU10" s="31"/>
      <c r="AV10" s="31"/>
      <c r="AW10" s="31"/>
      <c r="AX10" s="31"/>
      <c r="AZ10" t="str">
        <f>IF(AS10&gt;0.8,"yes","no")</f>
        <v>no</v>
      </c>
      <c r="BA10" t="str">
        <f>IF(AU10&gt;0.8,"yes","no")</f>
        <v>no</v>
      </c>
      <c r="BB10" t="str">
        <f>IF(AW10&gt;0.8,"yes","no")</f>
        <v>no</v>
      </c>
    </row>
    <row r="11" spans="1:44" ht="12.75">
      <c r="A11" s="1">
        <v>29</v>
      </c>
      <c r="B11" s="1">
        <v>1</v>
      </c>
      <c r="C11" s="1"/>
      <c r="D11" s="1" t="s">
        <v>8</v>
      </c>
      <c r="E11" s="1">
        <v>1</v>
      </c>
      <c r="F11" s="1">
        <v>6243</v>
      </c>
      <c r="G11" s="3" t="str">
        <f t="shared" si="0"/>
        <v>6295</v>
      </c>
      <c r="J11" s="14">
        <v>6141</v>
      </c>
      <c r="K11" s="22"/>
      <c r="L11" s="16"/>
      <c r="M11" s="16"/>
      <c r="N11" s="16"/>
      <c r="O11" s="16">
        <v>1</v>
      </c>
      <c r="P11" s="16"/>
      <c r="Q11" s="16"/>
      <c r="R11" s="26">
        <v>2</v>
      </c>
      <c r="S11" s="16"/>
      <c r="T11" s="16"/>
      <c r="U11" s="16"/>
      <c r="V11" s="16"/>
      <c r="W11" s="16">
        <v>1</v>
      </c>
      <c r="X11" s="23">
        <v>1</v>
      </c>
      <c r="Y11" s="16"/>
      <c r="Z11" s="16"/>
      <c r="AA11" s="16"/>
      <c r="AB11" s="17">
        <v>5</v>
      </c>
      <c r="AC11">
        <f>SUM(R11)</f>
        <v>2</v>
      </c>
      <c r="AD11">
        <f>SUM(R11)</f>
        <v>2</v>
      </c>
      <c r="AE11">
        <f>SUM(R11,K11,X11)</f>
        <v>3</v>
      </c>
      <c r="AG11" s="31">
        <f t="shared" si="7"/>
        <v>0.4</v>
      </c>
      <c r="AH11" s="31">
        <f t="shared" si="8"/>
        <v>0.4</v>
      </c>
      <c r="AI11" s="31">
        <f t="shared" si="9"/>
        <v>0.6</v>
      </c>
      <c r="AK11" s="46">
        <f>AB11*R24</f>
        <v>10</v>
      </c>
      <c r="AM11">
        <f t="shared" si="1"/>
        <v>2</v>
      </c>
      <c r="AN11">
        <f t="shared" si="2"/>
        <v>3</v>
      </c>
      <c r="AO11">
        <f t="shared" si="3"/>
        <v>2</v>
      </c>
      <c r="AP11">
        <f t="shared" si="4"/>
        <v>3</v>
      </c>
      <c r="AQ11">
        <f t="shared" si="5"/>
        <v>3</v>
      </c>
      <c r="AR11">
        <f t="shared" si="6"/>
        <v>2</v>
      </c>
    </row>
    <row r="12" spans="1:44" ht="12.75">
      <c r="A12" s="1">
        <v>34</v>
      </c>
      <c r="B12" s="1">
        <v>1</v>
      </c>
      <c r="C12" s="1"/>
      <c r="D12" s="1" t="s">
        <v>16</v>
      </c>
      <c r="E12" s="1">
        <v>1</v>
      </c>
      <c r="F12" s="1">
        <v>4192</v>
      </c>
      <c r="G12" s="3" t="str">
        <f t="shared" si="0"/>
        <v>4192</v>
      </c>
      <c r="J12" s="14">
        <v>6143</v>
      </c>
      <c r="K12" s="15"/>
      <c r="L12" s="16"/>
      <c r="M12" s="16"/>
      <c r="N12" s="16"/>
      <c r="O12" s="16"/>
      <c r="P12" s="16"/>
      <c r="Q12" s="23"/>
      <c r="R12" s="16"/>
      <c r="S12" s="26">
        <v>2</v>
      </c>
      <c r="T12" s="16"/>
      <c r="U12" s="16"/>
      <c r="V12" s="23"/>
      <c r="W12" s="16">
        <v>1</v>
      </c>
      <c r="X12" s="16"/>
      <c r="Y12" s="16"/>
      <c r="Z12" s="16"/>
      <c r="AA12" s="16"/>
      <c r="AB12" s="17">
        <v>3</v>
      </c>
      <c r="AC12">
        <f>SUM(S12)</f>
        <v>2</v>
      </c>
      <c r="AD12">
        <f>SUM(S12)</f>
        <v>2</v>
      </c>
      <c r="AE12">
        <f>SUM(S12,Q12,V12)</f>
        <v>2</v>
      </c>
      <c r="AG12" s="31">
        <f t="shared" si="7"/>
        <v>0.6666666666666666</v>
      </c>
      <c r="AH12" s="31">
        <f t="shared" si="8"/>
        <v>0.6666666666666666</v>
      </c>
      <c r="AI12" s="31">
        <f t="shared" si="9"/>
        <v>0.6666666666666666</v>
      </c>
      <c r="AK12" s="46">
        <f>AB12*S24</f>
        <v>9</v>
      </c>
      <c r="AM12">
        <f t="shared" si="1"/>
        <v>2</v>
      </c>
      <c r="AN12">
        <f t="shared" si="2"/>
        <v>1</v>
      </c>
      <c r="AO12">
        <f t="shared" si="3"/>
        <v>2</v>
      </c>
      <c r="AP12">
        <f t="shared" si="4"/>
        <v>1</v>
      </c>
      <c r="AQ12">
        <f t="shared" si="5"/>
        <v>2</v>
      </c>
      <c r="AR12">
        <f t="shared" si="6"/>
        <v>1</v>
      </c>
    </row>
    <row r="13" spans="1:54" ht="12.75">
      <c r="A13" s="1">
        <v>48</v>
      </c>
      <c r="B13" s="1">
        <v>1</v>
      </c>
      <c r="C13" s="1"/>
      <c r="D13" s="1" t="s">
        <v>17</v>
      </c>
      <c r="E13" s="1">
        <v>1</v>
      </c>
      <c r="F13" s="1">
        <v>6006</v>
      </c>
      <c r="G13" s="3" t="str">
        <f t="shared" si="0"/>
        <v>6006</v>
      </c>
      <c r="J13" s="14">
        <v>6145</v>
      </c>
      <c r="K13" s="15">
        <v>1</v>
      </c>
      <c r="L13" s="16"/>
      <c r="M13" s="16"/>
      <c r="N13" s="16"/>
      <c r="O13" s="23"/>
      <c r="P13" s="16"/>
      <c r="Q13" s="16"/>
      <c r="R13" s="16"/>
      <c r="S13" s="16"/>
      <c r="T13" s="26">
        <v>4</v>
      </c>
      <c r="U13" s="23"/>
      <c r="V13" s="16"/>
      <c r="W13" s="23">
        <v>1</v>
      </c>
      <c r="X13" s="23"/>
      <c r="Y13" s="16"/>
      <c r="Z13" s="24"/>
      <c r="AA13" s="16"/>
      <c r="AB13" s="17">
        <v>6</v>
      </c>
      <c r="AC13">
        <f>SUM(T13)</f>
        <v>4</v>
      </c>
      <c r="AD13">
        <f>SUM(T13,Z13)</f>
        <v>4</v>
      </c>
      <c r="AE13">
        <f>SUM(T13,O13,U13,Z13,X13,W13)</f>
        <v>5</v>
      </c>
      <c r="AG13" s="31">
        <f t="shared" si="7"/>
        <v>0.6666666666666666</v>
      </c>
      <c r="AH13" s="31">
        <f t="shared" si="8"/>
        <v>0.6666666666666666</v>
      </c>
      <c r="AI13" s="31">
        <f t="shared" si="9"/>
        <v>0.8333333333333334</v>
      </c>
      <c r="AK13" s="46">
        <f>AB13*T24</f>
        <v>42</v>
      </c>
      <c r="AM13">
        <f t="shared" si="1"/>
        <v>4</v>
      </c>
      <c r="AN13">
        <f t="shared" si="2"/>
        <v>2</v>
      </c>
      <c r="AO13">
        <f t="shared" si="3"/>
        <v>4</v>
      </c>
      <c r="AP13">
        <f t="shared" si="4"/>
        <v>2</v>
      </c>
      <c r="AQ13">
        <f t="shared" si="5"/>
        <v>5</v>
      </c>
      <c r="AR13">
        <f t="shared" si="6"/>
        <v>0.9999999999999998</v>
      </c>
      <c r="AS13" s="31"/>
      <c r="AT13" s="31"/>
      <c r="AU13" s="31"/>
      <c r="AV13" s="31"/>
      <c r="AW13" s="31"/>
      <c r="AX13" s="31"/>
      <c r="AZ13" t="str">
        <f>IF(AS13&gt;0.8,"yes","no")</f>
        <v>no</v>
      </c>
      <c r="BA13" t="str">
        <f>IF(AU13&gt;0.8,"yes","no")</f>
        <v>no</v>
      </c>
      <c r="BB13" t="str">
        <f>IF(AW13&gt;0.8,"yes","no")</f>
        <v>no</v>
      </c>
    </row>
    <row r="14" spans="1:44" ht="12.75">
      <c r="A14" s="1">
        <v>49</v>
      </c>
      <c r="B14" s="1">
        <v>1</v>
      </c>
      <c r="C14" s="1"/>
      <c r="D14" s="1" t="s">
        <v>15</v>
      </c>
      <c r="E14" s="1">
        <v>1</v>
      </c>
      <c r="F14" s="1">
        <v>6063</v>
      </c>
      <c r="G14" s="3" t="str">
        <f t="shared" si="0"/>
        <v>6063</v>
      </c>
      <c r="J14" s="14">
        <v>6150</v>
      </c>
      <c r="K14" s="22">
        <v>1</v>
      </c>
      <c r="L14" s="16"/>
      <c r="M14" s="16"/>
      <c r="N14" s="16"/>
      <c r="O14" s="23">
        <v>1</v>
      </c>
      <c r="P14" s="16"/>
      <c r="Q14" s="16"/>
      <c r="R14" s="16"/>
      <c r="S14" s="16"/>
      <c r="T14" s="16"/>
      <c r="U14" s="16"/>
      <c r="V14" s="23"/>
      <c r="W14" s="16"/>
      <c r="X14" s="16"/>
      <c r="Y14" s="16"/>
      <c r="Z14" s="16"/>
      <c r="AA14" s="16"/>
      <c r="AB14" s="17">
        <v>2</v>
      </c>
      <c r="AC14">
        <v>0</v>
      </c>
      <c r="AD14">
        <v>0</v>
      </c>
      <c r="AE14">
        <f>SUM(V14,O14,K14)</f>
        <v>2</v>
      </c>
      <c r="AG14" s="31">
        <f t="shared" si="7"/>
        <v>0</v>
      </c>
      <c r="AH14" s="31">
        <f t="shared" si="8"/>
        <v>0</v>
      </c>
      <c r="AI14" s="31">
        <f t="shared" si="9"/>
        <v>1</v>
      </c>
      <c r="AK14" s="46">
        <f>AB14*0</f>
        <v>0</v>
      </c>
      <c r="AM14">
        <f t="shared" si="1"/>
        <v>0</v>
      </c>
      <c r="AN14">
        <f t="shared" si="2"/>
        <v>2</v>
      </c>
      <c r="AO14">
        <f t="shared" si="3"/>
        <v>0</v>
      </c>
      <c r="AP14">
        <f t="shared" si="4"/>
        <v>2</v>
      </c>
      <c r="AQ14">
        <f t="shared" si="5"/>
        <v>2</v>
      </c>
      <c r="AR14">
        <f t="shared" si="6"/>
        <v>0</v>
      </c>
    </row>
    <row r="15" spans="1:44" ht="12.75">
      <c r="A15" s="1">
        <v>52</v>
      </c>
      <c r="B15" s="1">
        <v>1</v>
      </c>
      <c r="C15" s="1"/>
      <c r="D15" s="1" t="s">
        <v>16</v>
      </c>
      <c r="E15" s="1">
        <v>1</v>
      </c>
      <c r="F15" s="1">
        <v>4192</v>
      </c>
      <c r="G15" s="3" t="str">
        <f t="shared" si="0"/>
        <v>4192</v>
      </c>
      <c r="J15" s="14">
        <v>6156</v>
      </c>
      <c r="K15" s="15"/>
      <c r="L15" s="16"/>
      <c r="M15" s="16"/>
      <c r="N15" s="16"/>
      <c r="O15" s="16"/>
      <c r="P15" s="16"/>
      <c r="Q15" s="16"/>
      <c r="R15" s="16"/>
      <c r="S15" s="16"/>
      <c r="T15" s="23"/>
      <c r="U15" s="26">
        <v>1</v>
      </c>
      <c r="V15" s="16"/>
      <c r="W15" s="16"/>
      <c r="X15" s="23">
        <v>1</v>
      </c>
      <c r="Y15" s="16"/>
      <c r="Z15" s="16"/>
      <c r="AA15" s="16"/>
      <c r="AB15" s="17">
        <v>2</v>
      </c>
      <c r="AC15">
        <f>SUM(U15)</f>
        <v>1</v>
      </c>
      <c r="AD15">
        <f>SUM(U15)</f>
        <v>1</v>
      </c>
      <c r="AE15">
        <f>SUM(U15,T15,X15)</f>
        <v>2</v>
      </c>
      <c r="AG15" s="31">
        <f t="shared" si="7"/>
        <v>0.5</v>
      </c>
      <c r="AH15" s="31">
        <f t="shared" si="8"/>
        <v>0.5</v>
      </c>
      <c r="AI15" s="31">
        <f t="shared" si="9"/>
        <v>1</v>
      </c>
      <c r="AK15" s="46">
        <f>AB15*U24</f>
        <v>4</v>
      </c>
      <c r="AM15">
        <f t="shared" si="1"/>
        <v>1</v>
      </c>
      <c r="AN15">
        <f t="shared" si="2"/>
        <v>1</v>
      </c>
      <c r="AO15">
        <f t="shared" si="3"/>
        <v>1</v>
      </c>
      <c r="AP15">
        <f t="shared" si="4"/>
        <v>1</v>
      </c>
      <c r="AQ15">
        <f t="shared" si="5"/>
        <v>2</v>
      </c>
      <c r="AR15">
        <f t="shared" si="6"/>
        <v>0</v>
      </c>
    </row>
    <row r="16" spans="1:44" ht="12.75">
      <c r="A16" s="1">
        <v>54</v>
      </c>
      <c r="B16" s="1">
        <v>1</v>
      </c>
      <c r="C16" s="1"/>
      <c r="D16" s="1" t="s">
        <v>17</v>
      </c>
      <c r="E16" s="1">
        <v>1</v>
      </c>
      <c r="F16" s="1">
        <v>4187</v>
      </c>
      <c r="G16" s="3" t="str">
        <f t="shared" si="0"/>
        <v>6006</v>
      </c>
      <c r="J16" s="14">
        <v>6243</v>
      </c>
      <c r="K16" s="15"/>
      <c r="L16" s="16"/>
      <c r="M16" s="16"/>
      <c r="N16" s="16"/>
      <c r="O16" s="16"/>
      <c r="P16" s="16"/>
      <c r="Q16" s="16"/>
      <c r="R16" s="16"/>
      <c r="S16" s="26"/>
      <c r="T16" s="16"/>
      <c r="U16" s="16"/>
      <c r="V16" s="26">
        <v>2</v>
      </c>
      <c r="W16" s="16">
        <v>3</v>
      </c>
      <c r="X16" s="16"/>
      <c r="Y16" s="16"/>
      <c r="Z16" s="16"/>
      <c r="AA16" s="16"/>
      <c r="AB16" s="17">
        <v>5</v>
      </c>
      <c r="AC16">
        <f>SUM(S16,V16)</f>
        <v>2</v>
      </c>
      <c r="AD16">
        <f>SUM(S16,V16)</f>
        <v>2</v>
      </c>
      <c r="AE16">
        <f>SUM(S16,V16)</f>
        <v>2</v>
      </c>
      <c r="AG16" s="31">
        <f t="shared" si="7"/>
        <v>0.4</v>
      </c>
      <c r="AH16" s="31">
        <f t="shared" si="8"/>
        <v>0.4</v>
      </c>
      <c r="AI16" s="31">
        <f t="shared" si="9"/>
        <v>0.4</v>
      </c>
      <c r="AK16" s="46">
        <f>AB16*0</f>
        <v>0</v>
      </c>
      <c r="AM16">
        <f t="shared" si="1"/>
        <v>2</v>
      </c>
      <c r="AN16">
        <f t="shared" si="2"/>
        <v>3</v>
      </c>
      <c r="AO16">
        <f t="shared" si="3"/>
        <v>2</v>
      </c>
      <c r="AP16">
        <f t="shared" si="4"/>
        <v>3</v>
      </c>
      <c r="AQ16">
        <f t="shared" si="5"/>
        <v>2</v>
      </c>
      <c r="AR16">
        <f t="shared" si="6"/>
        <v>3</v>
      </c>
    </row>
    <row r="17" spans="1:54" ht="12.75">
      <c r="A17" s="1">
        <v>60</v>
      </c>
      <c r="B17" s="1">
        <v>1</v>
      </c>
      <c r="C17" s="1"/>
      <c r="D17" s="1" t="s">
        <v>10</v>
      </c>
      <c r="E17" s="1">
        <v>1</v>
      </c>
      <c r="F17" s="1">
        <v>6274</v>
      </c>
      <c r="G17" s="3" t="str">
        <f t="shared" si="0"/>
        <v>6274</v>
      </c>
      <c r="J17" s="14">
        <v>6274</v>
      </c>
      <c r="K17" s="15"/>
      <c r="L17" s="16"/>
      <c r="M17" s="16"/>
      <c r="N17" s="16"/>
      <c r="O17" s="16">
        <v>1</v>
      </c>
      <c r="P17" s="16"/>
      <c r="Q17" s="16">
        <v>1</v>
      </c>
      <c r="R17" s="16"/>
      <c r="S17" s="23"/>
      <c r="T17" s="16"/>
      <c r="U17" s="16"/>
      <c r="V17" s="26">
        <v>5</v>
      </c>
      <c r="W17" s="16">
        <v>1</v>
      </c>
      <c r="X17" s="16"/>
      <c r="Y17" s="16"/>
      <c r="Z17" s="16"/>
      <c r="AA17" s="16"/>
      <c r="AB17" s="17">
        <v>8</v>
      </c>
      <c r="AC17">
        <f>SUM(V17)</f>
        <v>5</v>
      </c>
      <c r="AD17">
        <f>SUM(V17)</f>
        <v>5</v>
      </c>
      <c r="AE17">
        <f>SUM(V17,S17)</f>
        <v>5</v>
      </c>
      <c r="AG17" s="31">
        <f t="shared" si="7"/>
        <v>0.625</v>
      </c>
      <c r="AH17" s="31">
        <f t="shared" si="8"/>
        <v>0.625</v>
      </c>
      <c r="AI17" s="31">
        <f t="shared" si="9"/>
        <v>0.625</v>
      </c>
      <c r="AK17" s="46">
        <f>AB17*V24</f>
        <v>56</v>
      </c>
      <c r="AM17">
        <f t="shared" si="1"/>
        <v>5</v>
      </c>
      <c r="AN17">
        <f t="shared" si="2"/>
        <v>3</v>
      </c>
      <c r="AO17">
        <f t="shared" si="3"/>
        <v>5</v>
      </c>
      <c r="AP17">
        <f t="shared" si="4"/>
        <v>3</v>
      </c>
      <c r="AQ17">
        <f t="shared" si="5"/>
        <v>5</v>
      </c>
      <c r="AR17">
        <f t="shared" si="6"/>
        <v>3</v>
      </c>
      <c r="AS17" s="31"/>
      <c r="AT17" s="31"/>
      <c r="AU17" s="31"/>
      <c r="AV17" s="31"/>
      <c r="AW17" s="31"/>
      <c r="AX17" s="31"/>
      <c r="AZ17" t="str">
        <f>IF(AS17&gt;0.8,"yes","no")</f>
        <v>no</v>
      </c>
      <c r="BA17" t="str">
        <f>IF(AU17&gt;0.8,"yes","no")</f>
        <v>no</v>
      </c>
      <c r="BB17" t="str">
        <f>IF(AW17&gt;0.8,"yes","no")</f>
        <v>no</v>
      </c>
    </row>
    <row r="18" spans="1:54" ht="12.75">
      <c r="A18" s="1">
        <v>65</v>
      </c>
      <c r="B18" s="1">
        <v>1</v>
      </c>
      <c r="C18" s="1"/>
      <c r="D18" s="1" t="s">
        <v>8</v>
      </c>
      <c r="E18" s="1">
        <v>1</v>
      </c>
      <c r="F18" s="1">
        <v>3886</v>
      </c>
      <c r="G18" s="3" t="str">
        <f t="shared" si="0"/>
        <v>6295</v>
      </c>
      <c r="J18" s="14">
        <v>6295</v>
      </c>
      <c r="K18" s="15"/>
      <c r="L18" s="16"/>
      <c r="M18" s="16"/>
      <c r="N18" s="16"/>
      <c r="O18" s="23"/>
      <c r="P18" s="23"/>
      <c r="Q18" s="23"/>
      <c r="R18" s="16"/>
      <c r="S18" s="16"/>
      <c r="T18" s="16">
        <v>1</v>
      </c>
      <c r="U18" s="16"/>
      <c r="V18" s="16"/>
      <c r="W18" s="26">
        <v>5</v>
      </c>
      <c r="X18" s="16"/>
      <c r="Y18" s="16"/>
      <c r="Z18" s="16">
        <v>1</v>
      </c>
      <c r="AA18" s="16"/>
      <c r="AB18" s="17">
        <v>7</v>
      </c>
      <c r="AC18">
        <f>SUM(W18)</f>
        <v>5</v>
      </c>
      <c r="AD18">
        <f>SUM(W18)</f>
        <v>5</v>
      </c>
      <c r="AE18">
        <f>SUM(W18,Q18,P18,O18)</f>
        <v>5</v>
      </c>
      <c r="AG18" s="31">
        <f t="shared" si="7"/>
        <v>0.7142857142857143</v>
      </c>
      <c r="AH18" s="31">
        <f t="shared" si="8"/>
        <v>0.7142857142857143</v>
      </c>
      <c r="AI18" s="31">
        <f t="shared" si="9"/>
        <v>0.7142857142857143</v>
      </c>
      <c r="AK18" s="46">
        <f>AB18*W24</f>
        <v>105</v>
      </c>
      <c r="AM18">
        <f t="shared" si="1"/>
        <v>5</v>
      </c>
      <c r="AN18">
        <f t="shared" si="2"/>
        <v>2</v>
      </c>
      <c r="AO18">
        <f t="shared" si="3"/>
        <v>5</v>
      </c>
      <c r="AP18">
        <f t="shared" si="4"/>
        <v>2</v>
      </c>
      <c r="AQ18">
        <f t="shared" si="5"/>
        <v>5</v>
      </c>
      <c r="AR18">
        <f t="shared" si="6"/>
        <v>2</v>
      </c>
      <c r="AS18" s="31"/>
      <c r="AT18" s="31"/>
      <c r="AU18" s="31"/>
      <c r="AV18" s="31"/>
      <c r="AW18" s="31"/>
      <c r="AX18" s="31"/>
      <c r="AZ18" t="str">
        <f>IF(AS18&gt;0.8,"yes","no")</f>
        <v>no</v>
      </c>
      <c r="BA18" t="str">
        <f>IF(AU18&gt;0.8,"yes","no")</f>
        <v>no</v>
      </c>
      <c r="BB18" t="str">
        <f>IF(AW18&gt;0.8,"yes","no")</f>
        <v>no</v>
      </c>
    </row>
    <row r="19" spans="1:44" ht="12.75">
      <c r="A19" s="1">
        <v>70</v>
      </c>
      <c r="B19" s="1">
        <v>1</v>
      </c>
      <c r="C19" s="1"/>
      <c r="D19" s="1" t="s">
        <v>8</v>
      </c>
      <c r="E19" s="1">
        <v>1</v>
      </c>
      <c r="F19" s="1">
        <v>3886</v>
      </c>
      <c r="G19" s="3" t="str">
        <f t="shared" si="0"/>
        <v>6295</v>
      </c>
      <c r="J19" s="14">
        <v>6342</v>
      </c>
      <c r="K19" s="22">
        <v>2</v>
      </c>
      <c r="L19" s="16"/>
      <c r="M19" s="23"/>
      <c r="N19" s="16"/>
      <c r="O19" s="16">
        <v>2</v>
      </c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7">
        <v>4</v>
      </c>
      <c r="AC19">
        <v>0</v>
      </c>
      <c r="AD19">
        <v>0</v>
      </c>
      <c r="AE19">
        <f>SUM(K19,M19)</f>
        <v>2</v>
      </c>
      <c r="AG19" s="31">
        <f t="shared" si="7"/>
        <v>0</v>
      </c>
      <c r="AH19" s="31">
        <f t="shared" si="8"/>
        <v>0</v>
      </c>
      <c r="AI19" s="31">
        <f t="shared" si="9"/>
        <v>0.5</v>
      </c>
      <c r="AK19" s="46">
        <f>AB19*0</f>
        <v>0</v>
      </c>
      <c r="AM19">
        <f t="shared" si="1"/>
        <v>0</v>
      </c>
      <c r="AN19">
        <f t="shared" si="2"/>
        <v>4</v>
      </c>
      <c r="AO19">
        <f t="shared" si="3"/>
        <v>0</v>
      </c>
      <c r="AP19">
        <f t="shared" si="4"/>
        <v>4</v>
      </c>
      <c r="AQ19">
        <f t="shared" si="5"/>
        <v>2</v>
      </c>
      <c r="AR19">
        <f t="shared" si="6"/>
        <v>2</v>
      </c>
    </row>
    <row r="20" spans="1:44" ht="12.75">
      <c r="A20" s="1">
        <v>71</v>
      </c>
      <c r="B20" s="1">
        <v>1</v>
      </c>
      <c r="C20" s="1"/>
      <c r="D20" s="1" t="s">
        <v>15</v>
      </c>
      <c r="E20" s="1">
        <v>1</v>
      </c>
      <c r="F20" s="1">
        <v>6274</v>
      </c>
      <c r="G20" s="3" t="str">
        <f t="shared" si="0"/>
        <v>6063</v>
      </c>
      <c r="J20" s="14">
        <v>6371</v>
      </c>
      <c r="K20" s="22"/>
      <c r="L20" s="16"/>
      <c r="M20" s="16"/>
      <c r="N20" s="16"/>
      <c r="O20" s="23"/>
      <c r="P20" s="16"/>
      <c r="Q20" s="16">
        <v>1</v>
      </c>
      <c r="R20" s="23"/>
      <c r="S20" s="16"/>
      <c r="T20" s="23"/>
      <c r="U20" s="23"/>
      <c r="V20" s="16"/>
      <c r="W20" s="16"/>
      <c r="X20" s="26">
        <v>3</v>
      </c>
      <c r="Y20" s="16"/>
      <c r="Z20" s="16"/>
      <c r="AA20" s="16"/>
      <c r="AB20" s="17">
        <v>4</v>
      </c>
      <c r="AC20">
        <f>SUM(X20)</f>
        <v>3</v>
      </c>
      <c r="AD20">
        <f>SUM(X20)</f>
        <v>3</v>
      </c>
      <c r="AE20">
        <f>SUM(X20,U20,T20,R20,O20,K20)</f>
        <v>3</v>
      </c>
      <c r="AG20" s="31">
        <f t="shared" si="7"/>
        <v>0.75</v>
      </c>
      <c r="AH20" s="31">
        <f t="shared" si="8"/>
        <v>0.75</v>
      </c>
      <c r="AI20" s="31">
        <f t="shared" si="9"/>
        <v>0.75</v>
      </c>
      <c r="AK20" s="46">
        <f>AB20*X24</f>
        <v>20</v>
      </c>
      <c r="AM20">
        <f t="shared" si="1"/>
        <v>3</v>
      </c>
      <c r="AN20">
        <f t="shared" si="2"/>
        <v>1</v>
      </c>
      <c r="AO20">
        <f t="shared" si="3"/>
        <v>3</v>
      </c>
      <c r="AP20">
        <f t="shared" si="4"/>
        <v>1</v>
      </c>
      <c r="AQ20">
        <f t="shared" si="5"/>
        <v>3</v>
      </c>
      <c r="AR20">
        <f t="shared" si="6"/>
        <v>1</v>
      </c>
    </row>
    <row r="21" spans="1:44" ht="12.75">
      <c r="A21" s="1">
        <v>85</v>
      </c>
      <c r="B21" s="1">
        <v>1</v>
      </c>
      <c r="C21" s="1"/>
      <c r="D21" s="1" t="s">
        <v>16</v>
      </c>
      <c r="E21" s="1">
        <v>1</v>
      </c>
      <c r="F21" s="1">
        <v>4187</v>
      </c>
      <c r="G21" s="3" t="str">
        <f t="shared" si="0"/>
        <v>4192</v>
      </c>
      <c r="J21" s="14">
        <v>6375</v>
      </c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>
        <v>1</v>
      </c>
      <c r="V21" s="16"/>
      <c r="W21" s="16"/>
      <c r="X21" s="16"/>
      <c r="Y21" s="26">
        <v>3</v>
      </c>
      <c r="Z21" s="16"/>
      <c r="AA21" s="24"/>
      <c r="AB21" s="17">
        <v>4</v>
      </c>
      <c r="AC21">
        <f>SUM(Y21)</f>
        <v>3</v>
      </c>
      <c r="AD21">
        <f>SUM(Y21,AA21)</f>
        <v>3</v>
      </c>
      <c r="AE21">
        <f>SUM(AA21,Y21)</f>
        <v>3</v>
      </c>
      <c r="AG21" s="31">
        <f t="shared" si="7"/>
        <v>0.75</v>
      </c>
      <c r="AH21" s="31">
        <f t="shared" si="8"/>
        <v>0.75</v>
      </c>
      <c r="AI21" s="31">
        <f t="shared" si="9"/>
        <v>0.75</v>
      </c>
      <c r="AK21" s="46">
        <f>AB21*Y24</f>
        <v>16</v>
      </c>
      <c r="AM21">
        <f t="shared" si="1"/>
        <v>3</v>
      </c>
      <c r="AN21">
        <f t="shared" si="2"/>
        <v>1</v>
      </c>
      <c r="AO21">
        <f t="shared" si="3"/>
        <v>3</v>
      </c>
      <c r="AP21">
        <f t="shared" si="4"/>
        <v>1</v>
      </c>
      <c r="AQ21">
        <f t="shared" si="5"/>
        <v>3</v>
      </c>
      <c r="AR21">
        <f t="shared" si="6"/>
        <v>1</v>
      </c>
    </row>
    <row r="22" spans="1:54" ht="12.75">
      <c r="A22" s="1">
        <v>91</v>
      </c>
      <c r="B22" s="1">
        <v>1</v>
      </c>
      <c r="C22" s="1"/>
      <c r="D22" s="1" t="s">
        <v>20</v>
      </c>
      <c r="E22" s="1">
        <v>1</v>
      </c>
      <c r="F22" s="1">
        <v>6150</v>
      </c>
      <c r="G22" s="3" t="str">
        <f t="shared" si="0"/>
        <v>4187</v>
      </c>
      <c r="J22" s="14">
        <v>6376</v>
      </c>
      <c r="K22" s="15"/>
      <c r="L22" s="16"/>
      <c r="M22" s="16"/>
      <c r="N22" s="16"/>
      <c r="O22" s="16"/>
      <c r="P22" s="16"/>
      <c r="Q22" s="16"/>
      <c r="R22" s="16"/>
      <c r="S22" s="16"/>
      <c r="T22" s="24">
        <v>1</v>
      </c>
      <c r="U22" s="16"/>
      <c r="V22" s="16"/>
      <c r="W22" s="16"/>
      <c r="X22" s="16"/>
      <c r="Y22" s="16"/>
      <c r="Z22" s="26">
        <v>5</v>
      </c>
      <c r="AA22" s="16"/>
      <c r="AB22" s="17">
        <v>6</v>
      </c>
      <c r="AC22">
        <f>SUM(Z22)</f>
        <v>5</v>
      </c>
      <c r="AD22">
        <f>SUM(Z22,T22)</f>
        <v>6</v>
      </c>
      <c r="AE22">
        <f>SUM(Z22,T22)</f>
        <v>6</v>
      </c>
      <c r="AG22" s="31">
        <f t="shared" si="7"/>
        <v>0.8333333333333334</v>
      </c>
      <c r="AH22" s="31">
        <f t="shared" si="8"/>
        <v>1</v>
      </c>
      <c r="AI22" s="31">
        <f t="shared" si="9"/>
        <v>1</v>
      </c>
      <c r="AK22" s="46">
        <f>AB22*Z24</f>
        <v>36</v>
      </c>
      <c r="AM22">
        <f t="shared" si="1"/>
        <v>5</v>
      </c>
      <c r="AN22">
        <f t="shared" si="2"/>
        <v>0.9999999999999998</v>
      </c>
      <c r="AO22">
        <f t="shared" si="3"/>
        <v>6</v>
      </c>
      <c r="AP22">
        <f t="shared" si="4"/>
        <v>0</v>
      </c>
      <c r="AQ22">
        <f t="shared" si="5"/>
        <v>6</v>
      </c>
      <c r="AR22">
        <f t="shared" si="6"/>
        <v>0</v>
      </c>
      <c r="AS22" s="31"/>
      <c r="AT22" s="31"/>
      <c r="AU22" s="31"/>
      <c r="AV22" s="31"/>
      <c r="AW22" s="31"/>
      <c r="AX22" s="31"/>
      <c r="AZ22" t="str">
        <f>IF(AS22&gt;0.8,"yes","no")</f>
        <v>no</v>
      </c>
      <c r="BA22" t="str">
        <f>IF(AU22&gt;0.8,"yes","no")</f>
        <v>no</v>
      </c>
      <c r="BB22" t="str">
        <f>IF(AW22&gt;0.8,"yes","no")</f>
        <v>no</v>
      </c>
    </row>
    <row r="23" spans="1:44" ht="12.75">
      <c r="A23" s="1">
        <v>104</v>
      </c>
      <c r="B23" s="1">
        <v>1</v>
      </c>
      <c r="C23" s="1" t="s">
        <v>9</v>
      </c>
      <c r="D23" s="1"/>
      <c r="E23" s="1">
        <v>1</v>
      </c>
      <c r="F23" s="1">
        <v>6145</v>
      </c>
      <c r="G23" s="3" t="str">
        <f t="shared" si="0"/>
        <v>6145</v>
      </c>
      <c r="J23" s="14">
        <v>6381</v>
      </c>
      <c r="K23" s="15"/>
      <c r="L23" s="16"/>
      <c r="M23" s="16"/>
      <c r="N23" s="23"/>
      <c r="O23" s="16"/>
      <c r="P23" s="16"/>
      <c r="Q23" s="23"/>
      <c r="R23" s="16"/>
      <c r="S23" s="16"/>
      <c r="T23" s="16"/>
      <c r="U23" s="16"/>
      <c r="V23" s="16"/>
      <c r="W23" s="16"/>
      <c r="X23" s="16"/>
      <c r="Y23" s="24">
        <v>1</v>
      </c>
      <c r="Z23" s="16"/>
      <c r="AA23" s="26">
        <v>2</v>
      </c>
      <c r="AB23" s="17">
        <v>3</v>
      </c>
      <c r="AC23">
        <f>SUM(AA23)</f>
        <v>2</v>
      </c>
      <c r="AD23">
        <f>SUM(AA23,Y23)</f>
        <v>3</v>
      </c>
      <c r="AE23">
        <f>SUM(AA23,Y23,Q23,N23)</f>
        <v>3</v>
      </c>
      <c r="AG23" s="31">
        <f t="shared" si="7"/>
        <v>0.6666666666666666</v>
      </c>
      <c r="AH23" s="31">
        <f t="shared" si="8"/>
        <v>1</v>
      </c>
      <c r="AI23" s="31">
        <f t="shared" si="9"/>
        <v>1</v>
      </c>
      <c r="AK23" s="46">
        <f>AB23*AA24</f>
        <v>6</v>
      </c>
      <c r="AM23">
        <f>AB23*AG23</f>
        <v>2</v>
      </c>
      <c r="AN23">
        <f>AB23*(1-AG23)</f>
        <v>1</v>
      </c>
      <c r="AO23">
        <f>AB23*AH23</f>
        <v>3</v>
      </c>
      <c r="AP23">
        <f>AB23*(1-AH23)</f>
        <v>0</v>
      </c>
      <c r="AQ23">
        <f>AB23*AI23</f>
        <v>3</v>
      </c>
      <c r="AR23">
        <f>AB23*(1-AI23)</f>
        <v>0</v>
      </c>
    </row>
    <row r="24" spans="1:37" ht="12.75">
      <c r="A24" s="1">
        <v>105</v>
      </c>
      <c r="B24" s="1">
        <v>1</v>
      </c>
      <c r="C24" s="1" t="s">
        <v>9</v>
      </c>
      <c r="D24" s="1"/>
      <c r="E24" s="1">
        <v>1</v>
      </c>
      <c r="F24" s="1">
        <v>6145</v>
      </c>
      <c r="G24" s="3" t="str">
        <f t="shared" si="0"/>
        <v>6145</v>
      </c>
      <c r="J24" s="18" t="s">
        <v>36</v>
      </c>
      <c r="K24" s="19">
        <v>9</v>
      </c>
      <c r="L24" s="20">
        <v>7</v>
      </c>
      <c r="M24" s="20">
        <v>7</v>
      </c>
      <c r="N24" s="20">
        <v>4</v>
      </c>
      <c r="O24" s="20">
        <v>9</v>
      </c>
      <c r="P24" s="20">
        <v>1</v>
      </c>
      <c r="Q24" s="20">
        <v>9</v>
      </c>
      <c r="R24" s="20">
        <v>2</v>
      </c>
      <c r="S24" s="20">
        <v>3</v>
      </c>
      <c r="T24" s="20">
        <v>7</v>
      </c>
      <c r="U24" s="20">
        <v>2</v>
      </c>
      <c r="V24" s="20">
        <v>7</v>
      </c>
      <c r="W24" s="20">
        <v>15</v>
      </c>
      <c r="X24" s="20">
        <v>5</v>
      </c>
      <c r="Y24" s="20">
        <v>4</v>
      </c>
      <c r="Z24" s="20">
        <v>6</v>
      </c>
      <c r="AA24" s="20">
        <v>2</v>
      </c>
      <c r="AB24" s="21">
        <v>99</v>
      </c>
      <c r="AC24">
        <f>SUM(AC3:AC23)</f>
        <v>60</v>
      </c>
      <c r="AD24">
        <f>SUM(AD3:AD23)</f>
        <v>66</v>
      </c>
      <c r="AE24">
        <f>SUM(AE3:AE23)</f>
        <v>76</v>
      </c>
      <c r="AG24" s="31">
        <f>AC24/AB24</f>
        <v>0.6060606060606061</v>
      </c>
      <c r="AH24" s="31">
        <f>AD24/AB24</f>
        <v>0.6666666666666666</v>
      </c>
      <c r="AI24" s="31">
        <f>AE24/AB24</f>
        <v>0.7676767676767676</v>
      </c>
      <c r="AK24" s="46">
        <f>SUM(AK3:AK23)</f>
        <v>570</v>
      </c>
    </row>
    <row r="25" spans="1:37" ht="12.75">
      <c r="A25" s="1">
        <v>111</v>
      </c>
      <c r="B25" s="1">
        <v>1</v>
      </c>
      <c r="C25" s="1"/>
      <c r="D25" s="1" t="s">
        <v>20</v>
      </c>
      <c r="E25" s="1">
        <v>1</v>
      </c>
      <c r="F25" s="1">
        <v>4187</v>
      </c>
      <c r="G25" s="3" t="str">
        <f t="shared" si="0"/>
        <v>4187</v>
      </c>
      <c r="J25" s="32" t="s">
        <v>38</v>
      </c>
      <c r="K25">
        <f>SUM(K6)</f>
        <v>4</v>
      </c>
      <c r="L25">
        <f>SUM(L7)</f>
        <v>3</v>
      </c>
      <c r="M25">
        <f>SUM(M8)</f>
        <v>5</v>
      </c>
      <c r="N25">
        <f>SUM(N3)</f>
        <v>4</v>
      </c>
      <c r="O25">
        <f>SUM(O9)</f>
        <v>3</v>
      </c>
      <c r="P25">
        <v>0</v>
      </c>
      <c r="Q25">
        <f>SUM(Q10)</f>
        <v>7</v>
      </c>
      <c r="R25">
        <f>SUM(R11)</f>
        <v>2</v>
      </c>
      <c r="S25">
        <f>SUM(S12,S16)</f>
        <v>2</v>
      </c>
      <c r="T25">
        <f>SUM(T13)</f>
        <v>4</v>
      </c>
      <c r="U25">
        <f>SUM(U15)</f>
        <v>1</v>
      </c>
      <c r="V25">
        <f>SUM(V16:V17)</f>
        <v>7</v>
      </c>
      <c r="W25">
        <f>SUM(W18)</f>
        <v>5</v>
      </c>
      <c r="X25">
        <f>SUM(X20)</f>
        <v>3</v>
      </c>
      <c r="Y25">
        <f>SUM(Y21)</f>
        <v>3</v>
      </c>
      <c r="Z25">
        <f>SUM(Z22)</f>
        <v>5</v>
      </c>
      <c r="AA25">
        <f>SUM(AA23)</f>
        <v>2</v>
      </c>
      <c r="AB25">
        <f>SUM(K25:AA25)</f>
        <v>60</v>
      </c>
      <c r="AK25" s="46"/>
    </row>
    <row r="26" spans="1:37" ht="12.75">
      <c r="A26" s="1">
        <v>130</v>
      </c>
      <c r="B26" s="1">
        <v>1</v>
      </c>
      <c r="C26" s="1"/>
      <c r="D26" s="1" t="s">
        <v>20</v>
      </c>
      <c r="E26" s="1">
        <v>1</v>
      </c>
      <c r="F26" s="1">
        <v>4187</v>
      </c>
      <c r="G26" s="3" t="str">
        <f t="shared" si="0"/>
        <v>4187</v>
      </c>
      <c r="J26" s="33" t="s">
        <v>40</v>
      </c>
      <c r="K26">
        <f>SUM(K6,K9)</f>
        <v>4</v>
      </c>
      <c r="L26">
        <f>SUM(L7,L8)</f>
        <v>6</v>
      </c>
      <c r="M26">
        <f>SUM(M7,M8)</f>
        <v>6</v>
      </c>
      <c r="N26">
        <f>SUM(N3,N10,N23)</f>
        <v>4</v>
      </c>
      <c r="O26">
        <f>SUM(O9,O6)</f>
        <v>3</v>
      </c>
      <c r="P26">
        <v>0</v>
      </c>
      <c r="Q26">
        <f>SUM(Q10,Q3)</f>
        <v>7</v>
      </c>
      <c r="R26">
        <f>SUM(R11)</f>
        <v>2</v>
      </c>
      <c r="S26">
        <f>SUM(S12,S16)</f>
        <v>2</v>
      </c>
      <c r="T26">
        <f>SUM(T13,T22)</f>
        <v>5</v>
      </c>
      <c r="U26">
        <f>SUM(U15)</f>
        <v>1</v>
      </c>
      <c r="V26">
        <f>SUM(V16:V17)</f>
        <v>7</v>
      </c>
      <c r="W26">
        <f>SUM(W18)</f>
        <v>5</v>
      </c>
      <c r="X26">
        <f>SUM(X20)</f>
        <v>3</v>
      </c>
      <c r="Y26">
        <f>SUM(Y21,Y23)</f>
        <v>4</v>
      </c>
      <c r="Z26">
        <f>SUM(Z22)</f>
        <v>5</v>
      </c>
      <c r="AA26">
        <f>SUM(AA23,AA21)</f>
        <v>2</v>
      </c>
      <c r="AB26">
        <f>SUM(K26:AA26)</f>
        <v>66</v>
      </c>
      <c r="AD26" s="32">
        <f>SUM(AA23,Z22,Y21,X20,W18,V17,V16,U15,S16,T13,S12,R11,Q10,O9,N3,M8,L7,K6)</f>
        <v>60</v>
      </c>
      <c r="AK26" s="46"/>
    </row>
    <row r="27" spans="1:31" ht="12.75">
      <c r="A27" s="1">
        <v>154</v>
      </c>
      <c r="B27" s="1">
        <v>1</v>
      </c>
      <c r="C27" s="1" t="s">
        <v>13</v>
      </c>
      <c r="D27" s="1"/>
      <c r="E27" s="1">
        <v>1</v>
      </c>
      <c r="F27" s="1">
        <v>6274</v>
      </c>
      <c r="G27" s="3" t="str">
        <f t="shared" si="0"/>
        <v>6117</v>
      </c>
      <c r="J27" s="34" t="s">
        <v>39</v>
      </c>
      <c r="K27">
        <f>SUM(K6,K9,K11,K14,K19,K20)</f>
        <v>7</v>
      </c>
      <c r="L27">
        <f>SUM(L7:L8)</f>
        <v>6</v>
      </c>
      <c r="M27">
        <f>SUM(M19,M8,M7,M5)</f>
        <v>6</v>
      </c>
      <c r="N27">
        <f>SUM(N23,N10,N3)</f>
        <v>4</v>
      </c>
      <c r="O27">
        <f>SUM(O9,O6,O20,O18,O14,O13)</f>
        <v>4</v>
      </c>
      <c r="P27">
        <v>0</v>
      </c>
      <c r="Q27">
        <f>SUM(Q10,Q3,Q12,Q18,Q23)</f>
        <v>7</v>
      </c>
      <c r="R27">
        <f>SUM(R11,R6,R20)</f>
        <v>2</v>
      </c>
      <c r="S27">
        <f>SUM(S12,S16,S10,S17)</f>
        <v>2</v>
      </c>
      <c r="T27">
        <f>SUM(T13,T22,T9,T15,T20)</f>
        <v>5</v>
      </c>
      <c r="U27">
        <f>SUM(U15,U13,U20)</f>
        <v>1</v>
      </c>
      <c r="V27">
        <f>SUM(V17,V16,V14,V12)</f>
        <v>7</v>
      </c>
      <c r="W27">
        <f>SUM(W18,W13,W10,W9,W4)</f>
        <v>9</v>
      </c>
      <c r="X27">
        <f>SUM(X20,X15,X13,X11,X9,X6)</f>
        <v>5</v>
      </c>
      <c r="Y27">
        <f>SUM(Y23,Y21)</f>
        <v>4</v>
      </c>
      <c r="Z27">
        <f>SUM(Z22)</f>
        <v>5</v>
      </c>
      <c r="AA27">
        <f>SUM(AA23,AA21,AA10,AA3)</f>
        <v>2</v>
      </c>
      <c r="AB27">
        <f>SUM(K27:AA27)</f>
        <v>76</v>
      </c>
      <c r="AE27" s="33">
        <f>SUM(Y23,AA21,Z13,T22,Q3,O6,N10,M7,L8,K9,K6,N3,L7,M8,O9,Q10,R11,S12,T13,U15,V16,V17,W18,X20,Y21,Z22,AA23)</f>
        <v>66</v>
      </c>
    </row>
    <row r="28" spans="1:32" ht="12.75">
      <c r="A28" s="1">
        <v>161</v>
      </c>
      <c r="B28" s="1">
        <v>1</v>
      </c>
      <c r="C28" s="1" t="s">
        <v>11</v>
      </c>
      <c r="D28" s="1"/>
      <c r="E28" s="1">
        <v>1</v>
      </c>
      <c r="F28" s="1">
        <v>6371</v>
      </c>
      <c r="G28" s="3" t="str">
        <f t="shared" si="0"/>
        <v>6371</v>
      </c>
      <c r="AF28" s="35">
        <v>76</v>
      </c>
    </row>
    <row r="29" spans="1:33" ht="12.75">
      <c r="A29" s="1">
        <v>166</v>
      </c>
      <c r="B29" s="1">
        <v>1</v>
      </c>
      <c r="C29" s="1" t="s">
        <v>13</v>
      </c>
      <c r="D29" s="1"/>
      <c r="E29" s="1">
        <v>1</v>
      </c>
      <c r="F29" s="1">
        <v>6117</v>
      </c>
      <c r="G29" s="3" t="str">
        <f t="shared" si="0"/>
        <v>6117</v>
      </c>
      <c r="J29" s="32" t="s">
        <v>41</v>
      </c>
      <c r="K29" s="31">
        <f>K25/K24</f>
        <v>0.4444444444444444</v>
      </c>
      <c r="L29" s="31">
        <f>L25/L24</f>
        <v>0.42857142857142855</v>
      </c>
      <c r="M29" s="31">
        <f aca="true" t="shared" si="10" ref="M29:AB29">M25/M24</f>
        <v>0.7142857142857143</v>
      </c>
      <c r="N29" s="31">
        <f t="shared" si="10"/>
        <v>1</v>
      </c>
      <c r="O29" s="31">
        <f t="shared" si="10"/>
        <v>0.3333333333333333</v>
      </c>
      <c r="P29" s="31">
        <f t="shared" si="10"/>
        <v>0</v>
      </c>
      <c r="Q29" s="31">
        <f t="shared" si="10"/>
        <v>0.7777777777777778</v>
      </c>
      <c r="R29" s="31">
        <f t="shared" si="10"/>
        <v>1</v>
      </c>
      <c r="S29" s="31">
        <f t="shared" si="10"/>
        <v>0.6666666666666666</v>
      </c>
      <c r="T29" s="31">
        <f t="shared" si="10"/>
        <v>0.5714285714285714</v>
      </c>
      <c r="U29" s="31">
        <f t="shared" si="10"/>
        <v>0.5</v>
      </c>
      <c r="V29" s="31">
        <f t="shared" si="10"/>
        <v>1</v>
      </c>
      <c r="W29" s="31">
        <f t="shared" si="10"/>
        <v>0.3333333333333333</v>
      </c>
      <c r="X29" s="31">
        <f t="shared" si="10"/>
        <v>0.6</v>
      </c>
      <c r="Y29" s="31">
        <f t="shared" si="10"/>
        <v>0.75</v>
      </c>
      <c r="Z29" s="31">
        <f t="shared" si="10"/>
        <v>0.8333333333333334</v>
      </c>
      <c r="AA29" s="31">
        <f t="shared" si="10"/>
        <v>1</v>
      </c>
      <c r="AB29" s="31">
        <f t="shared" si="10"/>
        <v>0.6060606060606061</v>
      </c>
      <c r="AF29" t="s">
        <v>63</v>
      </c>
      <c r="AG29" s="40">
        <f>AD26/AB24</f>
        <v>0.6060606060606061</v>
      </c>
    </row>
    <row r="30" spans="1:34" ht="12.75">
      <c r="A30" s="1">
        <v>173</v>
      </c>
      <c r="B30" s="1">
        <v>1</v>
      </c>
      <c r="C30" s="1"/>
      <c r="D30" s="1" t="s">
        <v>23</v>
      </c>
      <c r="E30" s="1">
        <v>1</v>
      </c>
      <c r="F30" s="1">
        <v>6141</v>
      </c>
      <c r="G30" s="3" t="str">
        <f t="shared" si="0"/>
        <v>6141</v>
      </c>
      <c r="J30" s="33" t="s">
        <v>42</v>
      </c>
      <c r="K30" s="31">
        <f>K26/K24</f>
        <v>0.4444444444444444</v>
      </c>
      <c r="L30" s="31">
        <f>L26/L24</f>
        <v>0.8571428571428571</v>
      </c>
      <c r="M30" s="31">
        <f aca="true" t="shared" si="11" ref="M30:AB30">M26/M24</f>
        <v>0.8571428571428571</v>
      </c>
      <c r="N30" s="31">
        <f t="shared" si="11"/>
        <v>1</v>
      </c>
      <c r="O30" s="31">
        <f t="shared" si="11"/>
        <v>0.3333333333333333</v>
      </c>
      <c r="P30" s="31">
        <f t="shared" si="11"/>
        <v>0</v>
      </c>
      <c r="Q30" s="31">
        <f t="shared" si="11"/>
        <v>0.7777777777777778</v>
      </c>
      <c r="R30" s="31">
        <f t="shared" si="11"/>
        <v>1</v>
      </c>
      <c r="S30" s="31">
        <f t="shared" si="11"/>
        <v>0.6666666666666666</v>
      </c>
      <c r="T30" s="31">
        <f t="shared" si="11"/>
        <v>0.7142857142857143</v>
      </c>
      <c r="U30" s="31">
        <f t="shared" si="11"/>
        <v>0.5</v>
      </c>
      <c r="V30" s="31">
        <f t="shared" si="11"/>
        <v>1</v>
      </c>
      <c r="W30" s="31">
        <f t="shared" si="11"/>
        <v>0.3333333333333333</v>
      </c>
      <c r="X30" s="31">
        <f t="shared" si="11"/>
        <v>0.6</v>
      </c>
      <c r="Y30" s="31">
        <f t="shared" si="11"/>
        <v>1</v>
      </c>
      <c r="Z30" s="31">
        <f t="shared" si="11"/>
        <v>0.8333333333333334</v>
      </c>
      <c r="AA30" s="31">
        <f t="shared" si="11"/>
        <v>1</v>
      </c>
      <c r="AB30" s="31">
        <f t="shared" si="11"/>
        <v>0.6666666666666666</v>
      </c>
      <c r="AF30" t="s">
        <v>62</v>
      </c>
      <c r="AG30" s="47">
        <f>((AB24*AD26)-AK24)/((AB24*AB24)-AK24)</f>
        <v>0.5817354566135846</v>
      </c>
      <c r="AH30" s="41">
        <f>AE27/AB24</f>
        <v>0.6666666666666666</v>
      </c>
    </row>
    <row r="31" spans="1:35" ht="12.75">
      <c r="A31" s="1">
        <v>174</v>
      </c>
      <c r="B31" s="1">
        <v>1</v>
      </c>
      <c r="C31" s="1"/>
      <c r="D31" s="1" t="s">
        <v>15</v>
      </c>
      <c r="E31" s="1">
        <v>1</v>
      </c>
      <c r="F31" s="1">
        <v>6006</v>
      </c>
      <c r="G31" s="3" t="str">
        <f t="shared" si="0"/>
        <v>6063</v>
      </c>
      <c r="J31" s="35" t="s">
        <v>43</v>
      </c>
      <c r="K31" s="31">
        <f>K27/K24</f>
        <v>0.7777777777777778</v>
      </c>
      <c r="L31" s="31">
        <f>L27/L24</f>
        <v>0.8571428571428571</v>
      </c>
      <c r="M31" s="31">
        <f aca="true" t="shared" si="12" ref="M31:AB31">M27/M24</f>
        <v>0.8571428571428571</v>
      </c>
      <c r="N31" s="31">
        <f t="shared" si="12"/>
        <v>1</v>
      </c>
      <c r="O31" s="31">
        <f t="shared" si="12"/>
        <v>0.4444444444444444</v>
      </c>
      <c r="P31" s="31">
        <f t="shared" si="12"/>
        <v>0</v>
      </c>
      <c r="Q31" s="31">
        <f t="shared" si="12"/>
        <v>0.7777777777777778</v>
      </c>
      <c r="R31" s="31">
        <f t="shared" si="12"/>
        <v>1</v>
      </c>
      <c r="S31" s="31">
        <f t="shared" si="12"/>
        <v>0.6666666666666666</v>
      </c>
      <c r="T31" s="31">
        <f t="shared" si="12"/>
        <v>0.7142857142857143</v>
      </c>
      <c r="U31" s="31">
        <f t="shared" si="12"/>
        <v>0.5</v>
      </c>
      <c r="V31" s="31">
        <f t="shared" si="12"/>
        <v>1</v>
      </c>
      <c r="W31" s="31">
        <f t="shared" si="12"/>
        <v>0.6</v>
      </c>
      <c r="X31" s="31">
        <f t="shared" si="12"/>
        <v>1</v>
      </c>
      <c r="Y31" s="31">
        <f t="shared" si="12"/>
        <v>1</v>
      </c>
      <c r="Z31" s="31">
        <f t="shared" si="12"/>
        <v>0.8333333333333334</v>
      </c>
      <c r="AA31" s="31">
        <f t="shared" si="12"/>
        <v>1</v>
      </c>
      <c r="AB31" s="31">
        <f t="shared" si="12"/>
        <v>0.7676767676767676</v>
      </c>
      <c r="AH31" s="48">
        <f>((AB24*AE27)-AK24)/((AB24*AB24)-AK24)</f>
        <v>0.6460838479038024</v>
      </c>
      <c r="AI31" s="42">
        <f>AF28/AB24</f>
        <v>0.7676767676767676</v>
      </c>
    </row>
    <row r="32" spans="1:35" ht="12.75">
      <c r="A32" s="1">
        <v>175</v>
      </c>
      <c r="B32" s="1">
        <v>1</v>
      </c>
      <c r="C32" s="1"/>
      <c r="D32" s="1" t="s">
        <v>17</v>
      </c>
      <c r="E32" s="1">
        <v>1</v>
      </c>
      <c r="F32" s="1">
        <v>6006</v>
      </c>
      <c r="G32" s="3" t="str">
        <f t="shared" si="0"/>
        <v>6006</v>
      </c>
      <c r="AI32" s="49">
        <f>((AB24*AF28)-AK24)/((AB24*AB24)-AK24)</f>
        <v>0.753331166720832</v>
      </c>
    </row>
    <row r="33" spans="1:10" ht="12.75">
      <c r="A33" s="1">
        <v>178</v>
      </c>
      <c r="B33" s="1">
        <v>1</v>
      </c>
      <c r="C33" s="1"/>
      <c r="D33" s="1" t="s">
        <v>17</v>
      </c>
      <c r="E33" s="1">
        <v>1</v>
      </c>
      <c r="F33" s="1">
        <v>6006</v>
      </c>
      <c r="G33" s="3" t="str">
        <f t="shared" si="0"/>
        <v>6006</v>
      </c>
      <c r="J33" s="32" t="s">
        <v>44</v>
      </c>
    </row>
    <row r="34" spans="1:10" ht="12.75">
      <c r="A34" s="1">
        <v>187</v>
      </c>
      <c r="B34" s="1">
        <v>1</v>
      </c>
      <c r="C34" s="1"/>
      <c r="D34" s="1" t="s">
        <v>18</v>
      </c>
      <c r="E34" s="1">
        <v>1</v>
      </c>
      <c r="F34" s="1">
        <v>4097</v>
      </c>
      <c r="G34" s="3" t="str">
        <f t="shared" si="0"/>
        <v>6067</v>
      </c>
      <c r="J34" s="32" t="s">
        <v>47</v>
      </c>
    </row>
    <row r="35" spans="1:10" ht="12.75">
      <c r="A35" s="1">
        <v>188</v>
      </c>
      <c r="B35" s="1">
        <v>1</v>
      </c>
      <c r="C35" s="1"/>
      <c r="D35" s="1" t="s">
        <v>15</v>
      </c>
      <c r="E35" s="1">
        <v>1</v>
      </c>
      <c r="F35" s="1">
        <v>6141</v>
      </c>
      <c r="G35" s="3" t="str">
        <f t="shared" si="0"/>
        <v>6063</v>
      </c>
      <c r="J35" s="33" t="s">
        <v>45</v>
      </c>
    </row>
    <row r="36" spans="1:10" ht="12.75">
      <c r="A36" s="1">
        <v>190</v>
      </c>
      <c r="B36" s="1">
        <v>1</v>
      </c>
      <c r="C36" s="1"/>
      <c r="D36" s="1" t="s">
        <v>15</v>
      </c>
      <c r="E36" s="1">
        <v>1</v>
      </c>
      <c r="F36" s="1">
        <v>6342</v>
      </c>
      <c r="G36" s="3" t="str">
        <f t="shared" si="0"/>
        <v>6063</v>
      </c>
      <c r="J36" s="33" t="s">
        <v>48</v>
      </c>
    </row>
    <row r="37" spans="1:10" ht="12.75">
      <c r="A37" s="1">
        <v>200</v>
      </c>
      <c r="B37" s="1">
        <v>1</v>
      </c>
      <c r="C37" s="1" t="s">
        <v>13</v>
      </c>
      <c r="D37" s="1"/>
      <c r="E37" s="1">
        <v>1</v>
      </c>
      <c r="F37" s="1">
        <v>6117</v>
      </c>
      <c r="G37" s="3" t="str">
        <f t="shared" si="0"/>
        <v>6117</v>
      </c>
      <c r="J37" s="35" t="s">
        <v>46</v>
      </c>
    </row>
    <row r="38" spans="1:10" ht="12.75">
      <c r="A38" s="1">
        <v>201</v>
      </c>
      <c r="B38" s="1">
        <v>1</v>
      </c>
      <c r="C38" s="1"/>
      <c r="D38" s="1" t="s">
        <v>21</v>
      </c>
      <c r="E38" s="1">
        <v>1</v>
      </c>
      <c r="F38" s="1">
        <v>6143</v>
      </c>
      <c r="G38" s="3" t="str">
        <f t="shared" si="0"/>
        <v>6143</v>
      </c>
      <c r="J38" s="35" t="s">
        <v>49</v>
      </c>
    </row>
    <row r="39" spans="1:27" ht="12.75">
      <c r="A39" s="1">
        <v>244</v>
      </c>
      <c r="B39" s="1">
        <v>1</v>
      </c>
      <c r="C39" s="1"/>
      <c r="D39" s="1" t="s">
        <v>8</v>
      </c>
      <c r="E39" s="1">
        <v>1</v>
      </c>
      <c r="F39" s="1">
        <v>6295</v>
      </c>
      <c r="G39" s="3" t="str">
        <f t="shared" si="0"/>
        <v>6295</v>
      </c>
      <c r="J39" s="45" t="s">
        <v>50</v>
      </c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</row>
    <row r="40" spans="1:7" ht="12.75">
      <c r="A40" s="1">
        <v>246</v>
      </c>
      <c r="B40" s="1">
        <v>1</v>
      </c>
      <c r="C40" s="1"/>
      <c r="D40" s="1" t="s">
        <v>20</v>
      </c>
      <c r="E40" s="1">
        <v>1</v>
      </c>
      <c r="F40" s="1">
        <v>4192</v>
      </c>
      <c r="G40" s="3" t="str">
        <f t="shared" si="0"/>
        <v>4187</v>
      </c>
    </row>
    <row r="41" spans="1:27" ht="12.75">
      <c r="A41" s="1">
        <v>247</v>
      </c>
      <c r="B41" s="1">
        <v>1</v>
      </c>
      <c r="C41" s="1"/>
      <c r="D41" s="1" t="s">
        <v>8</v>
      </c>
      <c r="E41" s="1">
        <v>1</v>
      </c>
      <c r="F41" s="1">
        <v>6295</v>
      </c>
      <c r="G41" s="3" t="str">
        <f t="shared" si="0"/>
        <v>6295</v>
      </c>
      <c r="J41" s="32" t="s">
        <v>51</v>
      </c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</row>
    <row r="42" spans="1:27" ht="12.75">
      <c r="A42" s="1">
        <v>255</v>
      </c>
      <c r="B42" s="1">
        <v>1</v>
      </c>
      <c r="C42" s="1"/>
      <c r="D42" s="1" t="s">
        <v>15</v>
      </c>
      <c r="E42" s="1">
        <v>1</v>
      </c>
      <c r="F42" s="1">
        <v>6342</v>
      </c>
      <c r="G42" s="3" t="str">
        <f t="shared" si="0"/>
        <v>6063</v>
      </c>
      <c r="J42" s="32" t="s">
        <v>52</v>
      </c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</row>
    <row r="43" spans="1:27" ht="12.75">
      <c r="A43" s="1">
        <v>257</v>
      </c>
      <c r="B43" s="1">
        <v>1</v>
      </c>
      <c r="C43" s="1" t="s">
        <v>11</v>
      </c>
      <c r="D43" s="1"/>
      <c r="E43" s="1">
        <v>1</v>
      </c>
      <c r="F43" s="1">
        <v>6141</v>
      </c>
      <c r="G43" s="3" t="str">
        <f t="shared" si="0"/>
        <v>6371</v>
      </c>
      <c r="J43" s="33" t="s">
        <v>53</v>
      </c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</row>
    <row r="44" spans="1:27" ht="12.75">
      <c r="A44" s="1">
        <v>259</v>
      </c>
      <c r="B44" s="1">
        <v>1</v>
      </c>
      <c r="C44" s="1"/>
      <c r="D44" s="1" t="s">
        <v>20</v>
      </c>
      <c r="E44" s="1">
        <v>1</v>
      </c>
      <c r="F44" s="1">
        <v>6342</v>
      </c>
      <c r="G44" s="3" t="str">
        <f t="shared" si="0"/>
        <v>4187</v>
      </c>
      <c r="J44" s="33" t="s">
        <v>54</v>
      </c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</row>
    <row r="45" spans="1:27" ht="12.75">
      <c r="A45" s="1">
        <v>261</v>
      </c>
      <c r="B45" s="1">
        <v>1</v>
      </c>
      <c r="C45" s="1" t="s">
        <v>13</v>
      </c>
      <c r="D45" s="1"/>
      <c r="E45" s="1">
        <v>1</v>
      </c>
      <c r="F45" s="1">
        <v>6117</v>
      </c>
      <c r="G45" s="3" t="str">
        <f t="shared" si="0"/>
        <v>6117</v>
      </c>
      <c r="J45" s="35" t="s">
        <v>55</v>
      </c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</row>
    <row r="46" spans="1:27" ht="12.75">
      <c r="A46" s="1">
        <v>262</v>
      </c>
      <c r="B46" s="1">
        <v>1</v>
      </c>
      <c r="C46" s="1"/>
      <c r="D46" s="1" t="s">
        <v>23</v>
      </c>
      <c r="E46" s="1">
        <v>1</v>
      </c>
      <c r="F46" s="1">
        <v>6141</v>
      </c>
      <c r="G46" s="3" t="str">
        <f t="shared" si="0"/>
        <v>6141</v>
      </c>
      <c r="J46" s="35" t="s">
        <v>56</v>
      </c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</row>
    <row r="47" spans="1:7" ht="12.75">
      <c r="A47" s="1">
        <v>263</v>
      </c>
      <c r="B47" s="1">
        <v>1</v>
      </c>
      <c r="C47" s="1"/>
      <c r="D47" s="1" t="s">
        <v>20</v>
      </c>
      <c r="E47" s="1">
        <v>1</v>
      </c>
      <c r="F47" s="1">
        <v>6342</v>
      </c>
      <c r="G47" s="3" t="str">
        <f t="shared" si="0"/>
        <v>4187</v>
      </c>
    </row>
    <row r="48" spans="1:27" ht="12.75">
      <c r="A48" s="1">
        <v>264</v>
      </c>
      <c r="B48" s="1">
        <v>1</v>
      </c>
      <c r="C48" s="1"/>
      <c r="D48" s="1" t="s">
        <v>15</v>
      </c>
      <c r="E48" s="1">
        <v>1</v>
      </c>
      <c r="F48" s="1">
        <v>6150</v>
      </c>
      <c r="G48" s="3" t="str">
        <f t="shared" si="0"/>
        <v>6063</v>
      </c>
      <c r="J48" s="32" t="s">
        <v>57</v>
      </c>
      <c r="K48" s="44"/>
      <c r="L48" s="50"/>
      <c r="M48" s="50"/>
      <c r="N48" s="50"/>
      <c r="O48" s="44"/>
      <c r="P48" s="50"/>
      <c r="Q48" s="50"/>
      <c r="R48" s="50"/>
      <c r="S48" s="50"/>
      <c r="T48" s="50"/>
      <c r="U48" s="50"/>
      <c r="V48" s="50"/>
      <c r="W48" s="44"/>
      <c r="X48" s="50"/>
      <c r="Y48" s="50"/>
      <c r="Z48" s="50"/>
      <c r="AA48" s="44"/>
    </row>
    <row r="49" spans="1:27" ht="12.75">
      <c r="A49" s="1">
        <v>270</v>
      </c>
      <c r="B49" s="1">
        <v>1</v>
      </c>
      <c r="C49" s="1"/>
      <c r="D49" s="1" t="s">
        <v>20</v>
      </c>
      <c r="E49" s="1">
        <v>1</v>
      </c>
      <c r="F49" s="1">
        <v>6145</v>
      </c>
      <c r="G49" s="3" t="str">
        <f t="shared" si="0"/>
        <v>4187</v>
      </c>
      <c r="J49" s="33" t="s">
        <v>58</v>
      </c>
      <c r="K49" s="44"/>
      <c r="L49" s="50"/>
      <c r="M49" s="50"/>
      <c r="N49" s="50"/>
      <c r="O49" s="44"/>
      <c r="P49" s="50"/>
      <c r="Q49" s="50"/>
      <c r="R49" s="50"/>
      <c r="S49" s="50"/>
      <c r="T49" s="50"/>
      <c r="U49" s="50"/>
      <c r="V49" s="50"/>
      <c r="W49" s="44"/>
      <c r="X49" s="50"/>
      <c r="Y49" s="50"/>
      <c r="Z49" s="50"/>
      <c r="AA49" s="44"/>
    </row>
    <row r="50" spans="1:26" ht="12.75">
      <c r="A50" s="1">
        <v>271</v>
      </c>
      <c r="B50" s="1">
        <v>1</v>
      </c>
      <c r="C50" s="1" t="s">
        <v>7</v>
      </c>
      <c r="D50" s="1"/>
      <c r="E50" s="1">
        <v>1</v>
      </c>
      <c r="F50" s="1">
        <v>6376</v>
      </c>
      <c r="G50" s="3" t="str">
        <f t="shared" si="0"/>
        <v>6376</v>
      </c>
      <c r="J50" s="34" t="s">
        <v>59</v>
      </c>
      <c r="K50" s="50"/>
      <c r="L50" s="50"/>
      <c r="M50" s="50"/>
      <c r="N50" s="50"/>
      <c r="O50" s="44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</row>
    <row r="51" spans="1:7" ht="12.75">
      <c r="A51" s="1">
        <v>278</v>
      </c>
      <c r="B51" s="1">
        <v>1</v>
      </c>
      <c r="C51" s="1" t="s">
        <v>9</v>
      </c>
      <c r="D51" s="1"/>
      <c r="E51" s="1">
        <v>1</v>
      </c>
      <c r="F51" s="1">
        <v>6145</v>
      </c>
      <c r="G51" s="3" t="str">
        <f t="shared" si="0"/>
        <v>6145</v>
      </c>
    </row>
    <row r="52" spans="1:7" ht="12.75">
      <c r="A52" s="1">
        <v>280</v>
      </c>
      <c r="B52" s="1">
        <v>1</v>
      </c>
      <c r="C52" s="1"/>
      <c r="D52" s="1" t="s">
        <v>10</v>
      </c>
      <c r="E52" s="1">
        <v>1</v>
      </c>
      <c r="F52" s="1">
        <v>6274</v>
      </c>
      <c r="G52" s="3" t="str">
        <f t="shared" si="0"/>
        <v>6274</v>
      </c>
    </row>
    <row r="53" spans="1:7" ht="12.75">
      <c r="A53" s="1">
        <v>281</v>
      </c>
      <c r="B53" s="1">
        <v>1</v>
      </c>
      <c r="C53" s="1"/>
      <c r="D53" s="1" t="s">
        <v>10</v>
      </c>
      <c r="E53" s="1">
        <v>1</v>
      </c>
      <c r="F53" s="1">
        <v>6243</v>
      </c>
      <c r="G53" s="3" t="str">
        <f t="shared" si="0"/>
        <v>6274</v>
      </c>
    </row>
    <row r="54" spans="1:21" ht="12.75">
      <c r="A54" s="1">
        <v>282</v>
      </c>
      <c r="B54" s="1">
        <v>1</v>
      </c>
      <c r="C54" s="1"/>
      <c r="D54" s="1" t="s">
        <v>20</v>
      </c>
      <c r="E54" s="1">
        <v>1</v>
      </c>
      <c r="F54" s="1">
        <v>4187</v>
      </c>
      <c r="G54" s="3" t="str">
        <f t="shared" si="0"/>
        <v>4187</v>
      </c>
      <c r="U54" t="s">
        <v>67</v>
      </c>
    </row>
    <row r="55" spans="1:7" ht="12.75">
      <c r="A55" s="1">
        <v>283</v>
      </c>
      <c r="B55" s="1">
        <v>1</v>
      </c>
      <c r="C55" s="1" t="s">
        <v>9</v>
      </c>
      <c r="D55" s="1"/>
      <c r="E55" s="1">
        <v>1</v>
      </c>
      <c r="F55" s="1">
        <v>6376</v>
      </c>
      <c r="G55" s="3" t="str">
        <f t="shared" si="0"/>
        <v>6145</v>
      </c>
    </row>
    <row r="56" spans="1:7" ht="12.75">
      <c r="A56" s="1">
        <v>287</v>
      </c>
      <c r="B56" s="1">
        <v>1</v>
      </c>
      <c r="C56" s="1"/>
      <c r="D56" s="1" t="s">
        <v>8</v>
      </c>
      <c r="E56" s="1">
        <v>1</v>
      </c>
      <c r="F56" s="1">
        <v>6145</v>
      </c>
      <c r="G56" s="3" t="str">
        <f t="shared" si="0"/>
        <v>6295</v>
      </c>
    </row>
    <row r="57" spans="1:7" ht="12.75">
      <c r="A57" s="1">
        <v>291</v>
      </c>
      <c r="B57" s="1">
        <v>1</v>
      </c>
      <c r="C57" s="1" t="s">
        <v>7</v>
      </c>
      <c r="D57" s="1"/>
      <c r="E57" s="1">
        <v>1</v>
      </c>
      <c r="F57" s="1">
        <v>6376</v>
      </c>
      <c r="G57" s="3" t="str">
        <f t="shared" si="0"/>
        <v>6376</v>
      </c>
    </row>
    <row r="58" spans="1:7" ht="12.75">
      <c r="A58" s="1">
        <v>305</v>
      </c>
      <c r="B58" s="1">
        <v>1</v>
      </c>
      <c r="C58" s="1" t="s">
        <v>13</v>
      </c>
      <c r="D58" s="1"/>
      <c r="E58" s="1">
        <v>1</v>
      </c>
      <c r="F58" s="1">
        <v>6117</v>
      </c>
      <c r="G58" s="3" t="str">
        <f t="shared" si="0"/>
        <v>6117</v>
      </c>
    </row>
    <row r="59" spans="1:7" ht="12.75">
      <c r="A59" s="1">
        <v>310</v>
      </c>
      <c r="B59" s="1">
        <v>1</v>
      </c>
      <c r="C59" s="1" t="s">
        <v>13</v>
      </c>
      <c r="D59" s="1"/>
      <c r="E59" s="1">
        <v>1</v>
      </c>
      <c r="F59" s="1">
        <v>6117</v>
      </c>
      <c r="G59" s="3" t="str">
        <f t="shared" si="0"/>
        <v>6117</v>
      </c>
    </row>
    <row r="60" spans="1:7" ht="12.75">
      <c r="A60" s="1">
        <v>322</v>
      </c>
      <c r="B60" s="1">
        <v>1</v>
      </c>
      <c r="C60" s="1" t="s">
        <v>14</v>
      </c>
      <c r="D60" s="1"/>
      <c r="E60" s="1">
        <v>1</v>
      </c>
      <c r="F60" s="1">
        <v>6375</v>
      </c>
      <c r="G60" s="3" t="str">
        <f t="shared" si="0"/>
        <v>6156</v>
      </c>
    </row>
    <row r="61" spans="1:7" ht="12.75">
      <c r="A61" s="1">
        <v>325</v>
      </c>
      <c r="B61" s="1">
        <v>1</v>
      </c>
      <c r="C61" s="1" t="s">
        <v>9</v>
      </c>
      <c r="D61" s="1"/>
      <c r="E61" s="1">
        <v>1</v>
      </c>
      <c r="F61" s="1">
        <v>6145</v>
      </c>
      <c r="G61" s="3" t="str">
        <f t="shared" si="0"/>
        <v>6145</v>
      </c>
    </row>
    <row r="62" spans="1:7" ht="12.75">
      <c r="A62" s="1">
        <v>364</v>
      </c>
      <c r="B62" s="1">
        <v>1</v>
      </c>
      <c r="C62" s="1" t="s">
        <v>27</v>
      </c>
      <c r="D62" s="1"/>
      <c r="E62" s="1">
        <v>1</v>
      </c>
      <c r="F62" s="1">
        <v>6375</v>
      </c>
      <c r="G62" s="3" t="str">
        <f t="shared" si="0"/>
        <v>6375</v>
      </c>
    </row>
    <row r="63" spans="1:7" ht="12.75">
      <c r="A63" s="1">
        <v>365</v>
      </c>
      <c r="B63" s="1">
        <v>1</v>
      </c>
      <c r="C63" s="1" t="s">
        <v>27</v>
      </c>
      <c r="D63" s="1"/>
      <c r="E63" s="1">
        <v>1</v>
      </c>
      <c r="F63" s="1">
        <v>6375</v>
      </c>
      <c r="G63" s="3" t="str">
        <f t="shared" si="0"/>
        <v>6375</v>
      </c>
    </row>
    <row r="64" spans="1:7" ht="12.75">
      <c r="A64" s="1">
        <v>383</v>
      </c>
      <c r="B64" s="1">
        <v>1</v>
      </c>
      <c r="C64" s="1" t="s">
        <v>27</v>
      </c>
      <c r="D64" s="1"/>
      <c r="E64" s="1">
        <v>1</v>
      </c>
      <c r="F64" s="1">
        <v>6381</v>
      </c>
      <c r="G64" s="3" t="str">
        <f t="shared" si="0"/>
        <v>6375</v>
      </c>
    </row>
    <row r="65" spans="1:7" ht="12.75">
      <c r="A65" s="1">
        <v>20</v>
      </c>
      <c r="B65" s="1">
        <v>1</v>
      </c>
      <c r="C65" s="1"/>
      <c r="D65" s="1" t="s">
        <v>16</v>
      </c>
      <c r="E65" s="1">
        <v>1</v>
      </c>
      <c r="F65" s="1">
        <v>6006</v>
      </c>
      <c r="G65" s="3" t="str">
        <f t="shared" si="0"/>
        <v>4192</v>
      </c>
    </row>
    <row r="66" spans="1:7" ht="12.75">
      <c r="A66" s="1">
        <v>22</v>
      </c>
      <c r="B66" s="1">
        <v>1</v>
      </c>
      <c r="C66" s="1"/>
      <c r="D66" s="1" t="s">
        <v>16</v>
      </c>
      <c r="E66" s="1">
        <v>1</v>
      </c>
      <c r="F66" s="1">
        <v>6006</v>
      </c>
      <c r="G66" s="3" t="str">
        <f t="shared" si="0"/>
        <v>4192</v>
      </c>
    </row>
    <row r="67" spans="1:7" ht="12.75">
      <c r="A67" s="1">
        <v>30</v>
      </c>
      <c r="B67" s="1">
        <v>1</v>
      </c>
      <c r="C67" s="1"/>
      <c r="D67" s="1" t="s">
        <v>21</v>
      </c>
      <c r="E67" s="1">
        <v>1</v>
      </c>
      <c r="F67" s="1">
        <v>802</v>
      </c>
      <c r="G67" s="3" t="str">
        <f aca="true" t="shared" si="13" ref="G67:G100">IF(C67&lt;&gt;"",C67,D67)</f>
        <v>6143</v>
      </c>
    </row>
    <row r="68" spans="1:7" ht="12.75">
      <c r="A68" s="1">
        <v>56</v>
      </c>
      <c r="B68" s="1">
        <v>1</v>
      </c>
      <c r="C68" s="1"/>
      <c r="D68" s="1" t="s">
        <v>11</v>
      </c>
      <c r="E68" s="1">
        <v>1</v>
      </c>
      <c r="F68" s="1">
        <v>6156</v>
      </c>
      <c r="G68" s="3" t="str">
        <f t="shared" si="13"/>
        <v>6371</v>
      </c>
    </row>
    <row r="69" spans="1:7" ht="12.75">
      <c r="A69" s="1">
        <v>57</v>
      </c>
      <c r="B69" s="1">
        <v>1</v>
      </c>
      <c r="C69" s="1" t="s">
        <v>7</v>
      </c>
      <c r="D69" s="1"/>
      <c r="E69" s="1">
        <v>1</v>
      </c>
      <c r="F69" s="1">
        <v>6376</v>
      </c>
      <c r="G69" s="3" t="str">
        <f t="shared" si="13"/>
        <v>6376</v>
      </c>
    </row>
    <row r="70" spans="1:7" ht="12.75">
      <c r="A70" s="1">
        <v>60</v>
      </c>
      <c r="B70" s="1">
        <v>1</v>
      </c>
      <c r="C70" s="1" t="s">
        <v>13</v>
      </c>
      <c r="D70" s="1"/>
      <c r="E70" s="1">
        <v>1</v>
      </c>
      <c r="F70" s="1">
        <v>6117</v>
      </c>
      <c r="G70" s="3" t="str">
        <f t="shared" si="13"/>
        <v>6117</v>
      </c>
    </row>
    <row r="71" spans="1:7" ht="12.75">
      <c r="A71" s="1">
        <v>61</v>
      </c>
      <c r="B71" s="1">
        <v>1</v>
      </c>
      <c r="C71" s="1" t="s">
        <v>13</v>
      </c>
      <c r="D71" s="1"/>
      <c r="E71" s="1">
        <v>1</v>
      </c>
      <c r="F71" s="1">
        <v>6117</v>
      </c>
      <c r="G71" s="3" t="str">
        <f t="shared" si="13"/>
        <v>6117</v>
      </c>
    </row>
    <row r="72" spans="1:7" ht="12.75">
      <c r="A72" s="1">
        <v>64</v>
      </c>
      <c r="B72" s="1">
        <v>1</v>
      </c>
      <c r="C72" s="1"/>
      <c r="D72" s="1" t="s">
        <v>8</v>
      </c>
      <c r="E72" s="1">
        <v>1</v>
      </c>
      <c r="F72" s="1">
        <v>6295</v>
      </c>
      <c r="G72" s="3" t="str">
        <f t="shared" si="13"/>
        <v>6295</v>
      </c>
    </row>
    <row r="73" spans="1:7" ht="12.75">
      <c r="A73" s="1">
        <v>69</v>
      </c>
      <c r="B73" s="1">
        <v>1</v>
      </c>
      <c r="C73" s="1"/>
      <c r="D73" s="1" t="s">
        <v>15</v>
      </c>
      <c r="E73" s="1">
        <v>1</v>
      </c>
      <c r="F73" s="1">
        <v>6063</v>
      </c>
      <c r="G73" s="3" t="str">
        <f t="shared" si="13"/>
        <v>6063</v>
      </c>
    </row>
    <row r="74" spans="1:7" ht="12.75">
      <c r="A74" s="1">
        <v>73</v>
      </c>
      <c r="B74" s="1">
        <v>1</v>
      </c>
      <c r="C74" s="1"/>
      <c r="D74" s="1" t="s">
        <v>21</v>
      </c>
      <c r="E74" s="1">
        <v>1</v>
      </c>
      <c r="F74" s="1">
        <v>6143</v>
      </c>
      <c r="G74" s="3" t="str">
        <f t="shared" si="13"/>
        <v>6143</v>
      </c>
    </row>
    <row r="75" spans="1:7" ht="12.75">
      <c r="A75" s="1">
        <v>80</v>
      </c>
      <c r="B75" s="1">
        <v>1</v>
      </c>
      <c r="C75" s="1" t="s">
        <v>13</v>
      </c>
      <c r="D75" s="1"/>
      <c r="E75" s="1">
        <v>1</v>
      </c>
      <c r="F75" s="1">
        <v>6371</v>
      </c>
      <c r="G75" s="3" t="str">
        <f t="shared" si="13"/>
        <v>6117</v>
      </c>
    </row>
    <row r="76" spans="1:7" ht="12.75">
      <c r="A76" s="1">
        <v>87</v>
      </c>
      <c r="B76" s="1">
        <v>1</v>
      </c>
      <c r="C76" s="1"/>
      <c r="D76" s="1" t="s">
        <v>8</v>
      </c>
      <c r="E76" s="1">
        <v>1</v>
      </c>
      <c r="F76" s="1">
        <v>6141</v>
      </c>
      <c r="G76" s="3" t="str">
        <f t="shared" si="13"/>
        <v>6295</v>
      </c>
    </row>
    <row r="77" spans="1:7" ht="12.75">
      <c r="A77" s="1">
        <v>92</v>
      </c>
      <c r="B77" s="1">
        <v>1</v>
      </c>
      <c r="C77" s="1"/>
      <c r="D77" s="1" t="s">
        <v>17</v>
      </c>
      <c r="E77" s="1">
        <v>1</v>
      </c>
      <c r="F77" s="1">
        <v>6006</v>
      </c>
      <c r="G77" s="3" t="str">
        <f t="shared" si="13"/>
        <v>6006</v>
      </c>
    </row>
    <row r="78" spans="1:7" ht="12.75">
      <c r="A78" s="1">
        <v>105</v>
      </c>
      <c r="B78" s="1">
        <v>1</v>
      </c>
      <c r="C78" s="1" t="s">
        <v>8</v>
      </c>
      <c r="D78" s="1"/>
      <c r="E78" s="1">
        <v>1</v>
      </c>
      <c r="F78" s="1">
        <v>3886</v>
      </c>
      <c r="G78" s="3" t="str">
        <f t="shared" si="13"/>
        <v>6295</v>
      </c>
    </row>
    <row r="79" spans="1:7" ht="12.75">
      <c r="A79" s="1">
        <v>106</v>
      </c>
      <c r="B79" s="1">
        <v>1</v>
      </c>
      <c r="C79" s="1"/>
      <c r="D79" s="1" t="s">
        <v>8</v>
      </c>
      <c r="E79" s="1">
        <v>1</v>
      </c>
      <c r="F79" s="1">
        <v>6143</v>
      </c>
      <c r="G79" s="3" t="str">
        <f t="shared" si="13"/>
        <v>6295</v>
      </c>
    </row>
    <row r="80" spans="1:7" ht="12.75">
      <c r="A80" s="1">
        <v>108</v>
      </c>
      <c r="B80" s="1">
        <v>1</v>
      </c>
      <c r="C80" s="1"/>
      <c r="D80" s="1" t="s">
        <v>8</v>
      </c>
      <c r="E80" s="1">
        <v>1</v>
      </c>
      <c r="F80" s="1">
        <v>6274</v>
      </c>
      <c r="G80" s="3" t="str">
        <f t="shared" si="13"/>
        <v>6295</v>
      </c>
    </row>
    <row r="81" spans="1:7" ht="12.75">
      <c r="A81" s="1">
        <v>111</v>
      </c>
      <c r="B81" s="1">
        <v>1</v>
      </c>
      <c r="C81" s="1"/>
      <c r="D81" s="1" t="s">
        <v>16</v>
      </c>
      <c r="E81" s="1">
        <v>1</v>
      </c>
      <c r="F81" s="1">
        <v>6006</v>
      </c>
      <c r="G81" s="3" t="str">
        <f t="shared" si="13"/>
        <v>4192</v>
      </c>
    </row>
    <row r="82" spans="1:7" ht="12.75">
      <c r="A82" s="1">
        <v>112</v>
      </c>
      <c r="B82" s="1">
        <v>1</v>
      </c>
      <c r="C82" s="1"/>
      <c r="D82" s="1" t="s">
        <v>17</v>
      </c>
      <c r="E82" s="1">
        <v>1</v>
      </c>
      <c r="F82" s="1">
        <v>4192</v>
      </c>
      <c r="G82" s="3" t="str">
        <f t="shared" si="13"/>
        <v>6006</v>
      </c>
    </row>
    <row r="83" spans="1:7" ht="12.75">
      <c r="A83" s="1">
        <v>121</v>
      </c>
      <c r="B83" s="1">
        <v>1</v>
      </c>
      <c r="C83" s="1"/>
      <c r="D83" s="1" t="s">
        <v>17</v>
      </c>
      <c r="E83" s="1">
        <v>1</v>
      </c>
      <c r="F83" s="1">
        <v>6006</v>
      </c>
      <c r="G83" s="3" t="str">
        <f t="shared" si="13"/>
        <v>6006</v>
      </c>
    </row>
    <row r="84" spans="1:7" ht="12.75">
      <c r="A84" s="1">
        <v>122</v>
      </c>
      <c r="B84" s="1">
        <v>1</v>
      </c>
      <c r="C84" s="1"/>
      <c r="D84" s="1" t="s">
        <v>16</v>
      </c>
      <c r="E84" s="1">
        <v>1</v>
      </c>
      <c r="F84" s="1">
        <v>4192</v>
      </c>
      <c r="G84" s="3" t="str">
        <f t="shared" si="13"/>
        <v>4192</v>
      </c>
    </row>
    <row r="85" spans="1:7" ht="12.75">
      <c r="A85" s="1">
        <v>127</v>
      </c>
      <c r="B85" s="1">
        <v>1</v>
      </c>
      <c r="C85" s="1"/>
      <c r="D85" s="1" t="s">
        <v>10</v>
      </c>
      <c r="E85" s="1">
        <v>1</v>
      </c>
      <c r="F85" s="1">
        <v>6274</v>
      </c>
      <c r="G85" s="3" t="str">
        <f t="shared" si="13"/>
        <v>6274</v>
      </c>
    </row>
    <row r="86" spans="1:7" ht="12.75">
      <c r="A86" s="1">
        <v>138</v>
      </c>
      <c r="B86" s="1">
        <v>1</v>
      </c>
      <c r="C86" s="1" t="s">
        <v>27</v>
      </c>
      <c r="D86" s="1"/>
      <c r="E86" s="1">
        <v>1</v>
      </c>
      <c r="F86" s="1">
        <v>6375</v>
      </c>
      <c r="G86" s="3" t="str">
        <f t="shared" si="13"/>
        <v>6375</v>
      </c>
    </row>
    <row r="87" spans="1:7" ht="12.75">
      <c r="A87" s="1">
        <v>77</v>
      </c>
      <c r="B87" s="1">
        <v>1</v>
      </c>
      <c r="C87" s="1"/>
      <c r="D87" s="1" t="s">
        <v>8</v>
      </c>
      <c r="E87" s="1">
        <v>2</v>
      </c>
      <c r="F87" s="1">
        <v>6295</v>
      </c>
      <c r="G87" s="3" t="str">
        <f t="shared" si="13"/>
        <v>6295</v>
      </c>
    </row>
    <row r="88" spans="1:7" ht="12.75">
      <c r="A88" s="1">
        <v>152</v>
      </c>
      <c r="B88" s="1">
        <v>1</v>
      </c>
      <c r="C88" s="1" t="s">
        <v>12</v>
      </c>
      <c r="D88" s="1"/>
      <c r="E88" s="1">
        <v>2</v>
      </c>
      <c r="F88" s="1">
        <v>802</v>
      </c>
      <c r="G88" s="3" t="str">
        <f t="shared" si="13"/>
        <v>6012</v>
      </c>
    </row>
    <row r="89" spans="1:7" ht="12.75">
      <c r="A89" s="1">
        <v>167</v>
      </c>
      <c r="B89" s="1">
        <v>1</v>
      </c>
      <c r="C89" s="1" t="s">
        <v>7</v>
      </c>
      <c r="D89" s="1"/>
      <c r="E89" s="1">
        <v>2</v>
      </c>
      <c r="F89" s="1">
        <v>6295</v>
      </c>
      <c r="G89" s="3" t="str">
        <f t="shared" si="13"/>
        <v>6376</v>
      </c>
    </row>
    <row r="90" spans="1:7" ht="12.75">
      <c r="A90" s="1">
        <v>193</v>
      </c>
      <c r="B90" s="1">
        <v>1</v>
      </c>
      <c r="C90" s="1"/>
      <c r="D90" s="1" t="s">
        <v>15</v>
      </c>
      <c r="E90" s="1">
        <v>2</v>
      </c>
      <c r="F90" s="1">
        <v>6063</v>
      </c>
      <c r="G90" s="3" t="str">
        <f t="shared" si="13"/>
        <v>6063</v>
      </c>
    </row>
    <row r="91" spans="1:7" ht="12.75">
      <c r="A91" s="1">
        <v>14</v>
      </c>
      <c r="B91" s="1">
        <v>1</v>
      </c>
      <c r="C91" s="1"/>
      <c r="D91" s="1" t="s">
        <v>11</v>
      </c>
      <c r="E91" s="1">
        <v>3</v>
      </c>
      <c r="F91" s="1">
        <v>6371</v>
      </c>
      <c r="G91" s="3" t="str">
        <f t="shared" si="13"/>
        <v>6371</v>
      </c>
    </row>
    <row r="92" spans="1:7" ht="12.75">
      <c r="A92" s="1">
        <v>19</v>
      </c>
      <c r="B92" s="1">
        <v>1</v>
      </c>
      <c r="C92" s="1" t="s">
        <v>12</v>
      </c>
      <c r="D92" s="1"/>
      <c r="E92" s="1">
        <v>3</v>
      </c>
      <c r="F92" s="1">
        <v>802</v>
      </c>
      <c r="G92" s="3" t="str">
        <f t="shared" si="13"/>
        <v>6012</v>
      </c>
    </row>
    <row r="93" spans="1:7" ht="12.75">
      <c r="A93" s="1">
        <v>108</v>
      </c>
      <c r="B93" s="1">
        <v>1</v>
      </c>
      <c r="C93" s="1"/>
      <c r="D93" s="1" t="s">
        <v>20</v>
      </c>
      <c r="E93" s="1">
        <v>3</v>
      </c>
      <c r="F93" s="1">
        <v>4187</v>
      </c>
      <c r="G93" s="3" t="str">
        <f t="shared" si="13"/>
        <v>4187</v>
      </c>
    </row>
    <row r="94" spans="1:7" ht="12.75">
      <c r="A94" s="1">
        <v>147</v>
      </c>
      <c r="B94" s="1">
        <v>1</v>
      </c>
      <c r="C94" s="1"/>
      <c r="D94" s="1" t="s">
        <v>12</v>
      </c>
      <c r="E94" s="1">
        <v>3</v>
      </c>
      <c r="F94" s="1">
        <v>802</v>
      </c>
      <c r="G94" s="3" t="str">
        <f t="shared" si="13"/>
        <v>6012</v>
      </c>
    </row>
    <row r="95" spans="1:7" ht="12.75">
      <c r="A95" s="1">
        <v>272</v>
      </c>
      <c r="B95" s="1">
        <v>1</v>
      </c>
      <c r="C95" s="1" t="s">
        <v>7</v>
      </c>
      <c r="D95" s="1"/>
      <c r="E95" s="1">
        <v>3</v>
      </c>
      <c r="F95" s="1">
        <v>6376</v>
      </c>
      <c r="G95" s="3" t="str">
        <f t="shared" si="13"/>
        <v>6376</v>
      </c>
    </row>
    <row r="96" spans="1:7" ht="12.75">
      <c r="A96" s="1">
        <v>279</v>
      </c>
      <c r="B96" s="1">
        <v>1</v>
      </c>
      <c r="C96" s="1" t="s">
        <v>7</v>
      </c>
      <c r="D96" s="1"/>
      <c r="E96" s="1">
        <v>3</v>
      </c>
      <c r="F96" s="1">
        <v>6376</v>
      </c>
      <c r="G96" s="3" t="str">
        <f t="shared" si="13"/>
        <v>6376</v>
      </c>
    </row>
    <row r="97" spans="1:7" ht="12.75">
      <c r="A97" s="1">
        <v>296</v>
      </c>
      <c r="B97" s="1">
        <v>1</v>
      </c>
      <c r="C97" s="1" t="s">
        <v>12</v>
      </c>
      <c r="D97" s="1"/>
      <c r="E97" s="1">
        <v>3</v>
      </c>
      <c r="F97" s="1">
        <v>802</v>
      </c>
      <c r="G97" s="3" t="str">
        <f t="shared" si="13"/>
        <v>6012</v>
      </c>
    </row>
    <row r="98" spans="1:7" ht="12.75">
      <c r="A98" s="1">
        <v>320</v>
      </c>
      <c r="B98" s="1">
        <v>1</v>
      </c>
      <c r="C98" s="1" t="s">
        <v>29</v>
      </c>
      <c r="D98" s="1"/>
      <c r="E98" s="1">
        <v>3</v>
      </c>
      <c r="F98" s="1">
        <v>6381</v>
      </c>
      <c r="G98" s="3" t="str">
        <f t="shared" si="13"/>
        <v>6381</v>
      </c>
    </row>
    <row r="99" spans="1:7" ht="12.75">
      <c r="A99" s="1">
        <v>363</v>
      </c>
      <c r="B99" s="1">
        <v>1</v>
      </c>
      <c r="C99" s="1" t="s">
        <v>29</v>
      </c>
      <c r="D99" s="1"/>
      <c r="E99" s="1">
        <v>3</v>
      </c>
      <c r="F99" s="1">
        <v>6381</v>
      </c>
      <c r="G99" s="3" t="str">
        <f t="shared" si="13"/>
        <v>6381</v>
      </c>
    </row>
    <row r="100" spans="1:7" ht="12.75">
      <c r="A100" s="1">
        <v>45</v>
      </c>
      <c r="B100" s="1">
        <v>1</v>
      </c>
      <c r="C100" s="1"/>
      <c r="D100" s="1" t="s">
        <v>14</v>
      </c>
      <c r="E100" s="1">
        <v>3</v>
      </c>
      <c r="F100" s="1">
        <v>6156</v>
      </c>
      <c r="G100" s="3" t="str">
        <f t="shared" si="13"/>
        <v>6156</v>
      </c>
    </row>
    <row r="101" spans="1:6" ht="12.75">
      <c r="A101" s="1"/>
      <c r="B101" s="1"/>
      <c r="C101" s="1"/>
      <c r="D101" s="1"/>
      <c r="E101" s="1"/>
      <c r="F101" s="1"/>
    </row>
    <row r="102" spans="1:6" ht="12.75">
      <c r="A102" s="1"/>
      <c r="B102" s="1"/>
      <c r="C102" s="1"/>
      <c r="D102" s="1"/>
      <c r="E102" s="1"/>
      <c r="F102" s="1"/>
    </row>
    <row r="103" spans="1:6" ht="12.75">
      <c r="A103" s="1">
        <v>3</v>
      </c>
      <c r="B103" s="1">
        <v>1</v>
      </c>
      <c r="C103" s="1"/>
      <c r="D103" s="1"/>
      <c r="E103" s="1">
        <v>5</v>
      </c>
      <c r="F103" s="1">
        <v>6145</v>
      </c>
    </row>
    <row r="104" spans="1:6" ht="12.75">
      <c r="A104" s="1">
        <v>18</v>
      </c>
      <c r="B104" s="1">
        <v>1</v>
      </c>
      <c r="C104" s="1"/>
      <c r="D104" s="1" t="s">
        <v>8</v>
      </c>
      <c r="E104" s="1">
        <v>5</v>
      </c>
      <c r="F104" s="1">
        <v>6243</v>
      </c>
    </row>
    <row r="105" spans="1:6" ht="12.75">
      <c r="A105" s="1">
        <v>23</v>
      </c>
      <c r="B105" s="1">
        <v>1</v>
      </c>
      <c r="C105" s="1"/>
      <c r="D105" s="1" t="s">
        <v>10</v>
      </c>
      <c r="E105" s="1">
        <v>5</v>
      </c>
      <c r="F105" s="1">
        <v>6243</v>
      </c>
    </row>
    <row r="106" spans="1:6" ht="12.75">
      <c r="A106" s="1">
        <v>27</v>
      </c>
      <c r="B106" s="1">
        <v>1</v>
      </c>
      <c r="C106" s="1" t="s">
        <v>7</v>
      </c>
      <c r="D106" s="1"/>
      <c r="E106" s="1">
        <v>5</v>
      </c>
      <c r="F106" s="1">
        <v>802</v>
      </c>
    </row>
    <row r="107" spans="1:6" ht="12.75">
      <c r="A107" s="1">
        <v>36</v>
      </c>
      <c r="B107" s="1">
        <v>1</v>
      </c>
      <c r="C107" s="1"/>
      <c r="D107" s="1" t="s">
        <v>16</v>
      </c>
      <c r="E107" s="1">
        <v>5</v>
      </c>
      <c r="F107" s="1">
        <v>40</v>
      </c>
    </row>
    <row r="108" spans="1:6" ht="12.75">
      <c r="A108" s="1">
        <v>56</v>
      </c>
      <c r="B108" s="1">
        <v>1</v>
      </c>
      <c r="C108" s="1"/>
      <c r="D108" s="1" t="s">
        <v>18</v>
      </c>
      <c r="E108" s="1">
        <v>5</v>
      </c>
      <c r="F108" s="1">
        <v>6141</v>
      </c>
    </row>
    <row r="109" spans="1:6" ht="12.75">
      <c r="A109" s="1">
        <v>63</v>
      </c>
      <c r="B109" s="1">
        <v>1</v>
      </c>
      <c r="C109" s="1"/>
      <c r="D109" s="1" t="s">
        <v>10</v>
      </c>
      <c r="E109" s="1">
        <v>5</v>
      </c>
      <c r="F109" s="1">
        <v>4187</v>
      </c>
    </row>
    <row r="110" spans="1:6" ht="12.75">
      <c r="A110" s="1">
        <v>93</v>
      </c>
      <c r="B110" s="1">
        <v>1</v>
      </c>
      <c r="C110" s="1"/>
      <c r="D110" s="1"/>
      <c r="E110" s="1">
        <v>5</v>
      </c>
      <c r="F110" s="1">
        <v>6143</v>
      </c>
    </row>
    <row r="111" spans="1:6" ht="12.75">
      <c r="A111" s="1">
        <v>94</v>
      </c>
      <c r="B111" s="1">
        <v>1</v>
      </c>
      <c r="C111" s="1"/>
      <c r="D111" s="1"/>
      <c r="E111" s="1">
        <v>5</v>
      </c>
      <c r="F111" s="1">
        <v>6143</v>
      </c>
    </row>
    <row r="112" spans="1:6" ht="12.75">
      <c r="A112" s="1">
        <v>112</v>
      </c>
      <c r="B112" s="1">
        <v>1</v>
      </c>
      <c r="C112" s="1"/>
      <c r="D112" s="1" t="s">
        <v>22</v>
      </c>
      <c r="E112" s="1">
        <v>5</v>
      </c>
      <c r="F112" s="1">
        <v>6295</v>
      </c>
    </row>
    <row r="113" spans="1:6" ht="12.75">
      <c r="A113" s="1">
        <v>115</v>
      </c>
      <c r="B113" s="1">
        <v>1</v>
      </c>
      <c r="C113" s="1"/>
      <c r="D113" s="1" t="s">
        <v>20</v>
      </c>
      <c r="E113" s="1">
        <v>5</v>
      </c>
      <c r="F113" s="1">
        <v>6063</v>
      </c>
    </row>
    <row r="114" spans="1:6" ht="12.75">
      <c r="A114" s="1">
        <v>150</v>
      </c>
      <c r="B114" s="1">
        <v>1</v>
      </c>
      <c r="C114" s="1"/>
      <c r="D114" s="1" t="s">
        <v>10</v>
      </c>
      <c r="E114" s="1">
        <v>5</v>
      </c>
      <c r="F114" s="1">
        <v>6295</v>
      </c>
    </row>
    <row r="115" spans="1:6" ht="12.75">
      <c r="A115" s="1">
        <v>155</v>
      </c>
      <c r="B115" s="1">
        <v>1</v>
      </c>
      <c r="C115" s="1"/>
      <c r="D115" s="1"/>
      <c r="E115" s="1">
        <v>5</v>
      </c>
      <c r="F115" s="1">
        <v>4187</v>
      </c>
    </row>
    <row r="116" spans="1:6" ht="12.75">
      <c r="A116" s="1">
        <v>159</v>
      </c>
      <c r="B116" s="1">
        <v>1</v>
      </c>
      <c r="C116" s="1"/>
      <c r="D116" s="1" t="s">
        <v>20</v>
      </c>
      <c r="E116" s="1">
        <v>5</v>
      </c>
      <c r="F116" s="1">
        <v>6295</v>
      </c>
    </row>
    <row r="117" spans="1:6" ht="12.75">
      <c r="A117" s="1">
        <v>162</v>
      </c>
      <c r="B117" s="1">
        <v>1</v>
      </c>
      <c r="C117" s="1" t="s">
        <v>9</v>
      </c>
      <c r="D117" s="1"/>
      <c r="E117" s="1">
        <v>5</v>
      </c>
      <c r="F117" s="1">
        <v>6295</v>
      </c>
    </row>
    <row r="118" spans="1:6" ht="12.75">
      <c r="A118" s="1">
        <v>168</v>
      </c>
      <c r="B118" s="1">
        <v>1</v>
      </c>
      <c r="C118" s="1" t="s">
        <v>9</v>
      </c>
      <c r="D118" s="1"/>
      <c r="E118" s="1">
        <v>5</v>
      </c>
      <c r="F118" s="1">
        <v>6371</v>
      </c>
    </row>
    <row r="119" spans="1:6" ht="12.75">
      <c r="A119" s="1">
        <v>169</v>
      </c>
      <c r="B119" s="1">
        <v>1</v>
      </c>
      <c r="C119" s="1"/>
      <c r="D119" s="1" t="s">
        <v>20</v>
      </c>
      <c r="E119" s="1">
        <v>5</v>
      </c>
      <c r="F119" s="1">
        <v>6371</v>
      </c>
    </row>
    <row r="120" spans="1:6" ht="12.75">
      <c r="A120" s="1">
        <v>170</v>
      </c>
      <c r="B120" s="1">
        <v>1</v>
      </c>
      <c r="C120" s="1"/>
      <c r="D120" s="1"/>
      <c r="E120" s="1">
        <v>5</v>
      </c>
      <c r="F120" s="1">
        <v>6371</v>
      </c>
    </row>
    <row r="121" spans="1:6" ht="12.75">
      <c r="A121" s="1">
        <v>171</v>
      </c>
      <c r="B121" s="1">
        <v>1</v>
      </c>
      <c r="C121" s="1" t="s">
        <v>9</v>
      </c>
      <c r="D121" s="1"/>
      <c r="E121" s="1">
        <v>5</v>
      </c>
      <c r="F121" s="1">
        <v>802</v>
      </c>
    </row>
    <row r="122" spans="1:6" ht="12.75">
      <c r="A122" s="1">
        <v>189</v>
      </c>
      <c r="B122" s="1">
        <v>1</v>
      </c>
      <c r="C122" s="1"/>
      <c r="D122" s="1" t="s">
        <v>17</v>
      </c>
      <c r="E122" s="1">
        <v>5</v>
      </c>
      <c r="F122" s="1">
        <v>6342</v>
      </c>
    </row>
    <row r="123" spans="1:6" ht="12.75">
      <c r="A123" s="1">
        <v>206</v>
      </c>
      <c r="B123" s="1">
        <v>1</v>
      </c>
      <c r="C123" s="1"/>
      <c r="D123" s="1" t="s">
        <v>24</v>
      </c>
      <c r="E123" s="1">
        <v>5</v>
      </c>
      <c r="F123" s="1">
        <v>6342</v>
      </c>
    </row>
    <row r="124" spans="1:6" ht="12.75">
      <c r="A124" s="1">
        <v>207</v>
      </c>
      <c r="B124" s="1">
        <v>1</v>
      </c>
      <c r="C124" s="1"/>
      <c r="D124" s="1" t="s">
        <v>23</v>
      </c>
      <c r="E124" s="1">
        <v>5</v>
      </c>
      <c r="F124" s="1">
        <v>6141</v>
      </c>
    </row>
    <row r="125" spans="1:6" ht="12.75">
      <c r="A125" s="1">
        <v>208</v>
      </c>
      <c r="B125" s="1">
        <v>1</v>
      </c>
      <c r="C125" s="1"/>
      <c r="D125" s="1" t="s">
        <v>15</v>
      </c>
      <c r="E125" s="1">
        <v>5</v>
      </c>
      <c r="F125" s="1">
        <v>6006</v>
      </c>
    </row>
    <row r="126" spans="1:6" ht="12.75">
      <c r="A126" s="1">
        <v>209</v>
      </c>
      <c r="B126" s="1">
        <v>1</v>
      </c>
      <c r="C126" s="1"/>
      <c r="D126" s="1" t="s">
        <v>17</v>
      </c>
      <c r="E126" s="1">
        <v>5</v>
      </c>
      <c r="F126" s="1">
        <v>6006</v>
      </c>
    </row>
    <row r="127" spans="1:6" ht="12.75">
      <c r="A127" s="1">
        <v>210</v>
      </c>
      <c r="B127" s="1">
        <v>1</v>
      </c>
      <c r="C127" s="1"/>
      <c r="D127" s="1" t="s">
        <v>16</v>
      </c>
      <c r="E127" s="1">
        <v>5</v>
      </c>
      <c r="F127" s="1">
        <v>4192</v>
      </c>
    </row>
    <row r="128" spans="1:6" ht="12.75">
      <c r="A128" s="1">
        <v>211</v>
      </c>
      <c r="B128" s="1">
        <v>1</v>
      </c>
      <c r="C128" s="1"/>
      <c r="D128" s="1" t="s">
        <v>16</v>
      </c>
      <c r="E128" s="1">
        <v>5</v>
      </c>
      <c r="F128" s="1">
        <v>6006</v>
      </c>
    </row>
    <row r="129" spans="1:6" ht="12.75">
      <c r="A129" s="1">
        <v>212</v>
      </c>
      <c r="B129" s="1">
        <v>1</v>
      </c>
      <c r="C129" s="1"/>
      <c r="D129" s="1" t="s">
        <v>17</v>
      </c>
      <c r="E129" s="1">
        <v>5</v>
      </c>
      <c r="F129" s="1">
        <v>6006</v>
      </c>
    </row>
    <row r="130" spans="1:6" ht="12.75">
      <c r="A130" s="1">
        <v>213</v>
      </c>
      <c r="B130" s="1">
        <v>1</v>
      </c>
      <c r="C130" s="1"/>
      <c r="D130" s="1" t="s">
        <v>17</v>
      </c>
      <c r="E130" s="1">
        <v>5</v>
      </c>
      <c r="F130" s="1">
        <v>6063</v>
      </c>
    </row>
    <row r="131" spans="1:6" ht="12.75">
      <c r="A131" s="1">
        <v>214</v>
      </c>
      <c r="B131" s="1">
        <v>1</v>
      </c>
      <c r="C131" s="1"/>
      <c r="D131" s="1" t="s">
        <v>20</v>
      </c>
      <c r="E131" s="1">
        <v>5</v>
      </c>
      <c r="F131" s="1">
        <v>6150</v>
      </c>
    </row>
    <row r="132" spans="1:6" ht="12.75">
      <c r="A132" s="1">
        <v>215</v>
      </c>
      <c r="B132" s="1">
        <v>1</v>
      </c>
      <c r="C132" s="1"/>
      <c r="D132" s="1" t="s">
        <v>17</v>
      </c>
      <c r="E132" s="1">
        <v>5</v>
      </c>
      <c r="F132" s="1">
        <v>6063</v>
      </c>
    </row>
    <row r="133" spans="1:6" ht="12.75">
      <c r="A133" s="1">
        <v>216</v>
      </c>
      <c r="B133" s="1">
        <v>1</v>
      </c>
      <c r="C133" s="1"/>
      <c r="D133" s="1" t="s">
        <v>15</v>
      </c>
      <c r="E133" s="1">
        <v>5</v>
      </c>
      <c r="F133" s="1">
        <v>6063</v>
      </c>
    </row>
    <row r="134" spans="1:6" ht="12.75">
      <c r="A134" s="1">
        <v>217</v>
      </c>
      <c r="B134" s="1">
        <v>1</v>
      </c>
      <c r="C134" s="1"/>
      <c r="D134" s="1" t="s">
        <v>17</v>
      </c>
      <c r="E134" s="1">
        <v>5</v>
      </c>
      <c r="F134" s="1">
        <v>6063</v>
      </c>
    </row>
    <row r="135" spans="1:6" ht="12.75">
      <c r="A135" s="1">
        <v>218</v>
      </c>
      <c r="B135" s="1">
        <v>1</v>
      </c>
      <c r="C135" s="1"/>
      <c r="D135" s="1" t="s">
        <v>17</v>
      </c>
      <c r="E135" s="1">
        <v>5</v>
      </c>
      <c r="F135" s="1">
        <v>4187</v>
      </c>
    </row>
    <row r="136" spans="1:6" ht="12.75">
      <c r="A136" s="1">
        <v>219</v>
      </c>
      <c r="B136" s="1">
        <v>1</v>
      </c>
      <c r="C136" s="1"/>
      <c r="D136" s="1" t="s">
        <v>16</v>
      </c>
      <c r="E136" s="1">
        <v>5</v>
      </c>
      <c r="F136" s="1">
        <v>6006</v>
      </c>
    </row>
    <row r="137" spans="1:6" ht="12.75">
      <c r="A137" s="1">
        <v>220</v>
      </c>
      <c r="B137" s="1">
        <v>1</v>
      </c>
      <c r="C137" s="1"/>
      <c r="D137" s="1" t="s">
        <v>16</v>
      </c>
      <c r="E137" s="1">
        <v>5</v>
      </c>
      <c r="F137" s="1">
        <v>6006</v>
      </c>
    </row>
    <row r="138" spans="1:6" ht="12.75">
      <c r="A138" s="1">
        <v>221</v>
      </c>
      <c r="B138" s="1">
        <v>1</v>
      </c>
      <c r="C138" s="1"/>
      <c r="D138" s="1" t="s">
        <v>18</v>
      </c>
      <c r="E138" s="1">
        <v>5</v>
      </c>
      <c r="F138" s="1">
        <v>4097</v>
      </c>
    </row>
    <row r="139" spans="1:6" ht="12.75">
      <c r="A139" s="1">
        <v>222</v>
      </c>
      <c r="B139" s="1">
        <v>1</v>
      </c>
      <c r="C139" s="1"/>
      <c r="D139" s="1" t="s">
        <v>15</v>
      </c>
      <c r="E139" s="1">
        <v>5</v>
      </c>
      <c r="F139" s="1">
        <v>6141</v>
      </c>
    </row>
    <row r="140" spans="1:6" ht="12.75">
      <c r="A140" s="1">
        <v>223</v>
      </c>
      <c r="B140" s="1">
        <v>1</v>
      </c>
      <c r="C140" s="1"/>
      <c r="D140" s="1" t="s">
        <v>17</v>
      </c>
      <c r="E140" s="1">
        <v>5</v>
      </c>
      <c r="F140" s="1">
        <v>6342</v>
      </c>
    </row>
    <row r="141" spans="1:6" ht="12.75">
      <c r="A141" s="1">
        <v>224</v>
      </c>
      <c r="B141" s="1">
        <v>1</v>
      </c>
      <c r="C141" s="1"/>
      <c r="D141" s="1" t="s">
        <v>15</v>
      </c>
      <c r="E141" s="1">
        <v>5</v>
      </c>
      <c r="F141" s="1">
        <v>6342</v>
      </c>
    </row>
    <row r="142" spans="1:6" ht="12.75">
      <c r="A142" s="1">
        <v>225</v>
      </c>
      <c r="B142" s="1">
        <v>1</v>
      </c>
      <c r="C142" s="1"/>
      <c r="D142" s="1" t="s">
        <v>21</v>
      </c>
      <c r="E142" s="1">
        <v>5</v>
      </c>
      <c r="F142" s="1">
        <v>6150</v>
      </c>
    </row>
    <row r="143" spans="1:6" ht="12.75">
      <c r="A143" s="1">
        <v>226</v>
      </c>
      <c r="B143" s="1">
        <v>1</v>
      </c>
      <c r="C143" s="1"/>
      <c r="D143" s="1" t="s">
        <v>21</v>
      </c>
      <c r="E143" s="1">
        <v>5</v>
      </c>
      <c r="F143" s="1">
        <v>6143</v>
      </c>
    </row>
    <row r="144" spans="1:6" ht="12.75">
      <c r="A144" s="1">
        <v>227</v>
      </c>
      <c r="B144" s="1">
        <v>1</v>
      </c>
      <c r="C144" s="1"/>
      <c r="D144" s="1" t="s">
        <v>15</v>
      </c>
      <c r="E144" s="1">
        <v>5</v>
      </c>
      <c r="F144" s="1">
        <v>6143</v>
      </c>
    </row>
    <row r="145" spans="1:6" ht="12.75">
      <c r="A145" s="1">
        <v>228</v>
      </c>
      <c r="B145" s="1">
        <v>1</v>
      </c>
      <c r="C145" s="1"/>
      <c r="D145" s="1" t="s">
        <v>8</v>
      </c>
      <c r="E145" s="1">
        <v>5</v>
      </c>
      <c r="F145" s="1">
        <v>6063</v>
      </c>
    </row>
    <row r="146" spans="1:6" ht="12.75">
      <c r="A146" s="1">
        <v>229</v>
      </c>
      <c r="B146" s="1">
        <v>1</v>
      </c>
      <c r="C146" s="1"/>
      <c r="D146" s="1" t="s">
        <v>16</v>
      </c>
      <c r="E146" s="1">
        <v>5</v>
      </c>
      <c r="F146" s="1">
        <v>6006</v>
      </c>
    </row>
    <row r="147" spans="1:6" ht="12.75">
      <c r="A147" s="1">
        <v>230</v>
      </c>
      <c r="B147" s="1">
        <v>1</v>
      </c>
      <c r="C147" s="1"/>
      <c r="D147" s="1" t="s">
        <v>16</v>
      </c>
      <c r="E147" s="1">
        <v>5</v>
      </c>
      <c r="F147" s="1">
        <v>4192</v>
      </c>
    </row>
    <row r="148" spans="1:6" ht="12.75">
      <c r="A148" s="1">
        <v>231</v>
      </c>
      <c r="B148" s="1">
        <v>1</v>
      </c>
      <c r="C148" s="1"/>
      <c r="D148" s="1" t="s">
        <v>17</v>
      </c>
      <c r="E148" s="1">
        <v>5</v>
      </c>
      <c r="F148" s="1">
        <v>4187</v>
      </c>
    </row>
    <row r="149" spans="1:6" ht="12.75">
      <c r="A149" s="1">
        <v>232</v>
      </c>
      <c r="B149" s="1">
        <v>1</v>
      </c>
      <c r="C149" s="1"/>
      <c r="D149" s="1" t="s">
        <v>8</v>
      </c>
      <c r="E149" s="1">
        <v>5</v>
      </c>
      <c r="F149" s="1">
        <v>6063</v>
      </c>
    </row>
    <row r="150" spans="1:6" ht="12.75">
      <c r="A150" s="1">
        <v>233</v>
      </c>
      <c r="B150" s="1">
        <v>1</v>
      </c>
      <c r="C150" s="1"/>
      <c r="D150" s="1" t="s">
        <v>8</v>
      </c>
      <c r="E150" s="1">
        <v>5</v>
      </c>
      <c r="F150" s="1">
        <v>3886</v>
      </c>
    </row>
    <row r="151" spans="1:6" ht="12.75">
      <c r="A151" s="1">
        <v>234</v>
      </c>
      <c r="B151" s="1">
        <v>1</v>
      </c>
      <c r="C151" s="1" t="s">
        <v>13</v>
      </c>
      <c r="D151" s="1"/>
      <c r="E151" s="1">
        <v>5</v>
      </c>
      <c r="F151" s="1">
        <v>6117</v>
      </c>
    </row>
    <row r="152" spans="1:6" ht="12.75">
      <c r="A152" s="1">
        <v>235</v>
      </c>
      <c r="B152" s="1">
        <v>1</v>
      </c>
      <c r="C152" s="1"/>
      <c r="D152" s="1" t="s">
        <v>21</v>
      </c>
      <c r="E152" s="1">
        <v>5</v>
      </c>
      <c r="F152" s="1">
        <v>6143</v>
      </c>
    </row>
    <row r="153" spans="1:6" ht="12.75">
      <c r="A153" s="1">
        <v>236</v>
      </c>
      <c r="B153" s="1">
        <v>1</v>
      </c>
      <c r="C153" s="1"/>
      <c r="D153" s="1" t="s">
        <v>20</v>
      </c>
      <c r="E153" s="1">
        <v>5</v>
      </c>
      <c r="F153" s="1">
        <v>6342</v>
      </c>
    </row>
    <row r="154" spans="1:6" ht="12.75">
      <c r="A154" s="1">
        <v>238</v>
      </c>
      <c r="B154" s="1">
        <v>1</v>
      </c>
      <c r="C154" s="1"/>
      <c r="D154" s="1" t="s">
        <v>10</v>
      </c>
      <c r="E154" s="1">
        <v>5</v>
      </c>
      <c r="F154" s="1">
        <v>6274</v>
      </c>
    </row>
    <row r="155" spans="1:6" ht="12.75">
      <c r="A155" s="1">
        <v>239</v>
      </c>
      <c r="B155" s="1">
        <v>1</v>
      </c>
      <c r="C155" s="1"/>
      <c r="D155" s="1" t="s">
        <v>10</v>
      </c>
      <c r="E155" s="1">
        <v>5</v>
      </c>
      <c r="F155" s="1">
        <v>6295</v>
      </c>
    </row>
    <row r="156" spans="1:6" ht="12.75">
      <c r="A156" s="1">
        <v>240</v>
      </c>
      <c r="B156" s="1">
        <v>1</v>
      </c>
      <c r="C156" s="1"/>
      <c r="D156" s="1" t="s">
        <v>24</v>
      </c>
      <c r="E156" s="1">
        <v>5</v>
      </c>
      <c r="F156" s="1">
        <v>6342</v>
      </c>
    </row>
    <row r="157" spans="1:6" ht="12.75">
      <c r="A157" s="1">
        <v>248</v>
      </c>
      <c r="B157" s="1">
        <v>1</v>
      </c>
      <c r="C157" s="1"/>
      <c r="D157" s="1"/>
      <c r="E157" s="1">
        <v>5</v>
      </c>
      <c r="F157" s="1">
        <v>6295</v>
      </c>
    </row>
    <row r="158" spans="1:6" ht="12.75">
      <c r="A158" s="1">
        <v>284</v>
      </c>
      <c r="B158" s="1">
        <v>1</v>
      </c>
      <c r="C158" s="1" t="s">
        <v>9</v>
      </c>
      <c r="D158" s="1"/>
      <c r="E158" s="1">
        <v>5</v>
      </c>
      <c r="F158" s="1">
        <v>597</v>
      </c>
    </row>
    <row r="159" spans="1:6" ht="12.75">
      <c r="A159" s="1">
        <v>288</v>
      </c>
      <c r="B159" s="1">
        <v>1</v>
      </c>
      <c r="C159" s="1"/>
      <c r="D159" s="1" t="s">
        <v>8</v>
      </c>
      <c r="E159" s="1">
        <v>5</v>
      </c>
      <c r="F159" s="1">
        <v>6145</v>
      </c>
    </row>
    <row r="160" spans="1:6" ht="12.75">
      <c r="A160" s="1">
        <v>289</v>
      </c>
      <c r="B160" s="1">
        <v>1</v>
      </c>
      <c r="C160" s="1" t="s">
        <v>13</v>
      </c>
      <c r="D160" s="1"/>
      <c r="E160" s="1">
        <v>5</v>
      </c>
      <c r="F160" s="1">
        <v>6145</v>
      </c>
    </row>
    <row r="161" spans="1:6" ht="12.75">
      <c r="A161" s="1">
        <v>303</v>
      </c>
      <c r="B161" s="1">
        <v>1</v>
      </c>
      <c r="C161" s="1" t="s">
        <v>9</v>
      </c>
      <c r="D161" s="1"/>
      <c r="E161" s="1">
        <v>5</v>
      </c>
      <c r="F161" s="1">
        <v>6063</v>
      </c>
    </row>
    <row r="162" spans="1:6" ht="12.75">
      <c r="A162" s="1">
        <v>306</v>
      </c>
      <c r="B162" s="1">
        <v>1</v>
      </c>
      <c r="C162" s="1"/>
      <c r="D162" s="1" t="s">
        <v>21</v>
      </c>
      <c r="E162" s="1">
        <v>5</v>
      </c>
      <c r="F162" s="1">
        <v>6295</v>
      </c>
    </row>
    <row r="163" spans="1:6" ht="12.75">
      <c r="A163" s="1">
        <v>313</v>
      </c>
      <c r="B163" s="1">
        <v>1</v>
      </c>
      <c r="C163" s="1" t="s">
        <v>9</v>
      </c>
      <c r="D163" s="1"/>
      <c r="E163" s="1">
        <v>5</v>
      </c>
      <c r="F163" s="1">
        <v>6371</v>
      </c>
    </row>
    <row r="164" spans="1:6" ht="12.75">
      <c r="A164" s="1">
        <v>319</v>
      </c>
      <c r="B164" s="1">
        <v>1</v>
      </c>
      <c r="C164" s="1" t="s">
        <v>14</v>
      </c>
      <c r="D164" s="1" t="s">
        <v>20</v>
      </c>
      <c r="E164" s="1">
        <v>5</v>
      </c>
      <c r="F164" s="1">
        <v>6145</v>
      </c>
    </row>
    <row r="165" spans="1:6" ht="12.75">
      <c r="A165" s="1">
        <v>326</v>
      </c>
      <c r="B165" s="1">
        <v>1</v>
      </c>
      <c r="C165" s="1" t="s">
        <v>27</v>
      </c>
      <c r="D165" s="1"/>
      <c r="E165" s="1">
        <v>5</v>
      </c>
      <c r="F165" s="1">
        <v>6381</v>
      </c>
    </row>
    <row r="166" spans="1:6" ht="12.75">
      <c r="A166" s="1">
        <v>333</v>
      </c>
      <c r="B166" s="1">
        <v>1</v>
      </c>
      <c r="C166" s="1" t="s">
        <v>14</v>
      </c>
      <c r="D166" s="1"/>
      <c r="E166" s="1">
        <v>5</v>
      </c>
      <c r="F166" s="1">
        <v>6375</v>
      </c>
    </row>
    <row r="167" spans="1:6" ht="12.75">
      <c r="A167" s="1">
        <v>334</v>
      </c>
      <c r="B167" s="1">
        <v>1</v>
      </c>
      <c r="C167" s="1"/>
      <c r="D167" s="1" t="s">
        <v>20</v>
      </c>
      <c r="E167" s="1">
        <v>5</v>
      </c>
      <c r="F167" s="1">
        <v>6063</v>
      </c>
    </row>
    <row r="168" spans="1:6" ht="12.75">
      <c r="A168" s="1">
        <v>347</v>
      </c>
      <c r="B168" s="1">
        <v>1</v>
      </c>
      <c r="C168" s="1"/>
      <c r="D168" s="1"/>
      <c r="E168" s="1">
        <v>5</v>
      </c>
      <c r="F168" s="1">
        <v>6375</v>
      </c>
    </row>
    <row r="169" spans="1:6" ht="12.75">
      <c r="A169" s="1">
        <v>348</v>
      </c>
      <c r="B169" s="1">
        <v>1</v>
      </c>
      <c r="C169" s="1"/>
      <c r="D169" s="1"/>
      <c r="E169" s="1">
        <v>5</v>
      </c>
      <c r="F169" s="1">
        <v>6107</v>
      </c>
    </row>
    <row r="170" spans="1:6" ht="12.75">
      <c r="A170" s="1">
        <v>349</v>
      </c>
      <c r="B170" s="1">
        <v>1</v>
      </c>
      <c r="C170" s="1"/>
      <c r="D170" s="1"/>
      <c r="E170" s="1">
        <v>5</v>
      </c>
      <c r="F170" s="1">
        <v>6107</v>
      </c>
    </row>
    <row r="171" spans="1:6" ht="12.75">
      <c r="A171" s="1">
        <v>350</v>
      </c>
      <c r="B171" s="1">
        <v>1</v>
      </c>
      <c r="C171" s="1"/>
      <c r="D171" s="1"/>
      <c r="E171" s="1">
        <v>5</v>
      </c>
      <c r="F171" s="1">
        <v>6107</v>
      </c>
    </row>
    <row r="172" spans="1:6" ht="12.75">
      <c r="A172" s="1">
        <v>351</v>
      </c>
      <c r="B172" s="1">
        <v>1</v>
      </c>
      <c r="C172" s="1"/>
      <c r="D172" s="1" t="s">
        <v>25</v>
      </c>
      <c r="E172" s="1">
        <v>5</v>
      </c>
      <c r="F172" s="1">
        <v>6107</v>
      </c>
    </row>
    <row r="173" spans="1:6" ht="12.75">
      <c r="A173" s="1">
        <v>352</v>
      </c>
      <c r="B173" s="1">
        <v>1</v>
      </c>
      <c r="C173" s="1"/>
      <c r="D173" s="1"/>
      <c r="E173" s="1">
        <v>5</v>
      </c>
      <c r="F173" s="1">
        <v>6381</v>
      </c>
    </row>
    <row r="174" spans="1:6" ht="12.75">
      <c r="A174" s="1">
        <v>360</v>
      </c>
      <c r="B174" s="1">
        <v>1</v>
      </c>
      <c r="C174" s="1"/>
      <c r="D174" s="1"/>
      <c r="E174" s="1">
        <v>5</v>
      </c>
      <c r="F174" s="1">
        <v>6381</v>
      </c>
    </row>
    <row r="175" spans="1:6" ht="12.75">
      <c r="A175" s="1">
        <v>369</v>
      </c>
      <c r="B175" s="1">
        <v>1</v>
      </c>
      <c r="C175" s="1" t="s">
        <v>30</v>
      </c>
      <c r="D175" s="1"/>
      <c r="E175" s="1">
        <v>5</v>
      </c>
      <c r="F175" s="1">
        <v>6375</v>
      </c>
    </row>
    <row r="176" spans="1:6" ht="12.75">
      <c r="A176" s="1">
        <v>370</v>
      </c>
      <c r="B176" s="1">
        <v>1</v>
      </c>
      <c r="C176" s="1" t="s">
        <v>30</v>
      </c>
      <c r="D176" s="1"/>
      <c r="E176" s="1">
        <v>5</v>
      </c>
      <c r="F176" s="1">
        <v>6375</v>
      </c>
    </row>
    <row r="177" spans="1:6" ht="12.75">
      <c r="A177" s="1">
        <v>372</v>
      </c>
      <c r="B177" s="1">
        <v>1</v>
      </c>
      <c r="C177" s="1" t="s">
        <v>9</v>
      </c>
      <c r="D177" s="1"/>
      <c r="E177" s="1">
        <v>5</v>
      </c>
      <c r="F177" s="1">
        <v>6381</v>
      </c>
    </row>
    <row r="178" spans="1:6" ht="12.75">
      <c r="A178" s="1">
        <v>373</v>
      </c>
      <c r="B178" s="1">
        <v>1</v>
      </c>
      <c r="C178" s="1" t="s">
        <v>9</v>
      </c>
      <c r="D178" s="1"/>
      <c r="E178" s="1">
        <v>5</v>
      </c>
      <c r="F178" s="1">
        <v>6375</v>
      </c>
    </row>
    <row r="179" spans="1:6" ht="12.75">
      <c r="A179" s="1">
        <v>39</v>
      </c>
      <c r="B179" s="1">
        <v>1</v>
      </c>
      <c r="C179" s="1"/>
      <c r="D179" s="1" t="s">
        <v>21</v>
      </c>
      <c r="E179" s="1">
        <v>5</v>
      </c>
      <c r="F179" s="1">
        <v>6376</v>
      </c>
    </row>
    <row r="180" spans="1:6" ht="12.75">
      <c r="A180" s="1">
        <v>43</v>
      </c>
      <c r="B180" s="1">
        <v>1</v>
      </c>
      <c r="C180" s="1" t="s">
        <v>9</v>
      </c>
      <c r="D180" s="1"/>
      <c r="E180" s="1">
        <v>5</v>
      </c>
      <c r="F180" s="1">
        <v>802</v>
      </c>
    </row>
    <row r="181" spans="1:6" ht="12.75">
      <c r="A181" s="1">
        <v>46</v>
      </c>
      <c r="B181" s="1">
        <v>1</v>
      </c>
      <c r="C181" s="1"/>
      <c r="D181" s="1"/>
      <c r="E181" s="1">
        <v>5</v>
      </c>
      <c r="F181" s="1">
        <v>802</v>
      </c>
    </row>
    <row r="182" spans="1:6" ht="12.75">
      <c r="A182" s="1">
        <v>47</v>
      </c>
      <c r="B182" s="1">
        <v>1</v>
      </c>
      <c r="C182" s="1" t="s">
        <v>13</v>
      </c>
      <c r="D182" s="1"/>
      <c r="E182" s="1">
        <v>5</v>
      </c>
      <c r="F182" s="1">
        <v>597</v>
      </c>
    </row>
    <row r="183" spans="1:6" ht="12.75">
      <c r="A183" s="1">
        <v>53</v>
      </c>
      <c r="B183" s="1">
        <v>1</v>
      </c>
      <c r="C183" s="1"/>
      <c r="D183" s="1"/>
      <c r="E183" s="1">
        <v>5</v>
      </c>
      <c r="F183" s="1">
        <v>6376</v>
      </c>
    </row>
    <row r="184" spans="1:6" ht="12.75">
      <c r="A184" s="1">
        <v>58</v>
      </c>
      <c r="B184" s="1">
        <v>1</v>
      </c>
      <c r="C184" s="1"/>
      <c r="D184" s="1"/>
      <c r="E184" s="1">
        <v>5</v>
      </c>
      <c r="F184" s="1">
        <v>594</v>
      </c>
    </row>
    <row r="185" spans="1:6" ht="12.75">
      <c r="A185" s="1">
        <v>62</v>
      </c>
      <c r="B185" s="1">
        <v>1</v>
      </c>
      <c r="C185" s="1"/>
      <c r="D185" s="1"/>
      <c r="E185" s="1">
        <v>5</v>
      </c>
      <c r="F185" s="1">
        <v>4097</v>
      </c>
    </row>
    <row r="186" spans="1:6" ht="12.75">
      <c r="A186" s="1">
        <v>71</v>
      </c>
      <c r="B186" s="1">
        <v>1</v>
      </c>
      <c r="C186" s="1"/>
      <c r="D186" s="1"/>
      <c r="E186" s="1">
        <v>5</v>
      </c>
      <c r="F186" s="1">
        <v>6117</v>
      </c>
    </row>
    <row r="187" spans="1:6" ht="12.75">
      <c r="A187" s="1">
        <v>74</v>
      </c>
      <c r="B187" s="1">
        <v>1</v>
      </c>
      <c r="C187" s="1"/>
      <c r="D187" s="1"/>
      <c r="E187" s="1">
        <v>5</v>
      </c>
      <c r="F187" s="1">
        <v>597</v>
      </c>
    </row>
    <row r="188" spans="1:6" ht="12.75">
      <c r="A188" s="1">
        <v>76</v>
      </c>
      <c r="B188" s="1">
        <v>1</v>
      </c>
      <c r="C188" s="1"/>
      <c r="D188" s="1" t="s">
        <v>8</v>
      </c>
      <c r="E188" s="1">
        <v>5</v>
      </c>
      <c r="F188" s="1">
        <v>6145</v>
      </c>
    </row>
    <row r="189" spans="1:6" ht="12.75">
      <c r="A189" s="1">
        <v>79</v>
      </c>
      <c r="B189" s="1">
        <v>1</v>
      </c>
      <c r="C189" s="1"/>
      <c r="D189" s="1"/>
      <c r="E189" s="1">
        <v>5</v>
      </c>
      <c r="F189" s="1">
        <v>6371</v>
      </c>
    </row>
    <row r="190" spans="1:6" ht="12.75">
      <c r="A190" s="1">
        <v>81</v>
      </c>
      <c r="B190" s="1">
        <v>1</v>
      </c>
      <c r="C190" s="1"/>
      <c r="D190" s="1"/>
      <c r="E190" s="1">
        <v>5</v>
      </c>
      <c r="F190" s="1">
        <v>6274</v>
      </c>
    </row>
    <row r="191" spans="1:6" ht="12.75">
      <c r="A191" s="1">
        <v>83</v>
      </c>
      <c r="B191" s="1">
        <v>1</v>
      </c>
      <c r="C191" s="1"/>
      <c r="D191" s="1" t="s">
        <v>21</v>
      </c>
      <c r="E191" s="1">
        <v>5</v>
      </c>
      <c r="F191" s="1">
        <v>6295</v>
      </c>
    </row>
    <row r="192" spans="1:6" ht="12.75">
      <c r="A192" s="1">
        <v>84</v>
      </c>
      <c r="B192" s="1">
        <v>1</v>
      </c>
      <c r="C192" s="1"/>
      <c r="D192" s="1"/>
      <c r="E192" s="1">
        <v>5</v>
      </c>
      <c r="F192" s="1">
        <v>6150</v>
      </c>
    </row>
    <row r="193" spans="1:6" ht="12.75">
      <c r="A193" s="1">
        <v>88</v>
      </c>
      <c r="B193" s="1">
        <v>1</v>
      </c>
      <c r="C193" s="1" t="s">
        <v>13</v>
      </c>
      <c r="D193" s="1"/>
      <c r="E193" s="1">
        <v>5</v>
      </c>
      <c r="F193" s="1">
        <v>6295</v>
      </c>
    </row>
    <row r="194" spans="1:6" ht="12.75">
      <c r="A194" s="1">
        <v>100</v>
      </c>
      <c r="B194" s="1">
        <v>1</v>
      </c>
      <c r="C194" s="1" t="s">
        <v>11</v>
      </c>
      <c r="D194" s="1"/>
      <c r="E194" s="1">
        <v>5</v>
      </c>
      <c r="F194" s="1">
        <v>6141</v>
      </c>
    </row>
    <row r="195" spans="1:6" ht="12.75">
      <c r="A195" s="1">
        <v>101</v>
      </c>
      <c r="B195" s="1">
        <v>1</v>
      </c>
      <c r="C195" s="1"/>
      <c r="D195" s="1" t="s">
        <v>10</v>
      </c>
      <c r="E195" s="1">
        <v>5</v>
      </c>
      <c r="F195" s="1">
        <v>4097</v>
      </c>
    </row>
    <row r="196" spans="1:6" ht="12.75">
      <c r="A196" s="1">
        <v>115</v>
      </c>
      <c r="B196" s="1">
        <v>1</v>
      </c>
      <c r="C196" s="1"/>
      <c r="D196" s="1" t="s">
        <v>15</v>
      </c>
      <c r="E196" s="1">
        <v>5</v>
      </c>
      <c r="F196" s="1">
        <v>4192</v>
      </c>
    </row>
    <row r="197" spans="1:6" ht="12.75">
      <c r="A197" s="1">
        <v>120</v>
      </c>
      <c r="B197" s="1">
        <v>1</v>
      </c>
      <c r="C197" s="1" t="s">
        <v>9</v>
      </c>
      <c r="D197" s="1"/>
      <c r="E197" s="1">
        <v>5</v>
      </c>
      <c r="F197" s="1">
        <v>6295</v>
      </c>
    </row>
    <row r="198" spans="1:6" ht="12.75">
      <c r="A198" s="1">
        <v>124</v>
      </c>
      <c r="B198" s="1">
        <v>1</v>
      </c>
      <c r="C198" s="1"/>
      <c r="D198" s="1" t="s">
        <v>9</v>
      </c>
      <c r="E198" s="1">
        <v>5</v>
      </c>
      <c r="F198" s="1">
        <v>594</v>
      </c>
    </row>
    <row r="199" spans="1:6" ht="12.75">
      <c r="A199" s="1">
        <v>133</v>
      </c>
      <c r="B199" s="1">
        <v>1</v>
      </c>
      <c r="C199" s="1"/>
      <c r="D199" s="1" t="s">
        <v>16</v>
      </c>
      <c r="E199" s="1">
        <v>5</v>
      </c>
      <c r="F199" s="1">
        <v>6373</v>
      </c>
    </row>
    <row r="200" spans="1:6" ht="12.75">
      <c r="A200" s="1">
        <v>135</v>
      </c>
      <c r="B200" s="1">
        <v>1</v>
      </c>
      <c r="C200" s="1"/>
      <c r="D200" s="1"/>
      <c r="E200" s="1">
        <v>5</v>
      </c>
      <c r="F200" s="1">
        <v>6145</v>
      </c>
    </row>
  </sheetData>
  <printOptions/>
  <pageMargins left="0.75" right="0.75" top="1" bottom="1" header="0.5" footer="0.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39"/>
  <sheetViews>
    <sheetView tabSelected="1" workbookViewId="0" topLeftCell="A1">
      <selection activeCell="A1" sqref="A1"/>
    </sheetView>
  </sheetViews>
  <sheetFormatPr defaultColWidth="9.140625" defaultRowHeight="12.75"/>
  <cols>
    <col min="1" max="1" width="12.00390625" style="0" customWidth="1"/>
    <col min="25" max="25" width="11.57421875" style="0" customWidth="1"/>
    <col min="26" max="26" width="9.421875" style="0" customWidth="1"/>
    <col min="27" max="27" width="9.57421875" style="0" customWidth="1"/>
    <col min="28" max="28" width="9.421875" style="0" customWidth="1"/>
  </cols>
  <sheetData>
    <row r="1" spans="1:28" ht="12.75">
      <c r="A1" s="62" t="s">
        <v>5</v>
      </c>
      <c r="B1" s="62" t="s">
        <v>22</v>
      </c>
      <c r="C1" s="62" t="s">
        <v>20</v>
      </c>
      <c r="D1" s="62" t="s">
        <v>16</v>
      </c>
      <c r="E1" s="62" t="s">
        <v>31</v>
      </c>
      <c r="F1" s="62" t="s">
        <v>17</v>
      </c>
      <c r="G1" s="62" t="s">
        <v>12</v>
      </c>
      <c r="H1" s="62" t="s">
        <v>32</v>
      </c>
      <c r="I1" s="62" t="s">
        <v>15</v>
      </c>
      <c r="J1" s="62" t="s">
        <v>13</v>
      </c>
      <c r="K1" s="62" t="s">
        <v>21</v>
      </c>
      <c r="L1" s="62" t="s">
        <v>9</v>
      </c>
      <c r="M1" s="62" t="s">
        <v>25</v>
      </c>
      <c r="N1" s="62" t="s">
        <v>14</v>
      </c>
      <c r="O1" s="62" t="s">
        <v>19</v>
      </c>
      <c r="P1" s="62" t="s">
        <v>10</v>
      </c>
      <c r="Q1" s="62" t="s">
        <v>8</v>
      </c>
      <c r="R1" s="62" t="s">
        <v>26</v>
      </c>
      <c r="S1" s="62" t="s">
        <v>11</v>
      </c>
      <c r="T1" s="62" t="s">
        <v>30</v>
      </c>
      <c r="U1" s="62" t="s">
        <v>27</v>
      </c>
      <c r="V1" s="62" t="s">
        <v>7</v>
      </c>
      <c r="W1" s="62" t="s">
        <v>29</v>
      </c>
      <c r="X1" s="62" t="s">
        <v>28</v>
      </c>
      <c r="Y1" s="9" t="s">
        <v>36</v>
      </c>
      <c r="Z1" s="66" t="s">
        <v>38</v>
      </c>
      <c r="AA1" s="67" t="s">
        <v>40</v>
      </c>
      <c r="AB1" s="68" t="s">
        <v>39</v>
      </c>
    </row>
    <row r="2" spans="1:28" ht="12.75">
      <c r="A2" s="59" t="s">
        <v>32</v>
      </c>
      <c r="B2" s="21"/>
      <c r="C2" s="21"/>
      <c r="D2" s="21"/>
      <c r="E2" s="21"/>
      <c r="F2" s="21"/>
      <c r="G2" s="60"/>
      <c r="H2" s="61">
        <v>2</v>
      </c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60"/>
      <c r="X2" s="21"/>
      <c r="Y2" s="21">
        <v>2</v>
      </c>
      <c r="Z2" s="62">
        <f>SUM(H2)</f>
        <v>2</v>
      </c>
      <c r="AA2" s="62">
        <f>SUM(H2)</f>
        <v>2</v>
      </c>
      <c r="AB2" s="62">
        <f>SUM(H2)</f>
        <v>2</v>
      </c>
    </row>
    <row r="3" spans="1:28" ht="12.75">
      <c r="A3" s="59" t="s">
        <v>12</v>
      </c>
      <c r="B3" s="21"/>
      <c r="C3" s="21"/>
      <c r="D3" s="21"/>
      <c r="E3" s="21"/>
      <c r="F3" s="21"/>
      <c r="G3" s="61">
        <v>2</v>
      </c>
      <c r="H3" s="60"/>
      <c r="I3" s="21"/>
      <c r="J3" s="63">
        <v>9</v>
      </c>
      <c r="K3" s="21"/>
      <c r="L3" s="21">
        <v>2</v>
      </c>
      <c r="M3" s="21"/>
      <c r="N3" s="21"/>
      <c r="O3" s="21"/>
      <c r="P3" s="21">
        <v>1</v>
      </c>
      <c r="Q3" s="21"/>
      <c r="R3" s="21"/>
      <c r="S3" s="21"/>
      <c r="T3" s="21"/>
      <c r="U3" s="21"/>
      <c r="V3" s="21"/>
      <c r="W3" s="60"/>
      <c r="X3" s="21"/>
      <c r="Y3" s="21">
        <v>14</v>
      </c>
      <c r="Z3" s="62">
        <f>SUM(G3)</f>
        <v>2</v>
      </c>
      <c r="AA3" s="62">
        <f>SUM(G3,J3)</f>
        <v>11</v>
      </c>
      <c r="AB3" s="62">
        <f>SUM(W3,J3,H3,G3)</f>
        <v>11</v>
      </c>
    </row>
    <row r="4" spans="1:28" ht="12.75">
      <c r="A4" s="59">
        <v>3886</v>
      </c>
      <c r="B4" s="61">
        <v>1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>
        <v>1</v>
      </c>
      <c r="Q4" s="60">
        <v>2</v>
      </c>
      <c r="R4" s="21"/>
      <c r="S4" s="21"/>
      <c r="T4" s="21"/>
      <c r="U4" s="21"/>
      <c r="V4" s="21"/>
      <c r="W4" s="21"/>
      <c r="X4" s="21"/>
      <c r="Y4" s="21">
        <v>4</v>
      </c>
      <c r="Z4" s="62">
        <f>SUM(B4)</f>
        <v>1</v>
      </c>
      <c r="AA4" s="62">
        <f>SUM(B4)</f>
        <v>1</v>
      </c>
      <c r="AB4" s="62">
        <f>SUM(B4,Q4)</f>
        <v>3</v>
      </c>
    </row>
    <row r="5" spans="1:28" ht="12.75">
      <c r="A5" s="59">
        <v>4097</v>
      </c>
      <c r="B5" s="21"/>
      <c r="C5" s="21"/>
      <c r="D5" s="21"/>
      <c r="E5" s="21"/>
      <c r="F5" s="60"/>
      <c r="G5" s="21"/>
      <c r="H5" s="21"/>
      <c r="I5" s="21"/>
      <c r="J5" s="21"/>
      <c r="K5" s="21">
        <v>2</v>
      </c>
      <c r="L5" s="21"/>
      <c r="M5" s="21"/>
      <c r="N5" s="21"/>
      <c r="O5" s="21"/>
      <c r="P5" s="60">
        <v>1</v>
      </c>
      <c r="Q5" s="21"/>
      <c r="R5" s="60"/>
      <c r="S5" s="21"/>
      <c r="T5" s="21"/>
      <c r="U5" s="21"/>
      <c r="V5" s="21"/>
      <c r="W5" s="21"/>
      <c r="X5" s="21"/>
      <c r="Y5" s="21">
        <v>3</v>
      </c>
      <c r="Z5" s="62">
        <v>0</v>
      </c>
      <c r="AA5" s="62">
        <v>0</v>
      </c>
      <c r="AB5" s="62">
        <f>SUM(R5,P5,F5)</f>
        <v>1</v>
      </c>
    </row>
    <row r="6" spans="1:28" ht="12.75">
      <c r="A6" s="59">
        <v>4187</v>
      </c>
      <c r="B6" s="21">
        <v>1</v>
      </c>
      <c r="C6" s="61">
        <v>10</v>
      </c>
      <c r="D6" s="21">
        <v>1</v>
      </c>
      <c r="E6" s="21"/>
      <c r="F6" s="64">
        <v>3</v>
      </c>
      <c r="G6" s="21"/>
      <c r="H6" s="21"/>
      <c r="I6" s="63">
        <v>1</v>
      </c>
      <c r="J6" s="21"/>
      <c r="K6" s="21"/>
      <c r="L6" s="21"/>
      <c r="M6" s="60"/>
      <c r="N6" s="21"/>
      <c r="O6" s="21"/>
      <c r="P6" s="21"/>
      <c r="Q6" s="21">
        <v>1</v>
      </c>
      <c r="R6" s="60"/>
      <c r="S6" s="60"/>
      <c r="T6" s="21"/>
      <c r="U6" s="21"/>
      <c r="V6" s="21"/>
      <c r="W6" s="21"/>
      <c r="X6" s="21"/>
      <c r="Y6" s="21">
        <v>17</v>
      </c>
      <c r="Z6" s="62">
        <f>SUM(C6)</f>
        <v>10</v>
      </c>
      <c r="AA6" s="62">
        <f>SUM(C6,I6)</f>
        <v>11</v>
      </c>
      <c r="AB6" s="62">
        <f>SUM(C6,I6,M6,R6,S6)</f>
        <v>11</v>
      </c>
    </row>
    <row r="7" spans="1:28" ht="12.75">
      <c r="A7" s="59">
        <v>4192</v>
      </c>
      <c r="B7" s="21"/>
      <c r="C7" s="21"/>
      <c r="D7" s="61">
        <v>20</v>
      </c>
      <c r="E7" s="21"/>
      <c r="F7" s="63">
        <v>3</v>
      </c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>
        <v>23</v>
      </c>
      <c r="Z7" s="62">
        <f>SUM(D7)</f>
        <v>20</v>
      </c>
      <c r="AA7" s="62">
        <f>SUM(D7,F7)</f>
        <v>23</v>
      </c>
      <c r="AB7" s="62">
        <f>SUM(D7,F7)</f>
        <v>23</v>
      </c>
    </row>
    <row r="8" spans="1:28" ht="12.75">
      <c r="A8" s="59">
        <v>6006</v>
      </c>
      <c r="B8" s="21"/>
      <c r="C8" s="21"/>
      <c r="D8" s="63">
        <v>16</v>
      </c>
      <c r="E8" s="21"/>
      <c r="F8" s="61">
        <v>23</v>
      </c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60"/>
      <c r="S8" s="21"/>
      <c r="T8" s="21"/>
      <c r="U8" s="21"/>
      <c r="V8" s="21"/>
      <c r="W8" s="21"/>
      <c r="X8" s="21"/>
      <c r="Y8" s="21">
        <v>39</v>
      </c>
      <c r="Z8" s="62">
        <f>SUM(F8)</f>
        <v>23</v>
      </c>
      <c r="AA8" s="62">
        <f>SUM(F8,D8)</f>
        <v>39</v>
      </c>
      <c r="AB8" s="62">
        <f>SUM(F8,D8,R8)</f>
        <v>39</v>
      </c>
    </row>
    <row r="9" spans="1:28" ht="12.75">
      <c r="A9" s="59">
        <v>6063</v>
      </c>
      <c r="B9" s="21"/>
      <c r="C9" s="63"/>
      <c r="D9" s="21"/>
      <c r="E9" s="60">
        <v>1</v>
      </c>
      <c r="F9" s="21">
        <v>3</v>
      </c>
      <c r="G9" s="21"/>
      <c r="H9" s="21"/>
      <c r="I9" s="61">
        <v>11</v>
      </c>
      <c r="J9" s="21"/>
      <c r="K9" s="21"/>
      <c r="L9" s="60">
        <v>1</v>
      </c>
      <c r="M9" s="60"/>
      <c r="N9" s="21">
        <v>1</v>
      </c>
      <c r="O9" s="21"/>
      <c r="P9" s="21"/>
      <c r="Q9" s="60">
        <v>2</v>
      </c>
      <c r="R9" s="21"/>
      <c r="S9" s="21"/>
      <c r="T9" s="21"/>
      <c r="U9" s="21"/>
      <c r="V9" s="21"/>
      <c r="W9" s="21"/>
      <c r="X9" s="21"/>
      <c r="Y9" s="21">
        <v>19</v>
      </c>
      <c r="Z9" s="62">
        <f>SUM(I9)</f>
        <v>11</v>
      </c>
      <c r="AA9" s="62">
        <f>SUM(I9,C9)</f>
        <v>11</v>
      </c>
      <c r="AB9" s="62">
        <f>SUM(I9,C9,E9,L9:M9,M9,M9,Q9)</f>
        <v>15</v>
      </c>
    </row>
    <row r="10" spans="1:28" ht="12.75">
      <c r="A10" s="59">
        <v>6067</v>
      </c>
      <c r="B10" s="21"/>
      <c r="C10" s="21"/>
      <c r="D10" s="21"/>
      <c r="E10" s="21"/>
      <c r="F10" s="21"/>
      <c r="G10" s="21"/>
      <c r="H10" s="21"/>
      <c r="I10" s="21"/>
      <c r="J10" s="21"/>
      <c r="K10" s="21">
        <v>1</v>
      </c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>
        <v>1</v>
      </c>
      <c r="Z10" s="62">
        <v>0</v>
      </c>
      <c r="AA10" s="62">
        <v>0</v>
      </c>
      <c r="AB10" s="62">
        <v>0</v>
      </c>
    </row>
    <row r="11" spans="1:28" ht="12.75">
      <c r="A11" s="59" t="s">
        <v>28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61">
        <v>17</v>
      </c>
      <c r="Y11" s="21">
        <v>17</v>
      </c>
      <c r="Z11" s="62">
        <f>SUM(X11)</f>
        <v>17</v>
      </c>
      <c r="AA11" s="62">
        <f>SUM(X11)</f>
        <v>17</v>
      </c>
      <c r="AB11" s="62">
        <f>SUM(X11)</f>
        <v>17</v>
      </c>
    </row>
    <row r="12" spans="1:28" ht="12.75">
      <c r="A12" s="59">
        <v>6117</v>
      </c>
      <c r="B12" s="21"/>
      <c r="C12" s="21"/>
      <c r="D12" s="21"/>
      <c r="E12" s="21"/>
      <c r="F12" s="21"/>
      <c r="G12" s="63">
        <v>1</v>
      </c>
      <c r="H12" s="21"/>
      <c r="I12" s="21"/>
      <c r="J12" s="61">
        <v>4</v>
      </c>
      <c r="K12" s="21"/>
      <c r="L12" s="21"/>
      <c r="M12" s="21"/>
      <c r="N12" s="21"/>
      <c r="O12" s="21"/>
      <c r="P12" s="21"/>
      <c r="Q12" s="60"/>
      <c r="R12" s="21">
        <v>1</v>
      </c>
      <c r="S12" s="21"/>
      <c r="T12" s="21"/>
      <c r="U12" s="21"/>
      <c r="V12" s="21"/>
      <c r="W12" s="21"/>
      <c r="X12" s="21"/>
      <c r="Y12" s="21">
        <v>6</v>
      </c>
      <c r="Z12" s="62">
        <f>SUM(J12)</f>
        <v>4</v>
      </c>
      <c r="AA12" s="62">
        <f>SUM(J12,G12)</f>
        <v>5</v>
      </c>
      <c r="AB12" s="62">
        <f>SUM(J12,G12,Q12)</f>
        <v>5</v>
      </c>
    </row>
    <row r="13" spans="1:28" ht="12.75">
      <c r="A13" s="59">
        <v>6141</v>
      </c>
      <c r="B13" s="21"/>
      <c r="C13" s="60">
        <v>1</v>
      </c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60"/>
      <c r="T13" s="21"/>
      <c r="U13" s="21"/>
      <c r="V13" s="21"/>
      <c r="W13" s="21"/>
      <c r="X13" s="21"/>
      <c r="Y13" s="21">
        <v>1</v>
      </c>
      <c r="Z13" s="62">
        <v>0</v>
      </c>
      <c r="AA13" s="62">
        <v>0</v>
      </c>
      <c r="AB13" s="62">
        <v>1</v>
      </c>
    </row>
    <row r="14" spans="1:28" ht="12.75">
      <c r="A14" s="59">
        <v>6143</v>
      </c>
      <c r="B14" s="21"/>
      <c r="C14" s="21"/>
      <c r="D14" s="21"/>
      <c r="E14" s="21"/>
      <c r="F14" s="21"/>
      <c r="G14" s="21"/>
      <c r="H14" s="21"/>
      <c r="I14" s="21"/>
      <c r="J14" s="60">
        <v>1</v>
      </c>
      <c r="K14" s="61">
        <v>19</v>
      </c>
      <c r="L14" s="21"/>
      <c r="M14" s="21"/>
      <c r="N14" s="21"/>
      <c r="O14" s="21"/>
      <c r="P14" s="60"/>
      <c r="Q14" s="21">
        <v>2</v>
      </c>
      <c r="R14" s="21"/>
      <c r="S14" s="21"/>
      <c r="T14" s="21"/>
      <c r="U14" s="21"/>
      <c r="V14" s="21"/>
      <c r="W14" s="21"/>
      <c r="X14" s="21"/>
      <c r="Y14" s="21">
        <v>22</v>
      </c>
      <c r="Z14" s="62">
        <f>SUM(K14)</f>
        <v>19</v>
      </c>
      <c r="AA14" s="62">
        <f>SUM(K14)</f>
        <v>19</v>
      </c>
      <c r="AB14" s="62">
        <f>SUM(K14,J14,P14)</f>
        <v>20</v>
      </c>
    </row>
    <row r="15" spans="1:28" ht="12.75">
      <c r="A15" s="59">
        <v>6145</v>
      </c>
      <c r="B15" s="21"/>
      <c r="C15" s="21"/>
      <c r="D15" s="21"/>
      <c r="E15" s="21"/>
      <c r="F15" s="21"/>
      <c r="G15" s="21"/>
      <c r="H15" s="21"/>
      <c r="I15" s="60">
        <v>2</v>
      </c>
      <c r="J15" s="21">
        <v>1</v>
      </c>
      <c r="K15" s="21"/>
      <c r="L15" s="61">
        <v>11</v>
      </c>
      <c r="M15" s="21"/>
      <c r="N15" s="60"/>
      <c r="O15" s="21"/>
      <c r="P15" s="21"/>
      <c r="Q15" s="60">
        <v>2</v>
      </c>
      <c r="R15" s="21"/>
      <c r="S15" s="60">
        <v>1</v>
      </c>
      <c r="T15" s="21"/>
      <c r="U15" s="21"/>
      <c r="V15" s="63"/>
      <c r="W15" s="21"/>
      <c r="X15" s="21"/>
      <c r="Y15" s="21">
        <v>17</v>
      </c>
      <c r="Z15" s="62">
        <f>SUM(L15)</f>
        <v>11</v>
      </c>
      <c r="AA15" s="62">
        <f>SUM(L15,V15)</f>
        <v>11</v>
      </c>
      <c r="AB15" s="62">
        <f>SUM(L15,V15,I15,N15,Q15,S15)</f>
        <v>16</v>
      </c>
    </row>
    <row r="16" spans="1:28" ht="12.75">
      <c r="A16" s="59">
        <v>6150</v>
      </c>
      <c r="B16" s="21"/>
      <c r="C16" s="60">
        <v>3</v>
      </c>
      <c r="D16" s="21"/>
      <c r="E16" s="21"/>
      <c r="F16" s="60"/>
      <c r="G16" s="21"/>
      <c r="H16" s="21"/>
      <c r="I16" s="21"/>
      <c r="J16" s="21"/>
      <c r="K16" s="21">
        <v>1</v>
      </c>
      <c r="L16" s="21"/>
      <c r="M16" s="61">
        <v>1</v>
      </c>
      <c r="N16" s="21"/>
      <c r="O16" s="21"/>
      <c r="P16" s="60"/>
      <c r="Q16" s="21"/>
      <c r="R16" s="60"/>
      <c r="S16" s="21"/>
      <c r="T16" s="21"/>
      <c r="U16" s="21"/>
      <c r="V16" s="21"/>
      <c r="W16" s="21"/>
      <c r="X16" s="21"/>
      <c r="Y16" s="21">
        <v>5</v>
      </c>
      <c r="Z16" s="62">
        <f>SUM(M16)</f>
        <v>1</v>
      </c>
      <c r="AA16" s="62">
        <f>SUM(M16)</f>
        <v>1</v>
      </c>
      <c r="AB16" s="62">
        <f>SUM(M16,C16,F16,P16,R16)</f>
        <v>4</v>
      </c>
    </row>
    <row r="17" spans="1:28" ht="12.75">
      <c r="A17" s="59">
        <v>6156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61">
        <v>1</v>
      </c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>
        <v>1</v>
      </c>
      <c r="Z17" s="62">
        <f>SUM(N17)</f>
        <v>1</v>
      </c>
      <c r="AA17" s="62">
        <f>SUM(N17)</f>
        <v>1</v>
      </c>
      <c r="AB17" s="62">
        <f>SUM(N17)</f>
        <v>1</v>
      </c>
    </row>
    <row r="18" spans="1:28" ht="12.75">
      <c r="A18" s="59">
        <v>6243</v>
      </c>
      <c r="B18" s="21"/>
      <c r="C18" s="21"/>
      <c r="D18" s="21"/>
      <c r="E18" s="21"/>
      <c r="F18" s="21"/>
      <c r="G18" s="21"/>
      <c r="H18" s="21"/>
      <c r="I18" s="21"/>
      <c r="J18" s="21"/>
      <c r="K18" s="61">
        <v>3</v>
      </c>
      <c r="L18" s="21"/>
      <c r="M18" s="21"/>
      <c r="N18" s="21"/>
      <c r="O18" s="61">
        <v>5</v>
      </c>
      <c r="P18" s="61">
        <v>9</v>
      </c>
      <c r="Q18" s="21">
        <v>2</v>
      </c>
      <c r="R18" s="21"/>
      <c r="S18" s="21"/>
      <c r="T18" s="21"/>
      <c r="U18" s="21"/>
      <c r="V18" s="21"/>
      <c r="W18" s="21"/>
      <c r="X18" s="21"/>
      <c r="Y18" s="21">
        <v>19</v>
      </c>
      <c r="Z18" s="62">
        <f>SUM(K18,O18,P18)</f>
        <v>17</v>
      </c>
      <c r="AA18" s="62">
        <f>SUM(K18,O18,P18)</f>
        <v>17</v>
      </c>
      <c r="AB18" s="62">
        <f>SUM(K18,O18,P18)</f>
        <v>17</v>
      </c>
    </row>
    <row r="19" spans="1:28" ht="12.75">
      <c r="A19" s="59">
        <v>6274</v>
      </c>
      <c r="B19" s="21">
        <v>1</v>
      </c>
      <c r="C19" s="21"/>
      <c r="D19" s="21"/>
      <c r="E19" s="21"/>
      <c r="F19" s="21"/>
      <c r="G19" s="21"/>
      <c r="H19" s="21"/>
      <c r="I19" s="21">
        <v>1</v>
      </c>
      <c r="J19" s="21">
        <v>1</v>
      </c>
      <c r="K19" s="60">
        <v>1</v>
      </c>
      <c r="L19" s="21"/>
      <c r="M19" s="60"/>
      <c r="N19" s="21"/>
      <c r="O19" s="21"/>
      <c r="P19" s="61">
        <v>19</v>
      </c>
      <c r="Q19" s="21">
        <v>2</v>
      </c>
      <c r="R19" s="21"/>
      <c r="S19" s="21">
        <v>1</v>
      </c>
      <c r="T19" s="21"/>
      <c r="U19" s="21"/>
      <c r="V19" s="21"/>
      <c r="W19" s="21"/>
      <c r="X19" s="21"/>
      <c r="Y19" s="21">
        <v>26</v>
      </c>
      <c r="Z19" s="62">
        <f>SUM(P19)</f>
        <v>19</v>
      </c>
      <c r="AA19" s="62">
        <f>SUM(P19)</f>
        <v>19</v>
      </c>
      <c r="AB19" s="62">
        <f>SUM(P19,M19,K19)</f>
        <v>20</v>
      </c>
    </row>
    <row r="20" spans="1:28" ht="12.75">
      <c r="A20" s="59">
        <v>6295</v>
      </c>
      <c r="B20" s="60"/>
      <c r="C20" s="21"/>
      <c r="D20" s="21"/>
      <c r="E20" s="21"/>
      <c r="F20" s="21"/>
      <c r="G20" s="21">
        <v>1</v>
      </c>
      <c r="H20" s="21"/>
      <c r="I20" s="60">
        <v>1</v>
      </c>
      <c r="J20" s="60"/>
      <c r="K20" s="60"/>
      <c r="L20" s="60">
        <v>2</v>
      </c>
      <c r="M20" s="21"/>
      <c r="N20" s="21"/>
      <c r="O20" s="21"/>
      <c r="P20" s="21">
        <v>1</v>
      </c>
      <c r="Q20" s="61">
        <v>20</v>
      </c>
      <c r="R20" s="21"/>
      <c r="S20" s="21"/>
      <c r="T20" s="21"/>
      <c r="U20" s="21"/>
      <c r="V20" s="21">
        <v>1</v>
      </c>
      <c r="W20" s="21"/>
      <c r="X20" s="21"/>
      <c r="Y20" s="21">
        <v>26</v>
      </c>
      <c r="Z20" s="62">
        <f>SUM(Q20)</f>
        <v>20</v>
      </c>
      <c r="AA20" s="62">
        <f>SUM(Q20)</f>
        <v>20</v>
      </c>
      <c r="AB20" s="62">
        <f>SUM(Q20,B20,I20,J20,K20,L20)</f>
        <v>23</v>
      </c>
    </row>
    <row r="21" spans="1:28" ht="12.75">
      <c r="A21" s="59">
        <v>6342</v>
      </c>
      <c r="B21" s="21"/>
      <c r="C21" s="60">
        <v>2</v>
      </c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61">
        <v>2</v>
      </c>
      <c r="S21" s="21"/>
      <c r="T21" s="21"/>
      <c r="U21" s="21"/>
      <c r="V21" s="21"/>
      <c r="W21" s="21"/>
      <c r="X21" s="21"/>
      <c r="Y21" s="21">
        <v>4</v>
      </c>
      <c r="Z21" s="62">
        <f>SUM(R21)</f>
        <v>2</v>
      </c>
      <c r="AA21" s="62">
        <f>SUM(R21)</f>
        <v>2</v>
      </c>
      <c r="AB21" s="62">
        <f>SUM(R21,C21)</f>
        <v>4</v>
      </c>
    </row>
    <row r="22" spans="1:28" ht="12.75">
      <c r="A22" s="59">
        <v>6371</v>
      </c>
      <c r="B22" s="21">
        <v>1</v>
      </c>
      <c r="C22" s="60">
        <v>1</v>
      </c>
      <c r="D22" s="21"/>
      <c r="E22" s="60">
        <v>1</v>
      </c>
      <c r="F22" s="21"/>
      <c r="G22" s="21"/>
      <c r="H22" s="21"/>
      <c r="I22" s="60">
        <v>4</v>
      </c>
      <c r="J22" s="21"/>
      <c r="K22" s="21"/>
      <c r="L22" s="60">
        <v>3</v>
      </c>
      <c r="M22" s="21"/>
      <c r="N22" s="21"/>
      <c r="O22" s="21"/>
      <c r="P22" s="21"/>
      <c r="Q22" s="21">
        <v>2</v>
      </c>
      <c r="R22" s="21"/>
      <c r="S22" s="61">
        <v>3</v>
      </c>
      <c r="T22" s="21"/>
      <c r="U22" s="21"/>
      <c r="V22" s="21"/>
      <c r="W22" s="21"/>
      <c r="X22" s="21"/>
      <c r="Y22" s="21">
        <v>15</v>
      </c>
      <c r="Z22" s="62">
        <f>SUM(S22)</f>
        <v>3</v>
      </c>
      <c r="AA22" s="62">
        <f>SUM(S22)</f>
        <v>3</v>
      </c>
      <c r="AB22" s="62">
        <f>SUM(S22,L22,I22,E22,C22)</f>
        <v>12</v>
      </c>
    </row>
    <row r="23" spans="1:28" ht="12.75">
      <c r="A23" s="59">
        <v>6375</v>
      </c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>
        <v>2</v>
      </c>
      <c r="O23" s="21"/>
      <c r="P23" s="21"/>
      <c r="Q23" s="21"/>
      <c r="R23" s="21"/>
      <c r="S23" s="21"/>
      <c r="T23" s="60">
        <v>1</v>
      </c>
      <c r="U23" s="61">
        <v>24</v>
      </c>
      <c r="V23" s="21"/>
      <c r="W23" s="63"/>
      <c r="X23" s="21"/>
      <c r="Y23" s="21">
        <v>27</v>
      </c>
      <c r="Z23" s="62">
        <f>SUM(V23,U23,V23)</f>
        <v>24</v>
      </c>
      <c r="AA23" s="62">
        <f>SUM(U23,W23)</f>
        <v>24</v>
      </c>
      <c r="AB23" s="62">
        <f>SUM(U23,W23,T23)</f>
        <v>25</v>
      </c>
    </row>
    <row r="24" spans="1:28" ht="12.75">
      <c r="A24" s="59">
        <v>6376</v>
      </c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63">
        <v>6</v>
      </c>
      <c r="M24" s="21"/>
      <c r="N24" s="21"/>
      <c r="O24" s="21"/>
      <c r="P24" s="21"/>
      <c r="Q24" s="21"/>
      <c r="R24" s="21"/>
      <c r="S24" s="21"/>
      <c r="T24" s="21"/>
      <c r="U24" s="21"/>
      <c r="V24" s="61">
        <v>8</v>
      </c>
      <c r="W24" s="21"/>
      <c r="X24" s="21"/>
      <c r="Y24" s="21">
        <v>14</v>
      </c>
      <c r="Z24" s="62">
        <f>SUM(V24)</f>
        <v>8</v>
      </c>
      <c r="AA24" s="62">
        <f>SUM(V24,L24)</f>
        <v>14</v>
      </c>
      <c r="AB24" s="62">
        <f>SUM(V24,L24)</f>
        <v>14</v>
      </c>
    </row>
    <row r="25" spans="1:28" ht="12.75">
      <c r="A25" s="59">
        <v>6381</v>
      </c>
      <c r="B25" s="21"/>
      <c r="C25" s="21"/>
      <c r="D25" s="21"/>
      <c r="E25" s="21"/>
      <c r="F25" s="21"/>
      <c r="G25" s="60"/>
      <c r="H25" s="60"/>
      <c r="I25" s="21"/>
      <c r="J25" s="60"/>
      <c r="K25" s="21"/>
      <c r="L25" s="21"/>
      <c r="M25" s="21"/>
      <c r="N25" s="21"/>
      <c r="O25" s="21"/>
      <c r="P25" s="21"/>
      <c r="Q25" s="21"/>
      <c r="R25" s="21"/>
      <c r="S25" s="21">
        <v>1</v>
      </c>
      <c r="T25" s="21"/>
      <c r="U25" s="63">
        <v>3</v>
      </c>
      <c r="V25" s="21"/>
      <c r="W25" s="61">
        <v>3</v>
      </c>
      <c r="X25" s="21"/>
      <c r="Y25" s="21">
        <v>7</v>
      </c>
      <c r="Z25" s="62">
        <f>SUM(W25)</f>
        <v>3</v>
      </c>
      <c r="AA25" s="62">
        <f>SUM(W25,U25)</f>
        <v>6</v>
      </c>
      <c r="AB25" s="62">
        <v>6</v>
      </c>
    </row>
    <row r="26" spans="1:28" ht="12.75">
      <c r="A26" s="14" t="s">
        <v>36</v>
      </c>
      <c r="B26" s="77">
        <v>4</v>
      </c>
      <c r="C26" s="77">
        <v>17</v>
      </c>
      <c r="D26" s="77">
        <v>37</v>
      </c>
      <c r="E26" s="77">
        <v>2</v>
      </c>
      <c r="F26" s="77">
        <v>32</v>
      </c>
      <c r="G26" s="77">
        <v>4</v>
      </c>
      <c r="H26" s="77">
        <v>2</v>
      </c>
      <c r="I26" s="77">
        <v>20</v>
      </c>
      <c r="J26" s="77">
        <v>16</v>
      </c>
      <c r="K26" s="77">
        <v>27</v>
      </c>
      <c r="L26" s="77">
        <v>25</v>
      </c>
      <c r="M26" s="77">
        <v>1</v>
      </c>
      <c r="N26" s="77">
        <v>4</v>
      </c>
      <c r="O26" s="77">
        <v>5</v>
      </c>
      <c r="P26" s="77">
        <v>32</v>
      </c>
      <c r="Q26" s="77">
        <v>35</v>
      </c>
      <c r="R26" s="77">
        <v>3</v>
      </c>
      <c r="S26" s="77">
        <v>6</v>
      </c>
      <c r="T26" s="77">
        <v>1</v>
      </c>
      <c r="U26" s="77">
        <v>27</v>
      </c>
      <c r="V26" s="77">
        <v>9</v>
      </c>
      <c r="W26" s="77">
        <v>3</v>
      </c>
      <c r="X26" s="77">
        <v>17</v>
      </c>
      <c r="Y26" s="77">
        <v>329</v>
      </c>
      <c r="Z26" s="65">
        <f>SUM(Z2:Z25)</f>
        <v>218</v>
      </c>
      <c r="AA26" s="65">
        <f>SUM(AA2:AA25)</f>
        <v>257</v>
      </c>
      <c r="AB26" s="65">
        <f>SUM(AB2:AB25)</f>
        <v>290</v>
      </c>
    </row>
    <row r="27" spans="1:28" ht="12.75">
      <c r="A27" s="54" t="s">
        <v>38</v>
      </c>
      <c r="B27" s="55">
        <f>SUM(B4)</f>
        <v>1</v>
      </c>
      <c r="C27" s="55">
        <f>SUM(C6)</f>
        <v>10</v>
      </c>
      <c r="D27" s="55">
        <f>SUM(D7)</f>
        <v>20</v>
      </c>
      <c r="E27" s="55">
        <v>0</v>
      </c>
      <c r="F27" s="55">
        <f>SUM(F8)</f>
        <v>23</v>
      </c>
      <c r="G27" s="55">
        <f>SUM(G3)</f>
        <v>2</v>
      </c>
      <c r="H27" s="55">
        <f>SUM(H2)</f>
        <v>2</v>
      </c>
      <c r="I27" s="55">
        <f>SUM(I9)</f>
        <v>11</v>
      </c>
      <c r="J27" s="55">
        <f>SUM(J12)</f>
        <v>4</v>
      </c>
      <c r="K27" s="55">
        <f>SUM(K14,K18)</f>
        <v>22</v>
      </c>
      <c r="L27" s="55">
        <f>SUM(L15)</f>
        <v>11</v>
      </c>
      <c r="M27" s="55">
        <f>SUM(M16)</f>
        <v>1</v>
      </c>
      <c r="N27" s="55">
        <f>SUM(N17)</f>
        <v>1</v>
      </c>
      <c r="O27" s="55">
        <f>SUM(O18)</f>
        <v>5</v>
      </c>
      <c r="P27" s="55">
        <f>SUM(P18:P19)</f>
        <v>28</v>
      </c>
      <c r="Q27" s="55">
        <f>SUM(Q20)</f>
        <v>20</v>
      </c>
      <c r="R27" s="55">
        <f>SUM(R21)</f>
        <v>2</v>
      </c>
      <c r="S27" s="55">
        <f>SUM(S22)</f>
        <v>3</v>
      </c>
      <c r="T27" s="55">
        <v>0</v>
      </c>
      <c r="U27" s="55">
        <f>SUM(U23)</f>
        <v>24</v>
      </c>
      <c r="V27" s="55">
        <f>SUM(V24)</f>
        <v>8</v>
      </c>
      <c r="W27" s="55">
        <f>SUM(W25)</f>
        <v>3</v>
      </c>
      <c r="X27" s="55">
        <f>SUM(X11)</f>
        <v>17</v>
      </c>
      <c r="Y27" s="55">
        <f>SUM(B27:X27)</f>
        <v>218</v>
      </c>
      <c r="Z27" s="54">
        <f>SUM(X11,W25,V24,U23,S22,R21,Q20,P19,P18,O18,N17,M16,L15,K14,K18,J12,I9,H2,G3,F8,D7,C6,B4)</f>
        <v>218</v>
      </c>
      <c r="AA27" s="55"/>
      <c r="AB27" s="55"/>
    </row>
    <row r="28" spans="1:28" ht="12.75">
      <c r="A28" s="56" t="s">
        <v>40</v>
      </c>
      <c r="B28" s="55">
        <f>SUM(B4)</f>
        <v>1</v>
      </c>
      <c r="C28" s="55">
        <f>SUM(C6,C9)</f>
        <v>10</v>
      </c>
      <c r="D28" s="55">
        <f>SUM(D7,D8)</f>
        <v>36</v>
      </c>
      <c r="E28" s="55">
        <v>0</v>
      </c>
      <c r="F28" s="55">
        <f>SUM(F8,F7)</f>
        <v>26</v>
      </c>
      <c r="G28" s="55">
        <f>SUM(G3,G13,G12,G13)</f>
        <v>3</v>
      </c>
      <c r="H28" s="55">
        <f>SUM(H2)</f>
        <v>2</v>
      </c>
      <c r="I28" s="55">
        <f>SUM(I9,I6)</f>
        <v>12</v>
      </c>
      <c r="J28" s="55">
        <f>SUM(J12,J3)</f>
        <v>13</v>
      </c>
      <c r="K28" s="55">
        <f>SUM(K18,K14)</f>
        <v>22</v>
      </c>
      <c r="L28" s="55">
        <f>SUM(L15,L24)</f>
        <v>17</v>
      </c>
      <c r="M28" s="55">
        <f>SUM(M16)</f>
        <v>1</v>
      </c>
      <c r="N28" s="55">
        <f>SUM(N17)</f>
        <v>1</v>
      </c>
      <c r="O28" s="55">
        <f>SUM(O18)</f>
        <v>5</v>
      </c>
      <c r="P28" s="55">
        <f>SUM(P18:P19)</f>
        <v>28</v>
      </c>
      <c r="Q28" s="55">
        <f>SUM(Q20)</f>
        <v>20</v>
      </c>
      <c r="R28" s="55">
        <f>SUM(R21)</f>
        <v>2</v>
      </c>
      <c r="S28" s="55">
        <f>SUM(S22)</f>
        <v>3</v>
      </c>
      <c r="T28" s="55">
        <v>0</v>
      </c>
      <c r="U28" s="55">
        <f>SUM(U23,U25)</f>
        <v>27</v>
      </c>
      <c r="V28" s="55">
        <f>SUM(V24)</f>
        <v>8</v>
      </c>
      <c r="W28" s="55">
        <f>SUM(W25,W23)</f>
        <v>3</v>
      </c>
      <c r="X28" s="55">
        <f>SUM(X11)</f>
        <v>17</v>
      </c>
      <c r="Y28" s="55">
        <f>SUM(B28:X28)</f>
        <v>257</v>
      </c>
      <c r="Z28" s="55"/>
      <c r="AA28" s="56">
        <f>Z27+SUM(W23,V15,U25,L24,J3,I6,F7,G12,D8,C9)</f>
        <v>257</v>
      </c>
      <c r="AB28" s="55"/>
    </row>
    <row r="29" spans="1:28" ht="12.75">
      <c r="A29" s="57" t="s">
        <v>39</v>
      </c>
      <c r="B29" s="55">
        <f>SUM(B4,B20)</f>
        <v>1</v>
      </c>
      <c r="C29" s="55">
        <f>SUM(C6,C9,C13,C16,C21,C22)</f>
        <v>17</v>
      </c>
      <c r="D29" s="55">
        <f>SUM(D7,D8)</f>
        <v>36</v>
      </c>
      <c r="E29" s="55">
        <f>SUM(E9,E22)</f>
        <v>2</v>
      </c>
      <c r="F29" s="55">
        <f>SUM(F8,F7)</f>
        <v>26</v>
      </c>
      <c r="G29" s="55">
        <f>SUM(G3,G12,G2)</f>
        <v>3</v>
      </c>
      <c r="H29" s="55">
        <f>SUM(H2,H3)</f>
        <v>2</v>
      </c>
      <c r="I29" s="55">
        <f>SUM(I6,I9,I15,I20,I22)</f>
        <v>19</v>
      </c>
      <c r="J29" s="55">
        <f>SUM(J12,J3,J14,J20)</f>
        <v>14</v>
      </c>
      <c r="K29" s="55">
        <f>SUM(K14,K18,K19,K20)</f>
        <v>23</v>
      </c>
      <c r="L29" s="55">
        <f>SUM(L15,L24,L9,L20,L23,L23,L22)</f>
        <v>23</v>
      </c>
      <c r="M29" s="55">
        <f>SUM(M16)</f>
        <v>1</v>
      </c>
      <c r="N29" s="55">
        <f>SUM(N17,N15)</f>
        <v>1</v>
      </c>
      <c r="O29" s="55">
        <f>SUM(O18)</f>
        <v>5</v>
      </c>
      <c r="P29" s="55">
        <f>SUM(P5,P14,P16,P18,P19)</f>
        <v>29</v>
      </c>
      <c r="Q29" s="55">
        <f>SUM(Q20,Q4,Q12,Q15,Q9)</f>
        <v>26</v>
      </c>
      <c r="R29" s="55">
        <f>SUM(R21,R5,R6,R8,R16)</f>
        <v>2</v>
      </c>
      <c r="S29" s="55">
        <f>SUM(S22,S15,S12,S12,S13,S6)</f>
        <v>4</v>
      </c>
      <c r="T29" s="55">
        <f>SUM(T23)</f>
        <v>1</v>
      </c>
      <c r="U29" s="55">
        <f>SUM(U25,U23)</f>
        <v>27</v>
      </c>
      <c r="V29" s="55">
        <f>SUM(V24,V15)</f>
        <v>8</v>
      </c>
      <c r="W29" s="55">
        <f>SUM(W25,W3,W2,W23)</f>
        <v>3</v>
      </c>
      <c r="X29" s="55">
        <f>SUM(X11)</f>
        <v>17</v>
      </c>
      <c r="Y29" s="55">
        <f>SUM(B29:X29)</f>
        <v>290</v>
      </c>
      <c r="Z29" s="55"/>
      <c r="AA29" s="55"/>
      <c r="AB29" s="58">
        <f>AA28+31</f>
        <v>288</v>
      </c>
    </row>
    <row r="30" spans="1:28" ht="12.75">
      <c r="A30" s="69"/>
      <c r="AB30" s="74"/>
    </row>
    <row r="31" spans="1:28" ht="12.75">
      <c r="A31" s="70"/>
      <c r="AB31" s="75"/>
    </row>
    <row r="32" spans="1:28" ht="12.75">
      <c r="A32" s="70"/>
      <c r="C32" s="44" t="s">
        <v>69</v>
      </c>
      <c r="AB32" s="75"/>
    </row>
    <row r="33" spans="1:28" ht="12.75">
      <c r="A33" s="70"/>
      <c r="U33" s="53">
        <v>6295</v>
      </c>
      <c r="V33" t="s">
        <v>88</v>
      </c>
      <c r="AB33" s="75"/>
    </row>
    <row r="34" spans="1:28" ht="12.75">
      <c r="A34" s="70"/>
      <c r="C34" s="53">
        <v>6024</v>
      </c>
      <c r="D34" t="s">
        <v>70</v>
      </c>
      <c r="H34" s="53">
        <v>6006</v>
      </c>
      <c r="I34" t="s">
        <v>76</v>
      </c>
      <c r="N34" s="53">
        <v>6143</v>
      </c>
      <c r="O34" t="s">
        <v>82</v>
      </c>
      <c r="U34" s="53">
        <v>6342</v>
      </c>
      <c r="V34" t="s">
        <v>89</v>
      </c>
      <c r="AB34" s="75"/>
    </row>
    <row r="35" spans="1:28" ht="12.75">
      <c r="A35" s="70"/>
      <c r="C35" s="53">
        <v>6012</v>
      </c>
      <c r="D35" t="s">
        <v>71</v>
      </c>
      <c r="H35" s="53">
        <v>6063</v>
      </c>
      <c r="I35" t="s">
        <v>77</v>
      </c>
      <c r="N35" s="53">
        <v>6145</v>
      </c>
      <c r="O35" t="s">
        <v>83</v>
      </c>
      <c r="U35" s="53">
        <v>6371</v>
      </c>
      <c r="V35" t="s">
        <v>90</v>
      </c>
      <c r="AB35" s="75"/>
    </row>
    <row r="36" spans="1:28" ht="12.75">
      <c r="A36" s="70"/>
      <c r="C36" s="53">
        <v>3886</v>
      </c>
      <c r="D36" t="s">
        <v>72</v>
      </c>
      <c r="H36" s="53">
        <v>6067</v>
      </c>
      <c r="I36" t="s">
        <v>78</v>
      </c>
      <c r="N36" s="53">
        <v>6150</v>
      </c>
      <c r="O36" t="s">
        <v>84</v>
      </c>
      <c r="U36" s="53">
        <v>6375</v>
      </c>
      <c r="V36" t="s">
        <v>91</v>
      </c>
      <c r="AB36" s="75"/>
    </row>
    <row r="37" spans="1:28" ht="12.75">
      <c r="A37" s="70"/>
      <c r="C37" s="53">
        <v>4097</v>
      </c>
      <c r="D37" t="s">
        <v>73</v>
      </c>
      <c r="H37" s="53">
        <v>6517</v>
      </c>
      <c r="I37" t="s">
        <v>79</v>
      </c>
      <c r="N37" s="53">
        <v>6156</v>
      </c>
      <c r="O37" t="s">
        <v>85</v>
      </c>
      <c r="U37" s="53">
        <v>6376</v>
      </c>
      <c r="V37" t="s">
        <v>92</v>
      </c>
      <c r="AB37" s="75"/>
    </row>
    <row r="38" spans="1:28" ht="12.75">
      <c r="A38" s="70"/>
      <c r="C38" s="53">
        <v>4187</v>
      </c>
      <c r="D38" t="s">
        <v>74</v>
      </c>
      <c r="H38" s="53">
        <v>6117</v>
      </c>
      <c r="I38" t="s">
        <v>80</v>
      </c>
      <c r="N38" s="53">
        <v>6243</v>
      </c>
      <c r="O38" t="s">
        <v>86</v>
      </c>
      <c r="U38" s="53">
        <v>6381</v>
      </c>
      <c r="V38" t="s">
        <v>93</v>
      </c>
      <c r="AB38" s="75"/>
    </row>
    <row r="39" spans="1:28" ht="12.75">
      <c r="A39" s="71"/>
      <c r="B39" s="72"/>
      <c r="C39" s="73">
        <v>4192</v>
      </c>
      <c r="D39" s="72" t="s">
        <v>75</v>
      </c>
      <c r="E39" s="72"/>
      <c r="F39" s="72"/>
      <c r="G39" s="72"/>
      <c r="H39" s="73">
        <v>6141</v>
      </c>
      <c r="I39" s="72" t="s">
        <v>81</v>
      </c>
      <c r="J39" s="72"/>
      <c r="K39" s="72"/>
      <c r="L39" s="72"/>
      <c r="M39" s="72"/>
      <c r="N39" s="73">
        <v>6274</v>
      </c>
      <c r="O39" s="72" t="s">
        <v>87</v>
      </c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6"/>
    </row>
  </sheetData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Scott Klopfer</dc:creator>
  <cp:keywords/>
  <dc:description/>
  <cp:lastModifiedBy>tsingh</cp:lastModifiedBy>
  <cp:lastPrinted>2002-04-23T21:07:15Z</cp:lastPrinted>
  <dcterms:created xsi:type="dcterms:W3CDTF">2001-10-10T15:43:53Z</dcterms:created>
  <dcterms:modified xsi:type="dcterms:W3CDTF">2007-08-15T21:38:34Z</dcterms:modified>
  <cp:category/>
  <cp:version/>
  <cp:contentType/>
  <cp:contentStatus/>
</cp:coreProperties>
</file>