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05" windowWidth="11340" windowHeight="6030" activeTab="4"/>
  </bookViews>
  <sheets>
    <sheet name="Sheet1" sheetId="1" r:id="rId1"/>
    <sheet name="Pie 1" sheetId="2" r:id="rId2"/>
    <sheet name="Pie 2" sheetId="3" r:id="rId3"/>
    <sheet name="Pie 3" sheetId="4" r:id="rId4"/>
    <sheet name="Pie 4" sheetId="5" r:id="rId5"/>
  </sheets>
  <definedNames/>
  <calcPr fullCalcOnLoad="1"/>
</workbook>
</file>

<file path=xl/sharedStrings.xml><?xml version="1.0" encoding="utf-8"?>
<sst xmlns="http://schemas.openxmlformats.org/spreadsheetml/2006/main" count="50" uniqueCount="45">
  <si>
    <t>Legislative</t>
  </si>
  <si>
    <t>Judicial</t>
  </si>
  <si>
    <t>Overseas</t>
  </si>
  <si>
    <t>Competitive</t>
  </si>
  <si>
    <t>Executive</t>
  </si>
  <si>
    <t>PIE 1</t>
  </si>
  <si>
    <t xml:space="preserve">           #</t>
  </si>
  <si>
    <t>%</t>
  </si>
  <si>
    <t>TOTAL</t>
  </si>
  <si>
    <t>Table 1 - Total Civilian Employment</t>
  </si>
  <si>
    <t>Non-USPS</t>
  </si>
  <si>
    <t>Calculated (Executive minus USPS)</t>
  </si>
  <si>
    <t>USPS</t>
  </si>
  <si>
    <t>Table 8 - Postal</t>
  </si>
  <si>
    <t>Table 1- Judicial Branch</t>
  </si>
  <si>
    <t>Table 1- Executive Branch</t>
  </si>
  <si>
    <t>PIE 2</t>
  </si>
  <si>
    <t>US</t>
  </si>
  <si>
    <t>Table 1 - Outside Washington DC</t>
  </si>
  <si>
    <t>Table 1 - Overseas</t>
  </si>
  <si>
    <t>DCMSA</t>
  </si>
  <si>
    <t>Table 1 - Washington DC</t>
  </si>
  <si>
    <t>total</t>
  </si>
  <si>
    <t>PIE 3</t>
  </si>
  <si>
    <t>FTP</t>
  </si>
  <si>
    <t>Table 1 - Full Time with Perm Appoint.</t>
  </si>
  <si>
    <t>PT</t>
  </si>
  <si>
    <t>Table 1 - Part-Time</t>
  </si>
  <si>
    <t>FTT</t>
  </si>
  <si>
    <t>Table 1 - Full Time with temp &amp; Indef App</t>
  </si>
  <si>
    <t>INTERMT</t>
  </si>
  <si>
    <t>PIE 4</t>
  </si>
  <si>
    <t>Table 8 - Competitive Service</t>
  </si>
  <si>
    <t>Calculated  (Exc &amp; SES Minus USPS)</t>
  </si>
  <si>
    <t>Exc &amp; SES</t>
  </si>
  <si>
    <t>Table 8 (Exc &amp; Seniors Executive Service)</t>
  </si>
  <si>
    <t>Pie Calculations for</t>
  </si>
  <si>
    <t>Key in here</t>
  </si>
  <si>
    <t>only.  Key</t>
  </si>
  <si>
    <t>non-bold</t>
  </si>
  <si>
    <t>numbers</t>
  </si>
  <si>
    <t>only.</t>
  </si>
  <si>
    <t>Table 1- Legislative Branch</t>
  </si>
  <si>
    <t>EMPLOYMENT AND TRENDS as of March 31, 2005</t>
  </si>
  <si>
    <t>Table 1 - Intermitent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</si>
</sst>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"/>
    <numFmt numFmtId="179" formatCode="0.00_)"/>
    <numFmt numFmtId="180" formatCode="0.000_)"/>
  </numFmts>
  <fonts count="25">
    <font>
      <sz val="10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21.25"/>
      <name val="Arial"/>
      <family val="2"/>
    </font>
    <font>
      <sz val="28.5"/>
      <name val="Arial"/>
      <family val="2"/>
    </font>
    <font>
      <sz val="48.5"/>
      <name val="Arial"/>
      <family val="2"/>
    </font>
    <font>
      <b/>
      <sz val="21"/>
      <name val="Arial"/>
      <family val="2"/>
    </font>
    <font>
      <sz val="22.25"/>
      <name val="Arial"/>
      <family val="2"/>
    </font>
    <font>
      <b/>
      <sz val="26"/>
      <name val="Arial"/>
      <family val="2"/>
    </font>
    <font>
      <sz val="22"/>
      <color indexed="10"/>
      <name val="Arial"/>
      <family val="2"/>
    </font>
    <font>
      <sz val="11"/>
      <name val="Arial"/>
      <family val="2"/>
    </font>
    <font>
      <sz val="15.75"/>
      <name val="Arial"/>
      <family val="2"/>
    </font>
    <font>
      <sz val="40.25"/>
      <name val="Arial"/>
      <family val="2"/>
    </font>
    <font>
      <b/>
      <sz val="56"/>
      <name val="Arial"/>
      <family val="2"/>
    </font>
    <font>
      <sz val="42.25"/>
      <name val="Arial"/>
      <family val="2"/>
    </font>
    <font>
      <sz val="24.25"/>
      <name val="Arial"/>
      <family val="2"/>
    </font>
    <font>
      <b/>
      <sz val="48.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color indexed="32"/>
      <name val="Arial"/>
      <family val="2"/>
    </font>
    <font>
      <sz val="54"/>
      <color indexed="3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05"/>
          <c:y val="0.3015"/>
          <c:w val="0.3385"/>
          <c:h val="0.453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Executive*
2,636,191
97.7%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Judicial
32,724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Legislative
30,118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U.S. Postal Service
852,678
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Executive
2,664,950
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8100">
                  <a:solidFill/>
                </a:ln>
              </c:spPr>
            </c:leaderLines>
          </c:dLbls>
          <c:val>
            <c:numRef>
              <c:f>Sheet1!$B$8:$B$10</c:f>
              <c:numCache>
                <c:ptCount val="3"/>
                <c:pt idx="0">
                  <c:v>764029</c:v>
                </c:pt>
                <c:pt idx="1">
                  <c:v>32724</c:v>
                </c:pt>
                <c:pt idx="2">
                  <c:v>30118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75"/>
          <c:y val="0.254"/>
          <c:w val="0.3765"/>
          <c:h val="0.501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25" b="0" i="0" u="none" baseline="0">
                        <a:latin typeface="Arial"/>
                        <a:ea typeface="Arial"/>
                        <a:cs typeface="Arial"/>
                      </a:rPr>
                      <a:t>United States 
Outside Washington, 
DC-MD-VA-WV
2,275,945
84.3%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Overseas
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92,981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25" b="0" i="0" u="none" baseline="0">
                        <a:latin typeface="Arial"/>
                        <a:ea typeface="Arial"/>
                        <a:cs typeface="Arial"/>
                      </a:rPr>
                      <a:t> Washington,DC-MD-VA-WV
Metropolitan Statististical Area *
330,100
12.2%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8100">
                  <a:solidFill/>
                </a:ln>
              </c:spPr>
            </c:leaderLines>
          </c:dLbls>
          <c:val>
            <c:numRef>
              <c:f>Sheet1!$B$13:$B$15</c:f>
              <c:numCache>
                <c:ptCount val="3"/>
                <c:pt idx="0">
                  <c:v>2275945</c:v>
                </c:pt>
                <c:pt idx="1">
                  <c:v>92981</c:v>
                </c:pt>
                <c:pt idx="2">
                  <c:v>330100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575"/>
          <c:y val="0.2875"/>
          <c:w val="0.382"/>
          <c:h val="0.5125"/>
        </c:manualLayout>
      </c:layout>
      <c:pieChart>
        <c:varyColors val="1"/>
        <c:ser>
          <c:idx val="0"/>
          <c:order val="0"/>
          <c:spPr>
            <a:solidFill>
              <a:srgbClr val="FF00FF"/>
            </a:solid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7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9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3"/>
            <c:spPr>
              <a:solidFill>
                <a:srgbClr val="FFCC99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Part-time 
154,903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Full-time Permanent
2,315,896
85.9%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Full-time Temporary
127,953
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Intermittent
100,274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Sheet1!$A$23:$A$26</c:f>
              <c:strCache>
                <c:ptCount val="4"/>
                <c:pt idx="0">
                  <c:v>PIE 4</c:v>
                </c:pt>
                <c:pt idx="1">
                  <c:v>Competitive</c:v>
                </c:pt>
                <c:pt idx="2">
                  <c:v>USPS</c:v>
                </c:pt>
                <c:pt idx="3">
                  <c:v>Non-USPS</c:v>
                </c:pt>
              </c:strCache>
            </c:strRef>
          </c:cat>
          <c:val>
            <c:numRef>
              <c:f>Sheet1!$B$17:$B$20</c:f>
              <c:numCache>
                <c:ptCount val="4"/>
                <c:pt idx="0">
                  <c:v>76085.66540005564</c:v>
                </c:pt>
                <c:pt idx="1">
                  <c:v>706150.9930069929</c:v>
                </c:pt>
                <c:pt idx="2">
                  <c:v>58263.04340092309</c:v>
                </c:pt>
                <c:pt idx="3">
                  <c:v>41451.71666838895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7"/>
          <c:y val="0.28525"/>
          <c:w val="0.24675"/>
          <c:h val="0.4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025" b="0" i="0" u="none" baseline="0">
                        <a:latin typeface="Arial"/>
                        <a:ea typeface="Arial"/>
                        <a:cs typeface="Arial"/>
                      </a:rPr>
                      <a:t>Competitive
1,327,318
49.1% 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025" b="0" i="0" u="none" baseline="0">
                        <a:latin typeface="Arial"/>
                        <a:ea typeface="Arial"/>
                        <a:cs typeface="Arial"/>
                      </a:rPr>
                      <a:t>Excepted &amp;
Senior Executive
Service
1,371,708
50.9% 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(Sheet1!$A$24,Sheet1!$A$27)</c:f>
              <c:strCache>
                <c:ptCount val="2"/>
                <c:pt idx="0">
                  <c:v>Competitive</c:v>
                </c:pt>
                <c:pt idx="1">
                  <c:v>Exc &amp; SES</c:v>
                </c:pt>
              </c:strCache>
            </c:strRef>
          </c:cat>
          <c:val>
            <c:numRef>
              <c:f>(Sheet1!$B$24,Sheet1!$B$27)</c:f>
              <c:numCache>
                <c:ptCount val="2"/>
                <c:pt idx="0">
                  <c:v>1327318</c:v>
                </c:pt>
                <c:pt idx="1">
                  <c:v>1371708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75" top="0.51" bottom="0.48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75" top="0.51" bottom="0.48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" right="0.75" top="0.51" bottom="0.48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0.00925</cdr:y>
    </cdr:from>
    <cdr:to>
      <cdr:x>0.9595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57150"/>
          <a:ext cx="82677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Branch</a:t>
          </a:r>
        </a:p>
      </cdr:txBody>
    </cdr:sp>
  </cdr:relSizeAnchor>
  <cdr:relSizeAnchor xmlns:cdr="http://schemas.openxmlformats.org/drawingml/2006/chartDrawing">
    <cdr:from>
      <cdr:x>0.41075</cdr:x>
      <cdr:y>0.17325</cdr:y>
    </cdr:from>
    <cdr:to>
      <cdr:x>0.58475</cdr:x>
      <cdr:y>0.23125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1181100"/>
          <a:ext cx="1590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March 2005</a:t>
          </a:r>
        </a:p>
      </cdr:txBody>
    </cdr:sp>
  </cdr:relSizeAnchor>
  <cdr:relSizeAnchor xmlns:cdr="http://schemas.openxmlformats.org/drawingml/2006/chartDrawing">
    <cdr:from>
      <cdr:x>0.31225</cdr:x>
      <cdr:y>0.931</cdr:y>
    </cdr:from>
    <cdr:to>
      <cdr:x>0.73525</cdr:x>
      <cdr:y>0.989</cdr:y>
    </cdr:to>
    <cdr:sp>
      <cdr:nvSpPr>
        <cdr:cNvPr id="3" name="TextBox 3"/>
        <cdr:cNvSpPr txBox="1">
          <a:spLocks noChangeArrowheads="1"/>
        </cdr:cNvSpPr>
      </cdr:nvSpPr>
      <cdr:spPr>
        <a:xfrm>
          <a:off x="2847975" y="6362700"/>
          <a:ext cx="3867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2,699,026</a:t>
          </a:r>
        </a:p>
      </cdr:txBody>
    </cdr:sp>
  </cdr:relSizeAnchor>
  <cdr:relSizeAnchor xmlns:cdr="http://schemas.openxmlformats.org/drawingml/2006/chartDrawing">
    <cdr:from>
      <cdr:x>0.263</cdr:x>
      <cdr:y>0.796</cdr:y>
    </cdr:from>
    <cdr:to>
      <cdr:x>0.65125</cdr:x>
      <cdr:y>0.88225</cdr:y>
    </cdr:to>
    <cdr:sp>
      <cdr:nvSpPr>
        <cdr:cNvPr id="4" name="TextBox 5"/>
        <cdr:cNvSpPr txBox="1">
          <a:spLocks noChangeArrowheads="1"/>
        </cdr:cNvSpPr>
      </cdr:nvSpPr>
      <cdr:spPr>
        <a:xfrm>
          <a:off x="2400300" y="5438775"/>
          <a:ext cx="3543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Executive Branch Non Postal Service = 1,872,162
 Postal Service =    764,029
Executive Branch  = 2,636,191</a:t>
          </a:r>
        </a:p>
      </cdr:txBody>
    </cdr:sp>
  </cdr:relSizeAnchor>
  <cdr:relSizeAnchor xmlns:cdr="http://schemas.openxmlformats.org/drawingml/2006/chartDrawing">
    <cdr:from>
      <cdr:x>0</cdr:x>
      <cdr:y>0.48475</cdr:y>
    </cdr:from>
    <cdr:to>
      <cdr:x>0.02525</cdr:x>
      <cdr:y>0.506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33147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0.89925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6143625"/>
          <a:ext cx="8267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* Washington, DC-MD-VA-WV MSA Area includes the District of Columbia; Calvert, Charles, Frederick, Montgomery, and Prince George's Counties  in Maryland;  Arlington, Clarke, Culpeper, Fairfax, Fauquier, King George, Loudoun, Prince Wiliam, Spotsylvania, Stafford, and Warren Counties, 
and the Cities of Alexandria, Fairfax, Falls Church, Fredericksburg, Manassas, and Manassas Park in Virginia; and Berkeley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and Jefferson Counties in West Virginia.</a:t>
          </a:r>
        </a:p>
      </cdr:txBody>
    </cdr:sp>
  </cdr:relSizeAnchor>
  <cdr:relSizeAnchor xmlns:cdr="http://schemas.openxmlformats.org/drawingml/2006/chartDrawing">
    <cdr:from>
      <cdr:x>0.062</cdr:x>
      <cdr:y>0</cdr:y>
    </cdr:from>
    <cdr:to>
      <cdr:x>0.96925</cdr:x>
      <cdr:y>0.15125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0"/>
          <a:ext cx="82867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Major Geographic Area</a:t>
          </a:r>
        </a:p>
      </cdr:txBody>
    </cdr:sp>
  </cdr:relSizeAnchor>
  <cdr:relSizeAnchor xmlns:cdr="http://schemas.openxmlformats.org/drawingml/2006/chartDrawing">
    <cdr:from>
      <cdr:x>0.40325</cdr:x>
      <cdr:y>0.14675</cdr:y>
    </cdr:from>
    <cdr:to>
      <cdr:x>0.57725</cdr:x>
      <cdr:y>0.20475</cdr:y>
    </cdr:to>
    <cdr:sp>
      <cdr:nvSpPr>
        <cdr:cNvPr id="3" name="TextBox 3"/>
        <cdr:cNvSpPr txBox="1">
          <a:spLocks noChangeArrowheads="1"/>
        </cdr:cNvSpPr>
      </cdr:nvSpPr>
      <cdr:spPr>
        <a:xfrm>
          <a:off x="3676650" y="1000125"/>
          <a:ext cx="1590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March 2005</a:t>
          </a:r>
        </a:p>
      </cdr:txBody>
    </cdr:sp>
  </cdr:relSizeAnchor>
  <cdr:relSizeAnchor xmlns:cdr="http://schemas.openxmlformats.org/drawingml/2006/chartDrawing">
    <cdr:from>
      <cdr:x>0.312</cdr:x>
      <cdr:y>0.821</cdr:y>
    </cdr:from>
    <cdr:to>
      <cdr:x>0.735</cdr:x>
      <cdr:y>0.879</cdr:y>
    </cdr:to>
    <cdr:sp>
      <cdr:nvSpPr>
        <cdr:cNvPr id="4" name="TextBox 4"/>
        <cdr:cNvSpPr txBox="1">
          <a:spLocks noChangeArrowheads="1"/>
        </cdr:cNvSpPr>
      </cdr:nvSpPr>
      <cdr:spPr>
        <a:xfrm>
          <a:off x="2847975" y="5610225"/>
          <a:ext cx="3867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2,699,026</a:t>
          </a:r>
        </a:p>
      </cdr:txBody>
    </cdr:sp>
  </cdr:relSizeAnchor>
  <cdr:relSizeAnchor xmlns:cdr="http://schemas.openxmlformats.org/drawingml/2006/chartDrawing">
    <cdr:from>
      <cdr:x>0</cdr:x>
      <cdr:y>0.48675</cdr:y>
    </cdr:from>
    <cdr:to>
      <cdr:x>0.02525</cdr:x>
      <cdr:y>0.508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3242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0.01325</cdr:y>
    </cdr:from>
    <cdr:to>
      <cdr:x>0.9455</cdr:x>
      <cdr:y>0.153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85725"/>
          <a:ext cx="80391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 
by Work Schedule/Appointment</a:t>
          </a:r>
        </a:p>
      </cdr:txBody>
    </cdr:sp>
  </cdr:relSizeAnchor>
  <cdr:relSizeAnchor xmlns:cdr="http://schemas.openxmlformats.org/drawingml/2006/chartDrawing">
    <cdr:from>
      <cdr:x>0.37825</cdr:x>
      <cdr:y>0.1395</cdr:y>
    </cdr:from>
    <cdr:to>
      <cdr:x>0.6645</cdr:x>
      <cdr:y>0.21425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952500"/>
          <a:ext cx="26289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March 2005</a:t>
          </a:r>
        </a:p>
      </cdr:txBody>
    </cdr:sp>
  </cdr:relSizeAnchor>
  <cdr:relSizeAnchor xmlns:cdr="http://schemas.openxmlformats.org/drawingml/2006/chartDrawing">
    <cdr:from>
      <cdr:x>0.31</cdr:x>
      <cdr:y>0.89875</cdr:y>
    </cdr:from>
    <cdr:to>
      <cdr:x>0.74425</cdr:x>
      <cdr:y>0.9665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6143625"/>
          <a:ext cx="3990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2,699,026</a:t>
          </a:r>
        </a:p>
      </cdr:txBody>
    </cdr:sp>
  </cdr:relSizeAnchor>
  <cdr:relSizeAnchor xmlns:cdr="http://schemas.openxmlformats.org/drawingml/2006/chartDrawing">
    <cdr:from>
      <cdr:x>0</cdr:x>
      <cdr:y>0.47925</cdr:y>
    </cdr:from>
    <cdr:to>
      <cdr:x>0.02525</cdr:x>
      <cdr:y>0.5005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2766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82100" cy="6838950"/>
    <xdr:graphicFrame>
      <xdr:nvGraphicFramePr>
        <xdr:cNvPr id="1" name="Shape 1025"/>
        <xdr:cNvGraphicFramePr/>
      </xdr:nvGraphicFramePr>
      <xdr:xfrm>
        <a:off x="0" y="0"/>
        <a:ext cx="91821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0.022</cdr:y>
    </cdr:from>
    <cdr:to>
      <cdr:x>0.51325</cdr:x>
      <cdr:y>0.08075</cdr:y>
    </cdr:to>
    <cdr:sp>
      <cdr:nvSpPr>
        <cdr:cNvPr id="1" name="TextBox 14"/>
        <cdr:cNvSpPr txBox="1">
          <a:spLocks noChangeArrowheads="1"/>
        </cdr:cNvSpPr>
      </cdr:nvSpPr>
      <cdr:spPr>
        <a:xfrm>
          <a:off x="5762625" y="361950"/>
          <a:ext cx="842010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600" b="1" i="0" u="none" baseline="0">
              <a:latin typeface="Arial"/>
              <a:ea typeface="Arial"/>
              <a:cs typeface="Arial"/>
            </a:rPr>
            <a:t>Distribution of Federal Civilian Employment
 by Service</a:t>
          </a:r>
        </a:p>
      </cdr:txBody>
    </cdr:sp>
  </cdr:relSizeAnchor>
  <cdr:relSizeAnchor xmlns:cdr="http://schemas.openxmlformats.org/drawingml/2006/chartDrawing">
    <cdr:from>
      <cdr:x>0.448</cdr:x>
      <cdr:y>0.22625</cdr:y>
    </cdr:from>
    <cdr:to>
      <cdr:x>0.59375</cdr:x>
      <cdr:y>0.2955</cdr:y>
    </cdr:to>
    <cdr:sp>
      <cdr:nvSpPr>
        <cdr:cNvPr id="2" name="TextBox 15"/>
        <cdr:cNvSpPr txBox="1">
          <a:spLocks noChangeArrowheads="1"/>
        </cdr:cNvSpPr>
      </cdr:nvSpPr>
      <cdr:spPr>
        <a:xfrm>
          <a:off x="12382500" y="3752850"/>
          <a:ext cx="4029075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March 2005</a:t>
          </a:r>
        </a:p>
      </cdr:txBody>
    </cdr:sp>
  </cdr:relSizeAnchor>
  <cdr:relSizeAnchor xmlns:cdr="http://schemas.openxmlformats.org/drawingml/2006/chartDrawing">
    <cdr:from>
      <cdr:x>0.31025</cdr:x>
      <cdr:y>0.84325</cdr:y>
    </cdr:from>
    <cdr:to>
      <cdr:x>0.54925</cdr:x>
      <cdr:y>0.8715</cdr:y>
    </cdr:to>
    <cdr:sp>
      <cdr:nvSpPr>
        <cdr:cNvPr id="3" name="TextBox 16"/>
        <cdr:cNvSpPr txBox="1">
          <a:spLocks noChangeArrowheads="1"/>
        </cdr:cNvSpPr>
      </cdr:nvSpPr>
      <cdr:spPr>
        <a:xfrm>
          <a:off x="8572500" y="14011275"/>
          <a:ext cx="66103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25" b="0" i="0" u="none" baseline="0">
              <a:latin typeface="Arial"/>
              <a:ea typeface="Arial"/>
              <a:cs typeface="Arial"/>
            </a:rPr>
            <a:t>* Percentages exclude Legislative and Judicial Branches.</a:t>
          </a:r>
        </a:p>
      </cdr:txBody>
    </cdr:sp>
  </cdr:relSizeAnchor>
  <cdr:relSizeAnchor xmlns:cdr="http://schemas.openxmlformats.org/drawingml/2006/chartDrawing">
    <cdr:from>
      <cdr:x>0.2625</cdr:x>
      <cdr:y>0.737</cdr:y>
    </cdr:from>
    <cdr:to>
      <cdr:x>0.48875</cdr:x>
      <cdr:y>0.778</cdr:y>
    </cdr:to>
    <cdr:sp>
      <cdr:nvSpPr>
        <cdr:cNvPr id="4" name="TextBox 17"/>
        <cdr:cNvSpPr txBox="1">
          <a:spLocks noChangeArrowheads="1"/>
        </cdr:cNvSpPr>
      </cdr:nvSpPr>
      <cdr:spPr>
        <a:xfrm>
          <a:off x="7248525" y="12249150"/>
          <a:ext cx="62579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4825" b="1" i="0" u="none" baseline="0">
              <a:latin typeface="Arial"/>
              <a:ea typeface="Arial"/>
              <a:cs typeface="Arial"/>
            </a:rPr>
            <a:t>Total Employment: 2,699,026</a:t>
          </a:r>
          <a:r>
            <a:rPr lang="en-US" cap="none" sz="4225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</cdr:x>
      <cdr:y>0.513</cdr:y>
    </cdr:from>
    <cdr:to>
      <cdr:x>0.00475</cdr:x>
      <cdr:y>0.517</cdr:y>
    </cdr:to>
    <cdr:sp>
      <cdr:nvSpPr>
        <cdr:cNvPr id="5" name="TextBox 18"/>
        <cdr:cNvSpPr txBox="1">
          <a:spLocks noChangeArrowheads="1"/>
        </cdr:cNvSpPr>
      </cdr:nvSpPr>
      <cdr:spPr>
        <a:xfrm>
          <a:off x="0" y="8524875"/>
          <a:ext cx="1333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2225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27641550" cy="16621125"/>
    <xdr:graphicFrame>
      <xdr:nvGraphicFramePr>
        <xdr:cNvPr id="1" name="Shape 1025"/>
        <xdr:cNvGraphicFramePr/>
      </xdr:nvGraphicFramePr>
      <xdr:xfrm>
        <a:off x="0" y="0"/>
        <a:ext cx="27641550" cy="1662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40" sqref="E40"/>
    </sheetView>
  </sheetViews>
  <sheetFormatPr defaultColWidth="9.140625" defaultRowHeight="12.75"/>
  <cols>
    <col min="1" max="1" width="13.00390625" style="0" customWidth="1"/>
    <col min="2" max="2" width="15.28125" style="0" customWidth="1"/>
    <col min="3" max="3" width="8.8515625" style="0" customWidth="1"/>
    <col min="4" max="4" width="32.140625" style="0" customWidth="1"/>
    <col min="6" max="6" width="11.140625" style="0" customWidth="1"/>
  </cols>
  <sheetData>
    <row r="1" ht="12.75">
      <c r="A1" t="s">
        <v>36</v>
      </c>
    </row>
    <row r="2" ht="12.75">
      <c r="A2" t="s">
        <v>43</v>
      </c>
    </row>
    <row r="5" spans="1:5" ht="15.75">
      <c r="A5" s="3" t="s">
        <v>5</v>
      </c>
      <c r="B5" s="4" t="s">
        <v>6</v>
      </c>
      <c r="C5" s="4"/>
      <c r="D5" s="4"/>
      <c r="E5" s="5" t="s">
        <v>7</v>
      </c>
    </row>
    <row r="6" spans="1:5" ht="15.75">
      <c r="A6" s="3" t="s">
        <v>8</v>
      </c>
      <c r="B6" s="6">
        <v>2699026</v>
      </c>
      <c r="C6" s="6"/>
      <c r="D6" s="4" t="s">
        <v>9</v>
      </c>
      <c r="E6" s="7">
        <v>100</v>
      </c>
    </row>
    <row r="7" spans="1:5" ht="15.75">
      <c r="A7" s="4" t="s">
        <v>10</v>
      </c>
      <c r="B7" s="8">
        <f>B11-B8</f>
        <v>1872162</v>
      </c>
      <c r="C7" s="8"/>
      <c r="D7" s="4" t="s">
        <v>11</v>
      </c>
      <c r="E7" s="9">
        <f>(B7/$B6)*100</f>
        <v>69.36435588245537</v>
      </c>
    </row>
    <row r="8" spans="1:5" ht="12.75">
      <c r="A8" s="4" t="s">
        <v>12</v>
      </c>
      <c r="B8" s="6">
        <v>764029</v>
      </c>
      <c r="C8" s="6"/>
      <c r="D8" s="4" t="s">
        <v>13</v>
      </c>
      <c r="E8" s="9">
        <f>(B8/$B6)*100</f>
        <v>28.307582068494337</v>
      </c>
    </row>
    <row r="9" spans="1:5" ht="12.75">
      <c r="A9" s="4" t="s">
        <v>1</v>
      </c>
      <c r="B9" s="6">
        <v>32724</v>
      </c>
      <c r="C9" s="6"/>
      <c r="D9" s="4" t="s">
        <v>14</v>
      </c>
      <c r="E9" s="9">
        <f>(B9/$B6)*100</f>
        <v>1.2124373755569602</v>
      </c>
    </row>
    <row r="10" spans="1:6" ht="12.75">
      <c r="A10" s="4" t="s">
        <v>0</v>
      </c>
      <c r="B10" s="6">
        <v>30118</v>
      </c>
      <c r="C10" s="6"/>
      <c r="D10" s="4" t="s">
        <v>42</v>
      </c>
      <c r="E10" s="9">
        <f>(B10/$B6)*100</f>
        <v>1.1158840263117138</v>
      </c>
      <c r="F10" s="7">
        <f>((B9+B10+B11)/B6)*100</f>
        <v>100.00025935281838</v>
      </c>
    </row>
    <row r="11" spans="1:5" ht="12.75">
      <c r="A11" s="4" t="s">
        <v>4</v>
      </c>
      <c r="B11" s="6">
        <v>2636191</v>
      </c>
      <c r="C11" s="6"/>
      <c r="D11" s="4" t="s">
        <v>15</v>
      </c>
      <c r="E11" s="9">
        <f>(B11/$B6)*100</f>
        <v>97.67193795094971</v>
      </c>
    </row>
    <row r="12" spans="1:5" ht="15.75">
      <c r="A12" s="3" t="s">
        <v>16</v>
      </c>
      <c r="B12" s="6"/>
      <c r="C12" s="6"/>
      <c r="D12" s="4"/>
      <c r="E12" s="7"/>
    </row>
    <row r="13" spans="1:5" ht="12.75">
      <c r="A13" s="4" t="s">
        <v>17</v>
      </c>
      <c r="B13" s="6">
        <v>2275945</v>
      </c>
      <c r="C13" s="6"/>
      <c r="D13" s="4" t="s">
        <v>18</v>
      </c>
      <c r="E13" s="9">
        <f>(B13/$B6)*100</f>
        <v>84.3246786062824</v>
      </c>
    </row>
    <row r="14" spans="1:5" ht="12.75">
      <c r="A14" s="4" t="s">
        <v>2</v>
      </c>
      <c r="B14" s="6">
        <v>92981</v>
      </c>
      <c r="C14" s="6"/>
      <c r="D14" s="4" t="s">
        <v>19</v>
      </c>
      <c r="E14" s="9">
        <f>(B14/$B6)*100</f>
        <v>3.4449834866355493</v>
      </c>
    </row>
    <row r="15" spans="1:5" ht="12.75">
      <c r="A15" s="4" t="s">
        <v>20</v>
      </c>
      <c r="B15" s="6">
        <v>330100</v>
      </c>
      <c r="C15" s="6"/>
      <c r="D15" s="4" t="s">
        <v>21</v>
      </c>
      <c r="E15" s="9">
        <f>(B15/$B6)*100</f>
        <v>12.230337907082037</v>
      </c>
    </row>
    <row r="16" spans="1:6" ht="15.75">
      <c r="A16" s="4" t="s">
        <v>22</v>
      </c>
      <c r="B16" s="8">
        <f>B13+B14+B15</f>
        <v>2699026</v>
      </c>
      <c r="C16" s="8"/>
      <c r="D16" s="4"/>
      <c r="E16" s="7"/>
      <c r="F16" s="7">
        <f>((+B13+B14+B15)/B6)*100</f>
        <v>100</v>
      </c>
    </row>
    <row r="17" spans="1:5" ht="15.75">
      <c r="A17" s="3" t="s">
        <v>23</v>
      </c>
      <c r="B17" s="6">
        <v>76085.66540005564</v>
      </c>
      <c r="C17" s="6"/>
      <c r="D17" s="4"/>
      <c r="E17" s="7"/>
    </row>
    <row r="18" spans="1:5" ht="12.75">
      <c r="A18" s="4" t="s">
        <v>24</v>
      </c>
      <c r="B18" s="6">
        <v>706150.9930069929</v>
      </c>
      <c r="C18" s="6"/>
      <c r="D18" s="4" t="s">
        <v>25</v>
      </c>
      <c r="E18" s="9">
        <f>(B18/$B6)*100</f>
        <v>26.163178606171</v>
      </c>
    </row>
    <row r="19" spans="1:5" ht="12.75">
      <c r="A19" s="4" t="s">
        <v>26</v>
      </c>
      <c r="B19" s="6">
        <v>58263.04340092309</v>
      </c>
      <c r="C19" s="6"/>
      <c r="D19" s="4" t="s">
        <v>27</v>
      </c>
      <c r="E19" s="9">
        <f>(B19/$B6)*100</f>
        <v>2.158669216262574</v>
      </c>
    </row>
    <row r="20" spans="1:5" ht="12.75">
      <c r="A20" s="4" t="s">
        <v>28</v>
      </c>
      <c r="B20" s="6">
        <v>41451.71666838895</v>
      </c>
      <c r="C20" s="6"/>
      <c r="D20" s="4" t="s">
        <v>29</v>
      </c>
      <c r="E20" s="9">
        <f>(B20/$B6)*100</f>
        <v>1.5358027921327528</v>
      </c>
    </row>
    <row r="21" spans="1:6" ht="12.75">
      <c r="A21" s="4" t="s">
        <v>30</v>
      </c>
      <c r="B21" s="6">
        <v>100274</v>
      </c>
      <c r="C21" s="6"/>
      <c r="D21" s="4" t="s">
        <v>44</v>
      </c>
      <c r="E21" s="9">
        <f>(B21/$B6)*100</f>
        <v>3.715192072992257</v>
      </c>
      <c r="F21" s="7">
        <f>((+B18+B19+B20+B21)/B6)*100</f>
        <v>33.572842687558584</v>
      </c>
    </row>
    <row r="22" spans="1:5" ht="15.75">
      <c r="A22" s="4" t="s">
        <v>22</v>
      </c>
      <c r="B22" s="8">
        <f>(+B18+B19+B20+B21)</f>
        <v>906139.7530763049</v>
      </c>
      <c r="C22" s="8"/>
      <c r="D22" s="4"/>
      <c r="E22" s="7"/>
    </row>
    <row r="23" spans="1:5" ht="15.75">
      <c r="A23" s="3" t="s">
        <v>31</v>
      </c>
      <c r="B23" s="6"/>
      <c r="C23" s="6"/>
      <c r="D23" s="4"/>
      <c r="E23" s="7"/>
    </row>
    <row r="24" spans="1:5" ht="12.75">
      <c r="A24" s="4" t="s">
        <v>3</v>
      </c>
      <c r="B24" s="6">
        <v>1327318</v>
      </c>
      <c r="C24" s="6"/>
      <c r="D24" s="4" t="s">
        <v>32</v>
      </c>
      <c r="E24" s="9">
        <f>(B24/$B6)*100</f>
        <v>49.17766631369983</v>
      </c>
    </row>
    <row r="25" spans="1:5" ht="12.75">
      <c r="A25" s="4" t="s">
        <v>12</v>
      </c>
      <c r="B25" s="6">
        <v>764029</v>
      </c>
      <c r="C25" s="6"/>
      <c r="D25" s="4" t="s">
        <v>13</v>
      </c>
      <c r="E25" s="9">
        <f>(B25/$B6)*100</f>
        <v>28.307582068494337</v>
      </c>
    </row>
    <row r="26" spans="1:5" ht="15.75">
      <c r="A26" s="4" t="s">
        <v>10</v>
      </c>
      <c r="B26" s="8">
        <f>B27-B25</f>
        <v>607679</v>
      </c>
      <c r="C26" s="8"/>
      <c r="D26" s="4" t="s">
        <v>33</v>
      </c>
      <c r="E26" s="9">
        <f>(B26/$B6)*100</f>
        <v>22.514751617805832</v>
      </c>
    </row>
    <row r="27" spans="1:5" ht="12.75">
      <c r="A27" s="4" t="s">
        <v>34</v>
      </c>
      <c r="B27" s="6">
        <v>1371708</v>
      </c>
      <c r="C27" s="6"/>
      <c r="D27" s="4" t="s">
        <v>35</v>
      </c>
      <c r="E27" s="9">
        <f>(B27/$B6)*100</f>
        <v>50.82233368630017</v>
      </c>
    </row>
    <row r="28" spans="1:6" ht="15.75">
      <c r="A28" s="4" t="s">
        <v>22</v>
      </c>
      <c r="B28" s="8">
        <f>B24+B27</f>
        <v>2699026</v>
      </c>
      <c r="C28" s="8"/>
      <c r="D28" s="8"/>
      <c r="E28" s="7"/>
      <c r="F28" s="7">
        <f>((+B24+B27)/B6)*100</f>
        <v>100</v>
      </c>
    </row>
    <row r="30" ht="12.75">
      <c r="B30" t="s">
        <v>37</v>
      </c>
    </row>
    <row r="31" ht="12.75">
      <c r="B31" t="s">
        <v>38</v>
      </c>
    </row>
    <row r="32" ht="12.75">
      <c r="B32" t="s">
        <v>39</v>
      </c>
    </row>
    <row r="33" ht="12.75">
      <c r="B33" t="s">
        <v>40</v>
      </c>
    </row>
    <row r="34" ht="12.75">
      <c r="B34" t="s">
        <v>41</v>
      </c>
    </row>
    <row r="37" ht="12.75">
      <c r="B37" s="1"/>
    </row>
    <row r="39" spans="2:3" ht="12.75">
      <c r="B39" s="1"/>
      <c r="C39" s="2"/>
    </row>
    <row r="40" spans="2:3" ht="12.75">
      <c r="B40" s="1"/>
      <c r="C40" s="2"/>
    </row>
    <row r="41" spans="2:3" ht="12.75">
      <c r="B41" s="1"/>
      <c r="C41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OPM</cp:lastModifiedBy>
  <cp:lastPrinted>2005-07-01T14:09:57Z</cp:lastPrinted>
  <dcterms:created xsi:type="dcterms:W3CDTF">2001-09-26T19:15:25Z</dcterms:created>
  <dcterms:modified xsi:type="dcterms:W3CDTF">2005-11-14T16:27:51Z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-240029920</vt:i4>
  </property>
  <property fmtid="{D5CDD505-2E9C-101B-9397-08002B2CF9AE}" pid="3" name="_EmailSubject">
    <vt:lpwstr>Your task, #4735 ,4736</vt:lpwstr>
  </property>
  <property fmtid="{D5CDD505-2E9C-101B-9397-08002B2CF9AE}" pid="4" name="_AuthorEmail">
    <vt:lpwstr>Theresa.Neal@opm.gov</vt:lpwstr>
  </property>
  <property fmtid="{D5CDD505-2E9C-101B-9397-08002B2CF9AE}" pid="5" name="_AuthorEmailDisplayName">
    <vt:lpwstr>Neal, Theresa E</vt:lpwstr>
  </property>
  <property fmtid="{D5CDD505-2E9C-101B-9397-08002B2CF9AE}" pid="6" name="_ReviewingToolsShownOnce">
    <vt:lpwstr/>
  </property>
</Properties>
</file>