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<sst xmlns="http://schemas.openxmlformats.org/spreadsheetml/2006/main" count="106" uniqueCount="53">
  <si>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</si>
  <si>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</si>
  <si>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</si>
  <si>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</si>
  <si>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</si>
  <si>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</si>
  <si>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</si>
  <si>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</si>
  <si>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</si>
  <si>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</si>
  <si>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</si>
  <si>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</si>
  <si>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</si>
  <si>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34 CFR 674.19</t>
  </si>
  <si>
    <t>34 CFR 674.50</t>
  </si>
  <si>
    <t>Description</t>
  </si>
  <si>
    <t>Loan MPNs asigned to ED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</si>
  <si>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</si>
  <si>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</si>
  <si>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</si>
  <si>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</si>
  <si>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</si>
  <si>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</si>
  <si>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>34 CFR 674.38</t>
  </si>
  <si>
    <t>34 CFR 674.61</t>
  </si>
  <si>
    <t>Section B: Burden Impact Totals</t>
  </si>
  <si>
    <t>Section A: Burden by Affected Entity</t>
  </si>
  <si>
    <t>Section C: Burden by Regulation Group</t>
  </si>
  <si>
    <t>Individuals</t>
  </si>
  <si>
    <t>1. Sections 674.38, 682.210 and 685.204 – Deferment</t>
  </si>
  <si>
    <t>2. Sections 674.61, 682.402 and 685.212 – Loan Discharge for Death</t>
  </si>
  <si>
    <t>Business or other for-profits</t>
  </si>
  <si>
    <t>4. Sections 674.19, 674.50 and 682.409  – Retention of Disbursement Records Supporting MPNs</t>
  </si>
  <si>
    <t>Not-for profits</t>
  </si>
  <si>
    <t>7. Sections 674.8 and 674.50 – Mandatory Assignment of Defaulted Perkins Loans</t>
  </si>
  <si>
    <t>Business or other for-profits-lenders</t>
  </si>
  <si>
    <t>3. Sections 674.19, 674.50, 682.406 and 682.409 – Certification of Electronic Signature on Title IV Loan Program Master Promissory Notes (MPNs) Assigned to the Department</t>
  </si>
  <si>
    <t>34 CFR 674.8            34 CFR 674.50</t>
  </si>
  <si>
    <t>GRAND TOTAL</t>
  </si>
  <si>
    <t>Current # of Respondents</t>
  </si>
  <si>
    <t>Current # of Responses</t>
  </si>
  <si>
    <t>REVISED TOTAL RESPONSES</t>
  </si>
  <si>
    <t>1 Single Deferment submissions</t>
  </si>
  <si>
    <t>2 Loan Discharge for Death</t>
  </si>
  <si>
    <t>3 Certification of E-Signatures on</t>
  </si>
  <si>
    <t>4 Submission of Perkins loan records to ED</t>
  </si>
  <si>
    <t>7 Mandatory assignment of Perkins to ED</t>
  </si>
  <si>
    <t>3  Certification of E-Signatures on</t>
  </si>
  <si>
    <t>TOTAL # RESPONDENTS</t>
  </si>
  <si>
    <t>TOTAL # RESPONSES</t>
  </si>
  <si>
    <t>TOTAL # HOURS</t>
  </si>
  <si>
    <t>OMB.1845.0019.Table.06.13.07</t>
  </si>
  <si>
    <t>Date: 06.13.07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</si>
</sst>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E1" sqref="E1"/>
    </sheetView>
  </sheetViews>
  <sheetFormatPr defaultColWidth="9.140625" defaultRowHeight="12.75"/>
  <cols>
    <col min="1" max="1" width="31.421875" style="0" customWidth="1"/>
    <col min="2" max="2" width="14.7109375" style="0" customWidth="1"/>
    <col min="3" max="3" width="16.57421875" style="0" customWidth="1"/>
    <col min="4" max="4" width="15.7109375" style="0" customWidth="1"/>
    <col min="5" max="5" width="15.57421875" style="0" customWidth="1"/>
    <col min="6" max="6" width="11.8515625" style="0" customWidth="1"/>
    <col min="7" max="7" width="28.421875" style="0" customWidth="1"/>
  </cols>
  <sheetData>
    <row r="1" spans="1:5" ht="13.5" thickBot="1">
      <c r="A1" t="s">
        <v>51</v>
      </c>
      <c r="B1" s="4">
        <v>39234</v>
      </c>
      <c r="E1" t="s">
        <v>52</v>
      </c>
    </row>
    <row r="2" spans="1:7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15</v>
      </c>
    </row>
    <row r="3" ht="12.75">
      <c r="A3" t="s">
        <v>26</v>
      </c>
    </row>
    <row r="4" ht="12.75">
      <c r="A4" t="s">
        <v>6</v>
      </c>
    </row>
    <row r="6" ht="12.75">
      <c r="A6" t="s">
        <v>7</v>
      </c>
    </row>
    <row r="7" spans="1:7" ht="12.75">
      <c r="A7">
        <v>1</v>
      </c>
      <c r="B7" t="s">
        <v>23</v>
      </c>
      <c r="C7">
        <v>1126</v>
      </c>
      <c r="D7">
        <v>1126</v>
      </c>
      <c r="E7">
        <v>0.25</v>
      </c>
      <c r="F7" s="3">
        <v>-282</v>
      </c>
      <c r="G7" t="s">
        <v>42</v>
      </c>
    </row>
    <row r="8" spans="1:7" ht="12.75">
      <c r="A8">
        <v>2</v>
      </c>
      <c r="B8" t="s">
        <v>24</v>
      </c>
      <c r="C8">
        <v>1015</v>
      </c>
      <c r="D8">
        <v>1015</v>
      </c>
      <c r="E8">
        <f>0.08*0.835</f>
        <v>0.0668</v>
      </c>
      <c r="F8" s="3">
        <v>-68</v>
      </c>
      <c r="G8" t="s">
        <v>43</v>
      </c>
    </row>
    <row r="9" ht="12.75">
      <c r="F9" s="3"/>
    </row>
    <row r="10" spans="1:6" ht="12.75">
      <c r="A10" t="s">
        <v>18</v>
      </c>
      <c r="C10">
        <f>SUM(C7:C8)</f>
        <v>2141</v>
      </c>
      <c r="D10">
        <f>SUM(D7:D8)</f>
        <v>2141</v>
      </c>
      <c r="F10" s="3">
        <f>SUM(F7:F9)</f>
        <v>-350</v>
      </c>
    </row>
    <row r="12" ht="12.75">
      <c r="A12" t="s">
        <v>8</v>
      </c>
    </row>
    <row r="13" ht="12.75">
      <c r="A13" t="s">
        <v>9</v>
      </c>
    </row>
    <row r="14" spans="1:7" ht="12.75">
      <c r="A14">
        <v>1</v>
      </c>
      <c r="B14" t="s">
        <v>23</v>
      </c>
      <c r="C14">
        <v>125</v>
      </c>
      <c r="D14">
        <v>125</v>
      </c>
      <c r="E14">
        <v>0.25</v>
      </c>
      <c r="F14" s="3">
        <v>-31</v>
      </c>
      <c r="G14" t="s">
        <v>42</v>
      </c>
    </row>
    <row r="15" spans="1:7" ht="12.75">
      <c r="A15">
        <v>2</v>
      </c>
      <c r="B15" t="s">
        <v>24</v>
      </c>
      <c r="C15">
        <v>677</v>
      </c>
      <c r="D15">
        <v>677</v>
      </c>
      <c r="E15">
        <f>0.08*0.835</f>
        <v>0.0668</v>
      </c>
      <c r="F15" s="3">
        <v>-45</v>
      </c>
      <c r="G15" t="s">
        <v>43</v>
      </c>
    </row>
    <row r="16" spans="1:7" ht="12.75">
      <c r="A16">
        <v>3</v>
      </c>
      <c r="B16" t="s">
        <v>13</v>
      </c>
      <c r="C16">
        <v>2</v>
      </c>
      <c r="D16">
        <v>2</v>
      </c>
      <c r="E16">
        <v>0.5</v>
      </c>
      <c r="F16">
        <f>+D16*E16</f>
        <v>1</v>
      </c>
      <c r="G16" t="s">
        <v>44</v>
      </c>
    </row>
    <row r="17" spans="2:7" ht="12.75">
      <c r="B17" t="s">
        <v>14</v>
      </c>
      <c r="G17" t="s">
        <v>16</v>
      </c>
    </row>
    <row r="18" spans="1:7" ht="25.5">
      <c r="A18">
        <v>4</v>
      </c>
      <c r="B18" t="s">
        <v>13</v>
      </c>
      <c r="C18">
        <v>12</v>
      </c>
      <c r="D18">
        <v>12</v>
      </c>
      <c r="E18">
        <v>0.58</v>
      </c>
      <c r="F18" s="3">
        <f>+D18*E18</f>
        <v>6.959999999999999</v>
      </c>
      <c r="G18" s="5" t="s">
        <v>45</v>
      </c>
    </row>
    <row r="19" ht="12.75">
      <c r="B19" t="s">
        <v>14</v>
      </c>
    </row>
    <row r="20" spans="1:7" ht="25.5">
      <c r="A20">
        <v>7</v>
      </c>
      <c r="B20" s="5" t="s">
        <v>37</v>
      </c>
      <c r="C20">
        <v>107</v>
      </c>
      <c r="D20">
        <v>96357</v>
      </c>
      <c r="E20">
        <v>0.33</v>
      </c>
      <c r="F20" s="3">
        <f>+D20*E20</f>
        <v>31797.81</v>
      </c>
      <c r="G20" s="5" t="s">
        <v>46</v>
      </c>
    </row>
    <row r="22" spans="1:6" ht="12.75">
      <c r="A22" t="s">
        <v>18</v>
      </c>
      <c r="C22">
        <f>SUM(C14:C21)</f>
        <v>923</v>
      </c>
      <c r="D22">
        <f>SUM(D14:D21)</f>
        <v>97173</v>
      </c>
      <c r="F22" s="3">
        <f>SUM(F14:F21)</f>
        <v>31729.77</v>
      </c>
    </row>
    <row r="24" ht="12.75">
      <c r="A24" t="s">
        <v>10</v>
      </c>
    </row>
    <row r="25" spans="1:7" ht="25.5">
      <c r="A25">
        <v>4</v>
      </c>
      <c r="B25" t="s">
        <v>13</v>
      </c>
      <c r="C25">
        <v>13</v>
      </c>
      <c r="D25">
        <v>13</v>
      </c>
      <c r="E25">
        <v>0.58</v>
      </c>
      <c r="F25" s="3">
        <v>7</v>
      </c>
      <c r="G25" s="5" t="s">
        <v>45</v>
      </c>
    </row>
    <row r="26" ht="12.75">
      <c r="B26" t="s">
        <v>14</v>
      </c>
    </row>
    <row r="27" spans="1:7" ht="25.5">
      <c r="A27">
        <v>7</v>
      </c>
      <c r="B27" s="5" t="s">
        <v>37</v>
      </c>
      <c r="C27">
        <v>107</v>
      </c>
      <c r="D27">
        <v>96356</v>
      </c>
      <c r="E27">
        <v>0.33</v>
      </c>
      <c r="F27" s="3">
        <f>+D27*E27</f>
        <v>31797.480000000003</v>
      </c>
      <c r="G27" s="5" t="s">
        <v>46</v>
      </c>
    </row>
    <row r="29" spans="1:6" ht="12.75">
      <c r="A29" t="s">
        <v>18</v>
      </c>
      <c r="C29">
        <f>SUM(C25:C28)</f>
        <v>120</v>
      </c>
      <c r="D29">
        <f>SUM(D25:D28)</f>
        <v>96369</v>
      </c>
      <c r="F29" s="3">
        <f>SUM(F25:F28)</f>
        <v>31804.480000000003</v>
      </c>
    </row>
    <row r="31" ht="12.75">
      <c r="A31" t="s">
        <v>11</v>
      </c>
    </row>
    <row r="33" ht="12.75">
      <c r="A33" t="s">
        <v>12</v>
      </c>
    </row>
    <row r="34" spans="1:7" ht="12.75">
      <c r="A34">
        <v>3</v>
      </c>
      <c r="B34" t="s">
        <v>13</v>
      </c>
      <c r="C34">
        <v>2</v>
      </c>
      <c r="D34">
        <v>2</v>
      </c>
      <c r="E34">
        <v>0.5</v>
      </c>
      <c r="F34">
        <f>+D34*E34</f>
        <v>1</v>
      </c>
      <c r="G34" t="s">
        <v>47</v>
      </c>
    </row>
    <row r="35" spans="2:7" ht="12.75">
      <c r="B35" t="s">
        <v>14</v>
      </c>
      <c r="G35" t="s">
        <v>16</v>
      </c>
    </row>
    <row r="36" spans="1:7" ht="25.5">
      <c r="A36">
        <v>4</v>
      </c>
      <c r="B36" t="s">
        <v>13</v>
      </c>
      <c r="C36">
        <v>13</v>
      </c>
      <c r="D36">
        <v>13</v>
      </c>
      <c r="E36">
        <v>0.58</v>
      </c>
      <c r="F36" s="3">
        <v>8</v>
      </c>
      <c r="G36" s="5" t="s">
        <v>45</v>
      </c>
    </row>
    <row r="37" ht="12.75">
      <c r="B37" t="s">
        <v>14</v>
      </c>
    </row>
    <row r="38" spans="1:7" ht="25.5">
      <c r="A38">
        <v>7</v>
      </c>
      <c r="B38" s="5" t="s">
        <v>37</v>
      </c>
      <c r="C38">
        <v>107</v>
      </c>
      <c r="D38">
        <v>96357</v>
      </c>
      <c r="E38">
        <v>0.33</v>
      </c>
      <c r="F38" s="3">
        <f>+D38*E38</f>
        <v>31797.81</v>
      </c>
      <c r="G38" s="5" t="s">
        <v>46</v>
      </c>
    </row>
    <row r="40" spans="1:6" ht="12.75">
      <c r="A40" t="s">
        <v>18</v>
      </c>
      <c r="C40">
        <f>SUM(C34:C39)</f>
        <v>122</v>
      </c>
      <c r="D40">
        <f>SUM(D34:D39)</f>
        <v>96372</v>
      </c>
      <c r="F40" s="3">
        <f>SUM(F34:F39)</f>
        <v>31806.81</v>
      </c>
    </row>
    <row r="42" spans="1:6" ht="12.75">
      <c r="A42" s="1" t="s">
        <v>18</v>
      </c>
      <c r="B42" s="1"/>
      <c r="C42" s="1">
        <f>C10+C22+C29+C40</f>
        <v>3306</v>
      </c>
      <c r="D42" s="1">
        <f>D10+D22+D29+D40</f>
        <v>292055</v>
      </c>
      <c r="E42" s="1"/>
      <c r="F42" s="6">
        <f>F10+F22+F29+F40</f>
        <v>94991.06</v>
      </c>
    </row>
    <row r="43" spans="1:6" ht="12.75">
      <c r="A43" s="1"/>
      <c r="B43" s="1"/>
      <c r="C43" s="1"/>
      <c r="D43" s="1"/>
      <c r="E43" s="1"/>
      <c r="F43" s="6"/>
    </row>
    <row r="44" ht="12.75">
      <c r="A44" s="1" t="s">
        <v>25</v>
      </c>
    </row>
    <row r="45" ht="12.75">
      <c r="A45" s="1" t="s">
        <v>17</v>
      </c>
    </row>
    <row r="46" spans="1:3" ht="12.75">
      <c r="A46" t="s">
        <v>39</v>
      </c>
      <c r="C46">
        <v>95262</v>
      </c>
    </row>
    <row r="47" spans="1:4" ht="12.75">
      <c r="A47" s="9" t="s">
        <v>40</v>
      </c>
      <c r="D47">
        <v>95262</v>
      </c>
    </row>
    <row r="48" spans="1:6" ht="12.75">
      <c r="A48" t="s">
        <v>19</v>
      </c>
      <c r="F48">
        <v>25859</v>
      </c>
    </row>
    <row r="49" ht="12.75">
      <c r="A49" s="1"/>
    </row>
    <row r="50" spans="1:3" ht="12.75">
      <c r="A50" s="1" t="s">
        <v>20</v>
      </c>
      <c r="C50">
        <f>C42</f>
        <v>3306</v>
      </c>
    </row>
    <row r="51" spans="1:4" ht="12.75">
      <c r="A51" t="s">
        <v>41</v>
      </c>
      <c r="D51">
        <f>D42</f>
        <v>292055</v>
      </c>
    </row>
    <row r="52" spans="1:6" ht="12.75">
      <c r="A52" s="1" t="s">
        <v>21</v>
      </c>
      <c r="F52" s="3">
        <f>F42</f>
        <v>94991.06</v>
      </c>
    </row>
    <row r="53" spans="1:6" ht="12.75">
      <c r="A53" s="1"/>
      <c r="F53" s="3"/>
    </row>
    <row r="54" spans="1:6" ht="12.75">
      <c r="A54" s="1" t="s">
        <v>48</v>
      </c>
      <c r="C54">
        <f>SUM(C46:C53)</f>
        <v>98568</v>
      </c>
      <c r="F54" s="3"/>
    </row>
    <row r="55" spans="1:6" ht="12.75">
      <c r="A55" s="1" t="s">
        <v>49</v>
      </c>
      <c r="D55">
        <f>SUM(D47:D54)</f>
        <v>387317</v>
      </c>
      <c r="F55" s="3"/>
    </row>
    <row r="56" spans="1:6" ht="12.75">
      <c r="A56" s="1" t="s">
        <v>50</v>
      </c>
      <c r="F56" s="3">
        <f>SUM(F48:F55)</f>
        <v>120850.06</v>
      </c>
    </row>
    <row r="58" spans="1:6" ht="12.75">
      <c r="A58" t="s">
        <v>22</v>
      </c>
      <c r="F58" s="3">
        <f>+F42</f>
        <v>94991.06</v>
      </c>
    </row>
    <row r="61" ht="25.5">
      <c r="A61" s="5" t="s">
        <v>27</v>
      </c>
    </row>
    <row r="63" ht="31.5">
      <c r="A63" s="7" t="s">
        <v>29</v>
      </c>
    </row>
    <row r="64" spans="1:6" ht="12.75">
      <c r="A64" t="s">
        <v>28</v>
      </c>
      <c r="B64" t="s">
        <v>23</v>
      </c>
      <c r="C64">
        <v>1126</v>
      </c>
      <c r="D64">
        <v>1126</v>
      </c>
      <c r="E64">
        <v>0.25</v>
      </c>
      <c r="F64" s="3">
        <v>-282</v>
      </c>
    </row>
    <row r="66" spans="1:6" ht="12.75">
      <c r="A66" t="s">
        <v>35</v>
      </c>
      <c r="B66" t="s">
        <v>23</v>
      </c>
      <c r="C66">
        <v>125</v>
      </c>
      <c r="D66">
        <v>125</v>
      </c>
      <c r="E66">
        <v>0.25</v>
      </c>
      <c r="F66" s="3">
        <v>-31</v>
      </c>
    </row>
    <row r="68" spans="1:6" ht="12.75">
      <c r="A68" t="s">
        <v>18</v>
      </c>
      <c r="C68">
        <f>SUM(C64:C67)</f>
        <v>1251</v>
      </c>
      <c r="D68">
        <f>SUM(D64:D67)</f>
        <v>1251</v>
      </c>
      <c r="F68" s="3">
        <f>SUM(F64:F67)</f>
        <v>-313</v>
      </c>
    </row>
    <row r="70" ht="45">
      <c r="A70" s="8" t="s">
        <v>30</v>
      </c>
    </row>
    <row r="71" spans="1:6" ht="12.75">
      <c r="A71" t="s">
        <v>7</v>
      </c>
      <c r="B71" t="s">
        <v>24</v>
      </c>
      <c r="C71">
        <v>1015</v>
      </c>
      <c r="D71">
        <v>1015</v>
      </c>
      <c r="E71">
        <f>0.08*0.835</f>
        <v>0.0668</v>
      </c>
      <c r="F71" s="3">
        <v>-68</v>
      </c>
    </row>
    <row r="73" spans="1:6" ht="12.75">
      <c r="A73" t="s">
        <v>31</v>
      </c>
      <c r="B73" t="s">
        <v>24</v>
      </c>
      <c r="C73">
        <v>677</v>
      </c>
      <c r="D73">
        <v>677</v>
      </c>
      <c r="E73">
        <f>0.08*0.835</f>
        <v>0.0668</v>
      </c>
      <c r="F73" s="3">
        <v>-45</v>
      </c>
    </row>
    <row r="75" spans="1:6" ht="12.75">
      <c r="A75" t="s">
        <v>18</v>
      </c>
      <c r="C75">
        <f>SUM(C71:C74)</f>
        <v>1692</v>
      </c>
      <c r="D75">
        <f>SUM(D71:D74)</f>
        <v>1692</v>
      </c>
      <c r="F75" s="3">
        <f>SUM(F71:F74)</f>
        <v>-113</v>
      </c>
    </row>
    <row r="77" ht="90">
      <c r="A77" s="8" t="s">
        <v>36</v>
      </c>
    </row>
    <row r="78" spans="1:6" ht="12.75">
      <c r="A78" t="s">
        <v>31</v>
      </c>
      <c r="B78" t="s">
        <v>13</v>
      </c>
      <c r="C78">
        <v>2</v>
      </c>
      <c r="D78">
        <v>2</v>
      </c>
      <c r="E78">
        <v>0.5</v>
      </c>
      <c r="F78">
        <f>+D78*E78</f>
        <v>1</v>
      </c>
    </row>
    <row r="79" ht="12.75">
      <c r="B79" t="s">
        <v>14</v>
      </c>
    </row>
    <row r="80" spans="1:6" ht="12.75">
      <c r="A80" t="s">
        <v>12</v>
      </c>
      <c r="B80" t="s">
        <v>13</v>
      </c>
      <c r="C80">
        <v>2</v>
      </c>
      <c r="D80">
        <v>2</v>
      </c>
      <c r="E80">
        <v>0.5</v>
      </c>
      <c r="F80">
        <f>+D80*E80</f>
        <v>1</v>
      </c>
    </row>
    <row r="81" ht="12.75">
      <c r="B81" t="s">
        <v>14</v>
      </c>
    </row>
    <row r="83" spans="1:6" ht="12.75">
      <c r="A83" t="s">
        <v>18</v>
      </c>
      <c r="C83">
        <f>SUM(C78:C82)</f>
        <v>4</v>
      </c>
      <c r="D83">
        <f>SUM(D78:D82)</f>
        <v>4</v>
      </c>
      <c r="F83" s="3">
        <f>SUM(F78:F82)</f>
        <v>2</v>
      </c>
    </row>
    <row r="85" ht="60">
      <c r="A85" s="8" t="s">
        <v>32</v>
      </c>
    </row>
    <row r="86" spans="1:6" ht="12.75">
      <c r="A86" t="s">
        <v>31</v>
      </c>
      <c r="B86" t="s">
        <v>13</v>
      </c>
      <c r="C86">
        <v>12</v>
      </c>
      <c r="D86">
        <v>12</v>
      </c>
      <c r="E86">
        <v>0.58</v>
      </c>
      <c r="F86" s="3">
        <f>+D86*E86</f>
        <v>6.959999999999999</v>
      </c>
    </row>
    <row r="87" ht="12.75">
      <c r="B87" t="s">
        <v>14</v>
      </c>
    </row>
    <row r="89" spans="1:6" ht="12.75">
      <c r="A89" t="s">
        <v>33</v>
      </c>
      <c r="B89" t="s">
        <v>13</v>
      </c>
      <c r="C89">
        <v>13</v>
      </c>
      <c r="D89">
        <v>13</v>
      </c>
      <c r="E89">
        <v>0.58</v>
      </c>
      <c r="F89" s="3">
        <v>7</v>
      </c>
    </row>
    <row r="90" ht="12.75">
      <c r="B90" t="s">
        <v>14</v>
      </c>
    </row>
    <row r="92" spans="1:6" ht="12.75">
      <c r="A92" t="s">
        <v>12</v>
      </c>
      <c r="B92" t="s">
        <v>13</v>
      </c>
      <c r="C92">
        <v>13</v>
      </c>
      <c r="D92">
        <v>13</v>
      </c>
      <c r="E92">
        <v>0.58</v>
      </c>
      <c r="F92" s="3">
        <v>8</v>
      </c>
    </row>
    <row r="93" ht="12.75">
      <c r="B93" t="s">
        <v>14</v>
      </c>
    </row>
    <row r="95" spans="1:6" ht="12.75">
      <c r="A95" t="s">
        <v>18</v>
      </c>
      <c r="C95">
        <f>SUM(C86:C94)</f>
        <v>38</v>
      </c>
      <c r="D95">
        <f>SUM(D86:D94)</f>
        <v>38</v>
      </c>
      <c r="F95" s="3">
        <f>SUM(F86:F94)</f>
        <v>21.96</v>
      </c>
    </row>
    <row r="97" ht="45">
      <c r="A97" s="8" t="s">
        <v>34</v>
      </c>
    </row>
    <row r="98" spans="1:6" ht="25.5">
      <c r="A98" t="s">
        <v>31</v>
      </c>
      <c r="B98" s="5" t="s">
        <v>37</v>
      </c>
      <c r="C98">
        <v>107</v>
      </c>
      <c r="D98">
        <v>96357</v>
      </c>
      <c r="E98">
        <v>0.33</v>
      </c>
      <c r="F98" s="3">
        <f>+D98*E98</f>
        <v>31797.81</v>
      </c>
    </row>
    <row r="100" spans="1:6" ht="25.5">
      <c r="A100" t="s">
        <v>33</v>
      </c>
      <c r="B100" s="5" t="s">
        <v>37</v>
      </c>
      <c r="C100">
        <v>107</v>
      </c>
      <c r="D100">
        <v>96356</v>
      </c>
      <c r="E100">
        <v>0.33</v>
      </c>
      <c r="F100" s="3">
        <f>+D100*E100</f>
        <v>31797.480000000003</v>
      </c>
    </row>
    <row r="102" spans="1:6" ht="25.5">
      <c r="A102" t="s">
        <v>12</v>
      </c>
      <c r="B102" s="5" t="s">
        <v>37</v>
      </c>
      <c r="C102">
        <v>107</v>
      </c>
      <c r="D102">
        <v>96357</v>
      </c>
      <c r="E102">
        <v>0.33</v>
      </c>
      <c r="F102" s="3">
        <f>+D102*E102</f>
        <v>31797.81</v>
      </c>
    </row>
    <row r="104" spans="1:6" ht="12.75">
      <c r="A104" t="s">
        <v>18</v>
      </c>
      <c r="C104">
        <f>SUM(C98:C103)</f>
        <v>321</v>
      </c>
      <c r="D104">
        <f>SUM(D98:D103)</f>
        <v>289070</v>
      </c>
      <c r="F104" s="3">
        <f>SUM(F98:F103)</f>
        <v>95393.1</v>
      </c>
    </row>
    <row r="106" spans="1:6" ht="12.75">
      <c r="A106" t="s">
        <v>38</v>
      </c>
      <c r="C106">
        <f>C68+C75+C83+C95+C104</f>
        <v>3306</v>
      </c>
      <c r="D106">
        <f>D68+D75+D83+D95+D104</f>
        <v>292055</v>
      </c>
      <c r="F106" s="3">
        <f>F68+F75+F83+F95+F104</f>
        <v>94991.06000000001</v>
      </c>
    </row>
  </sheetData>
  <printOptions gridLines="1"/>
  <pageMargins left="0.75" right="0.75" top="1" bottom="1" header="0.5" footer="0.5"/>
  <pageSetup blackAndWhite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Dan.Klock</cp:lastModifiedBy>
  <cp:lastPrinted>2007-06-13T14:30:02Z</cp:lastPrinted>
  <dcterms:created xsi:type="dcterms:W3CDTF">2007-05-03T16:01:36Z</dcterms:created>
  <dcterms:modified xsi:type="dcterms:W3CDTF">2007-06-13T14:30:49Z</dcterms:modified>
  <cp:category/>
  <cp:version/>
  <cp:contentType/>
  <cp:contentStatus/>
</cp:coreProperties>
</file>