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9ns" sheetId="1" r:id="rId1"/>
  </sheets>
  <definedNames>
    <definedName name="_Key1" localSheetId="0" hidden="1">'s9ns'!$B$19:$B$109</definedName>
    <definedName name="_Key2" localSheetId="0" hidden="1">'s9ns'!$C$19:$C$109</definedName>
    <definedName name="_Order1" localSheetId="0" hidden="1">255</definedName>
    <definedName name="_Order2" localSheetId="0" hidden="1">255</definedName>
    <definedName name="_Sort" localSheetId="0" hidden="1">'s9ns'!$B$19:$F$109</definedName>
    <definedName name="_xlnm.Print_Area" localSheetId="0">'s9ns'!$A$8:$R$115</definedName>
    <definedName name="Print_Area_MI">'s9ns'!$C$1:$O$116</definedName>
    <definedName name="_xlnm.Print_Titles" localSheetId="0">'s9ns'!$1:$7</definedName>
    <definedName name="Print_Titles_MI">'s9ns'!$1:$18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<sst xmlns="http://schemas.openxmlformats.org/spreadsheetml/2006/main" count="126" uniqueCount="97">
  <si>
    <t xml:space="preserve"> </t>
  </si>
  <si>
    <t>STATE / AREA</t>
  </si>
  <si>
    <t>% of</t>
  </si>
  <si>
    <t>TOTAL</t>
  </si>
  <si>
    <t>Cat.</t>
  </si>
  <si>
    <t>CA</t>
  </si>
  <si>
    <t>Los Angeles</t>
  </si>
  <si>
    <t>Sacramento</t>
  </si>
  <si>
    <t>San Diego</t>
  </si>
  <si>
    <t>San Francisco-Oakland</t>
  </si>
  <si>
    <t>San Jose</t>
  </si>
  <si>
    <t>Total</t>
  </si>
  <si>
    <t>FL</t>
  </si>
  <si>
    <t>Jacksonville</t>
  </si>
  <si>
    <t>Miami-Hialeah</t>
  </si>
  <si>
    <t>GA</t>
  </si>
  <si>
    <t>Atlanta</t>
  </si>
  <si>
    <t>IL</t>
  </si>
  <si>
    <t>Chicago</t>
  </si>
  <si>
    <t>MI</t>
  </si>
  <si>
    <t>Grand Rapids</t>
  </si>
  <si>
    <t>MO</t>
  </si>
  <si>
    <t>Kansas City, MO-KS</t>
  </si>
  <si>
    <t>St. Louis, MO-IL</t>
  </si>
  <si>
    <t>NY</t>
  </si>
  <si>
    <t>OH</t>
  </si>
  <si>
    <t>Akron</t>
  </si>
  <si>
    <t>Cincinnati, OH-KY</t>
  </si>
  <si>
    <t>Dayton</t>
  </si>
  <si>
    <t>OR</t>
  </si>
  <si>
    <t>Portland-Vanc, OR-WA</t>
  </si>
  <si>
    <t>PA</t>
  </si>
  <si>
    <t>Philadelphia, PA-NJ</t>
  </si>
  <si>
    <t>Pittsburgh</t>
  </si>
  <si>
    <t>PR</t>
  </si>
  <si>
    <t>San Juan</t>
  </si>
  <si>
    <t>TX</t>
  </si>
  <si>
    <t>Dallas-Forth Worth</t>
  </si>
  <si>
    <t>WA</t>
  </si>
  <si>
    <t>Seattle</t>
  </si>
  <si>
    <t>Check</t>
  </si>
  <si>
    <t>St. Louis, IL-MO</t>
  </si>
  <si>
    <t>WI</t>
  </si>
  <si>
    <t>State of Wisconsin</t>
  </si>
  <si>
    <t>CO</t>
  </si>
  <si>
    <t>Denver</t>
  </si>
  <si>
    <t>FY 1995</t>
  </si>
  <si>
    <t>FY 1996</t>
  </si>
  <si>
    <t>FY 1997</t>
  </si>
  <si>
    <t>FY 1998</t>
  </si>
  <si>
    <t>FY 1999</t>
  </si>
  <si>
    <t>Houston</t>
  </si>
  <si>
    <t>AZ</t>
  </si>
  <si>
    <t>Phoenix</t>
  </si>
  <si>
    <t>NC</t>
  </si>
  <si>
    <t>Durham</t>
  </si>
  <si>
    <t>FY 2000</t>
  </si>
  <si>
    <t>NEW STARTS OBLIGATIONS  --  Sec 5307 Urb. Area Formula Program</t>
  </si>
  <si>
    <t>Tucson</t>
  </si>
  <si>
    <t>LA</t>
  </si>
  <si>
    <t>New Orleans</t>
  </si>
  <si>
    <t>NJ</t>
  </si>
  <si>
    <t>Northeastern New Jersey</t>
  </si>
  <si>
    <t>NV</t>
  </si>
  <si>
    <t>Las Vegas</t>
  </si>
  <si>
    <t>UT</t>
  </si>
  <si>
    <t>Salt Lake City</t>
  </si>
  <si>
    <t>AL</t>
  </si>
  <si>
    <t>State of Alabama</t>
  </si>
  <si>
    <t>ME</t>
  </si>
  <si>
    <t>State of Maine</t>
  </si>
  <si>
    <t>State of Ohio</t>
  </si>
  <si>
    <t>Puerto Rico</t>
  </si>
  <si>
    <t>FY 2001</t>
  </si>
  <si>
    <t>MA</t>
  </si>
  <si>
    <t>Boston</t>
  </si>
  <si>
    <t>MN</t>
  </si>
  <si>
    <t>Minneapolis-St. Paul</t>
  </si>
  <si>
    <t>AR</t>
  </si>
  <si>
    <t>Little Rock-N. Little Rock</t>
  </si>
  <si>
    <t>KY</t>
  </si>
  <si>
    <t>Louisville, KY-IN</t>
  </si>
  <si>
    <t>Syracuse</t>
  </si>
  <si>
    <t>FY 2002</t>
  </si>
  <si>
    <t>Riverside-San Bernardino</t>
  </si>
  <si>
    <t>Columbus</t>
  </si>
  <si>
    <t>FY 2003</t>
  </si>
  <si>
    <t>State of Florida</t>
  </si>
  <si>
    <t>State of Texas</t>
  </si>
  <si>
    <t>FY 2004</t>
  </si>
  <si>
    <t>CT</t>
  </si>
  <si>
    <t>Bridgeport-Stamford, CT-NY</t>
  </si>
  <si>
    <t>State of Kentucky</t>
  </si>
  <si>
    <t>FISCAL YEARS 1995-2004</t>
  </si>
  <si>
    <t>TABLE 82</t>
  </si>
  <si>
    <t>10-YEAR</t>
  </si>
  <si>
    <t>% of 10-yr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</si>
</sst>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"/>
  </numFmts>
  <fonts count="10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2"/>
      <name val="Times New Roman"/>
      <family val="0"/>
    </font>
    <font>
      <b/>
      <i/>
      <sz val="11"/>
      <name val="Arial"/>
      <family val="2"/>
    </font>
    <font>
      <i/>
      <sz val="11"/>
      <name val="Arial"/>
      <family val="2"/>
    </font>
    <font>
      <u val="single"/>
      <sz val="9.25"/>
      <color indexed="12"/>
      <name val="Arial"/>
      <family val="0"/>
    </font>
    <font>
      <u val="single"/>
      <sz val="9.2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3" fillId="0" borderId="0" xfId="0" applyFont="1" applyAlignment="1">
      <alignment/>
    </xf>
    <xf numFmtId="0" fontId="0" fillId="0" borderId="3" xfId="0" applyFill="1" applyBorder="1" applyAlignment="1">
      <alignment/>
    </xf>
    <xf numFmtId="0" fontId="3" fillId="0" borderId="4" xfId="0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0" fillId="0" borderId="2" xfId="0" applyNumberFormat="1" applyFill="1" applyBorder="1" applyAlignment="1" applyProtection="1">
      <alignment/>
      <protection/>
    </xf>
    <xf numFmtId="0" fontId="4" fillId="0" borderId="5" xfId="0" applyFont="1" applyFill="1" applyBorder="1" applyAlignment="1">
      <alignment/>
    </xf>
    <xf numFmtId="37" fontId="3" fillId="0" borderId="6" xfId="0" applyNumberFormat="1" applyFont="1" applyFill="1" applyBorder="1" applyAlignment="1" applyProtection="1">
      <alignment/>
      <protection/>
    </xf>
    <xf numFmtId="37" fontId="0" fillId="0" borderId="7" xfId="0" applyNumberFormat="1" applyFill="1" applyBorder="1" applyAlignment="1" applyProtection="1">
      <alignment/>
      <protection/>
    </xf>
    <xf numFmtId="37" fontId="3" fillId="0" borderId="4" xfId="0" applyNumberFormat="1" applyFont="1" applyFill="1" applyBorder="1" applyAlignment="1" applyProtection="1">
      <alignment/>
      <protection/>
    </xf>
    <xf numFmtId="37" fontId="0" fillId="0" borderId="8" xfId="0" applyNumberFormat="1" applyFill="1" applyBorder="1" applyAlignment="1" applyProtection="1">
      <alignment/>
      <protection/>
    </xf>
    <xf numFmtId="0" fontId="3" fillId="0" borderId="2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37" fontId="3" fillId="2" borderId="0" xfId="0" applyNumberFormat="1" applyFont="1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 applyProtection="1">
      <alignment/>
      <protection/>
    </xf>
    <xf numFmtId="37" fontId="3" fillId="0" borderId="9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3" fontId="0" fillId="0" borderId="10" xfId="0" applyNumberFormat="1" applyBorder="1" applyAlignment="1" applyProtection="1">
      <alignment/>
      <protection/>
    </xf>
    <xf numFmtId="0" fontId="5" fillId="0" borderId="11" xfId="0" applyFont="1" applyFill="1" applyBorder="1" applyAlignment="1">
      <alignment horizontal="center"/>
    </xf>
    <xf numFmtId="3" fontId="0" fillId="0" borderId="11" xfId="0" applyNumberFormat="1" applyBorder="1" applyAlignment="1" applyProtection="1">
      <alignment/>
      <protection/>
    </xf>
    <xf numFmtId="37" fontId="7" fillId="0" borderId="7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6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165" fontId="0" fillId="0" borderId="10" xfId="0" applyNumberFormat="1" applyFont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11" xfId="0" applyNumberFormat="1" applyFont="1" applyBorder="1" applyAlignment="1" applyProtection="1">
      <alignment/>
      <protection/>
    </xf>
    <xf numFmtId="165" fontId="0" fillId="0" borderId="2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3" fontId="0" fillId="0" borderId="16" xfId="0" applyNumberFormat="1" applyFont="1" applyBorder="1" applyAlignment="1" applyProtection="1">
      <alignment/>
      <protection/>
    </xf>
    <xf numFmtId="3" fontId="0" fillId="0" borderId="9" xfId="0" applyNumberFormat="1" applyFont="1" applyBorder="1" applyAlignment="1" applyProtection="1">
      <alignment/>
      <protection/>
    </xf>
    <xf numFmtId="3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164" fontId="0" fillId="0" borderId="9" xfId="0" applyNumberFormat="1" applyFont="1" applyFill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0" fillId="0" borderId="11" xfId="0" applyNumberFormat="1" applyFont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4" xfId="0" applyNumberFormat="1" applyFont="1" applyFill="1" applyBorder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13" xfId="0" applyNumberFormat="1" applyFont="1" applyFill="1" applyBorder="1" applyAlignment="1" applyProtection="1">
      <alignment/>
      <protection/>
    </xf>
    <xf numFmtId="37" fontId="0" fillId="0" borderId="5" xfId="0" applyNumberFormat="1" applyFont="1" applyFill="1" applyBorder="1" applyAlignment="1" applyProtection="1">
      <alignment/>
      <protection/>
    </xf>
    <xf numFmtId="5" fontId="0" fillId="0" borderId="19" xfId="0" applyNumberFormat="1" applyFont="1" applyFill="1" applyBorder="1" applyAlignment="1" applyProtection="1">
      <alignment/>
      <protection/>
    </xf>
    <xf numFmtId="5" fontId="0" fillId="0" borderId="11" xfId="0" applyNumberFormat="1" applyFont="1" applyFill="1" applyBorder="1" applyAlignment="1" applyProtection="1">
      <alignment/>
      <protection/>
    </xf>
    <xf numFmtId="5" fontId="0" fillId="0" borderId="0" xfId="0" applyNumberFormat="1" applyFont="1" applyFill="1" applyAlignment="1" applyProtection="1">
      <alignment/>
      <protection/>
    </xf>
    <xf numFmtId="5" fontId="0" fillId="0" borderId="2" xfId="0" applyNumberFormat="1" applyFont="1" applyFill="1" applyBorder="1" applyAlignment="1" applyProtection="1">
      <alignment/>
      <protection/>
    </xf>
    <xf numFmtId="164" fontId="7" fillId="0" borderId="19" xfId="0" applyNumberFormat="1" applyFont="1" applyFill="1" applyBorder="1" applyAlignment="1" applyProtection="1">
      <alignment/>
      <protection/>
    </xf>
    <xf numFmtId="164" fontId="7" fillId="0" borderId="11" xfId="0" applyNumberFormat="1" applyFont="1" applyFill="1" applyBorder="1" applyAlignment="1" applyProtection="1">
      <alignment/>
      <protection/>
    </xf>
    <xf numFmtId="5" fontId="7" fillId="0" borderId="0" xfId="0" applyNumberFormat="1" applyFont="1" applyFill="1" applyAlignment="1" applyProtection="1">
      <alignment/>
      <protection/>
    </xf>
    <xf numFmtId="164" fontId="7" fillId="0" borderId="2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37" fontId="0" fillId="0" borderId="14" xfId="0" applyNumberFormat="1" applyFont="1" applyFill="1" applyBorder="1" applyAlignment="1" applyProtection="1">
      <alignment/>
      <protection/>
    </xf>
    <xf numFmtId="37" fontId="0" fillId="0" borderId="4" xfId="0" applyNumberFormat="1" applyFont="1" applyFill="1" applyBorder="1" applyAlignment="1" applyProtection="1">
      <alignment/>
      <protection/>
    </xf>
    <xf numFmtId="37" fontId="0" fillId="0" borderId="15" xfId="0" applyNumberFormat="1" applyFont="1" applyFill="1" applyBorder="1" applyAlignment="1" applyProtection="1">
      <alignment/>
      <protection/>
    </xf>
    <xf numFmtId="37" fontId="0" fillId="0" borderId="3" xfId="0" applyNumberFormat="1" applyFont="1" applyFill="1" applyBorder="1" applyAlignment="1" applyProtection="1">
      <alignment/>
      <protection/>
    </xf>
    <xf numFmtId="37" fontId="0" fillId="0" borderId="20" xfId="0" applyNumberFormat="1" applyFont="1" applyFill="1" applyBorder="1" applyAlignment="1" applyProtection="1">
      <alignment/>
      <protection/>
    </xf>
    <xf numFmtId="37" fontId="0" fillId="0" borderId="21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T116"/>
  <sheetViews>
    <sheetView tabSelected="1" defaultGridColor="0" zoomScale="77" zoomScaleNormal="77" colorId="22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77734375" defaultRowHeight="15"/>
  <cols>
    <col min="1" max="1" width="0.78125" style="0" customWidth="1"/>
    <col min="2" max="2" width="4.77734375" style="0" customWidth="1"/>
    <col min="3" max="3" width="20.77734375" style="0" customWidth="1"/>
    <col min="4" max="5" width="12.77734375" style="0" customWidth="1"/>
    <col min="6" max="13" width="13.77734375" style="0" customWidth="1"/>
    <col min="14" max="14" width="1.77734375" style="0" customWidth="1"/>
    <col min="15" max="15" width="14.77734375" style="0" customWidth="1"/>
    <col min="16" max="16" width="6.77734375" style="0" customWidth="1"/>
    <col min="17" max="17" width="1.2265625" style="0" customWidth="1"/>
    <col min="18" max="18" width="2.77734375" style="0" customWidth="1"/>
    <col min="19" max="19" width="11.4453125" style="0" customWidth="1"/>
    <col min="20" max="20" width="14.77734375" style="0" customWidth="1"/>
    <col min="21" max="16384" width="11.4453125" style="0" customWidth="1"/>
  </cols>
  <sheetData>
    <row r="1" spans="2:17" ht="18">
      <c r="B1" s="91" t="s">
        <v>94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2:17" ht="18">
      <c r="B2" s="91" t="s">
        <v>57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2:17" ht="15.75">
      <c r="B3" s="92" t="s">
        <v>93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2:17" ht="15.75" thickBo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2:17" ht="15.75">
      <c r="B5" s="35"/>
      <c r="C5" s="36"/>
      <c r="D5" s="37"/>
      <c r="E5" s="37"/>
      <c r="F5" s="37"/>
      <c r="G5" s="1"/>
      <c r="H5" s="38"/>
      <c r="I5" s="38"/>
      <c r="J5" s="38"/>
      <c r="K5" s="38"/>
      <c r="L5" s="38"/>
      <c r="M5" s="38"/>
      <c r="N5" s="1"/>
      <c r="O5" s="35"/>
      <c r="P5" s="36"/>
      <c r="Q5" s="39"/>
    </row>
    <row r="6" spans="2:20" ht="15.75">
      <c r="B6" s="2"/>
      <c r="C6" s="18" t="s">
        <v>1</v>
      </c>
      <c r="D6" s="29" t="s">
        <v>46</v>
      </c>
      <c r="E6" s="29" t="s">
        <v>47</v>
      </c>
      <c r="F6" s="29" t="s">
        <v>48</v>
      </c>
      <c r="G6" s="40" t="s">
        <v>49</v>
      </c>
      <c r="H6" s="31" t="s">
        <v>50</v>
      </c>
      <c r="I6" s="31" t="s">
        <v>56</v>
      </c>
      <c r="J6" s="31" t="s">
        <v>73</v>
      </c>
      <c r="K6" s="31" t="s">
        <v>83</v>
      </c>
      <c r="L6" s="31" t="s">
        <v>86</v>
      </c>
      <c r="M6" s="31" t="s">
        <v>89</v>
      </c>
      <c r="N6" s="40"/>
      <c r="O6" s="14" t="s">
        <v>95</v>
      </c>
      <c r="P6" s="19" t="s">
        <v>2</v>
      </c>
      <c r="Q6" s="41"/>
      <c r="R6" s="3"/>
      <c r="S6" s="3"/>
      <c r="T6" s="3"/>
    </row>
    <row r="7" spans="2:20" ht="16.5" thickBot="1">
      <c r="B7" s="4"/>
      <c r="C7" s="5"/>
      <c r="D7" s="42"/>
      <c r="E7" s="42"/>
      <c r="F7" s="42"/>
      <c r="G7" s="5"/>
      <c r="H7" s="43"/>
      <c r="I7" s="43"/>
      <c r="J7" s="43"/>
      <c r="K7" s="43"/>
      <c r="L7" s="43"/>
      <c r="M7" s="43"/>
      <c r="N7" s="5"/>
      <c r="O7" s="44" t="s">
        <v>3</v>
      </c>
      <c r="P7" s="45" t="s">
        <v>4</v>
      </c>
      <c r="Q7" s="46"/>
      <c r="R7" s="3"/>
      <c r="S7" s="3"/>
      <c r="T7" s="3"/>
    </row>
    <row r="8" spans="2:20" ht="15.75">
      <c r="B8" s="24"/>
      <c r="C8" s="23"/>
      <c r="D8" s="30"/>
      <c r="E8" s="30"/>
      <c r="F8" s="30"/>
      <c r="G8" s="17"/>
      <c r="H8" s="32"/>
      <c r="I8" s="32"/>
      <c r="J8" s="32"/>
      <c r="K8" s="32"/>
      <c r="L8" s="32"/>
      <c r="M8" s="32"/>
      <c r="N8" s="17"/>
      <c r="O8" s="8"/>
      <c r="P8" s="22"/>
      <c r="Q8" s="20"/>
      <c r="R8" s="3"/>
      <c r="S8" s="3"/>
      <c r="T8" s="3"/>
    </row>
    <row r="9" spans="2:20" ht="15.75">
      <c r="B9" s="24" t="s">
        <v>67</v>
      </c>
      <c r="C9" s="23" t="s">
        <v>68</v>
      </c>
      <c r="D9" s="47">
        <v>0</v>
      </c>
      <c r="E9" s="47">
        <v>0</v>
      </c>
      <c r="F9" s="47">
        <v>0</v>
      </c>
      <c r="G9" s="48">
        <v>0</v>
      </c>
      <c r="H9" s="49">
        <v>0</v>
      </c>
      <c r="I9" s="49">
        <v>51999</v>
      </c>
      <c r="J9" s="49">
        <v>35760</v>
      </c>
      <c r="K9" s="49">
        <v>0</v>
      </c>
      <c r="L9" s="49">
        <v>0</v>
      </c>
      <c r="M9" s="49">
        <v>0</v>
      </c>
      <c r="N9" s="48"/>
      <c r="O9" s="50">
        <f>SUM(D9:N9)</f>
        <v>87759</v>
      </c>
      <c r="P9" s="51">
        <f>(O9/$O$10)*100</f>
        <v>100</v>
      </c>
      <c r="Q9" s="20"/>
      <c r="R9" s="3"/>
      <c r="S9" s="3"/>
      <c r="T9" s="3"/>
    </row>
    <row r="10" spans="2:20" ht="15.75">
      <c r="B10" s="25"/>
      <c r="C10" s="26" t="s">
        <v>11</v>
      </c>
      <c r="D10" s="52">
        <f aca="true" t="shared" si="0" ref="D10:M10">SUM(D8:D9)</f>
        <v>0</v>
      </c>
      <c r="E10" s="52">
        <f t="shared" si="0"/>
        <v>0</v>
      </c>
      <c r="F10" s="52">
        <f t="shared" si="0"/>
        <v>0</v>
      </c>
      <c r="G10" s="53">
        <f t="shared" si="0"/>
        <v>0</v>
      </c>
      <c r="H10" s="54">
        <f t="shared" si="0"/>
        <v>0</v>
      </c>
      <c r="I10" s="54">
        <f t="shared" si="0"/>
        <v>51999</v>
      </c>
      <c r="J10" s="54">
        <f t="shared" si="0"/>
        <v>35760</v>
      </c>
      <c r="K10" s="54">
        <f t="shared" si="0"/>
        <v>0</v>
      </c>
      <c r="L10" s="54">
        <f t="shared" si="0"/>
        <v>0</v>
      </c>
      <c r="M10" s="54">
        <f t="shared" si="0"/>
        <v>0</v>
      </c>
      <c r="N10" s="53"/>
      <c r="O10" s="55">
        <f>SUM(O8:O9)</f>
        <v>87759</v>
      </c>
      <c r="P10" s="56">
        <f>(O10/$O$112)*100</f>
        <v>0.005358266561428608</v>
      </c>
      <c r="Q10" s="21"/>
      <c r="R10" s="3"/>
      <c r="S10" s="3"/>
      <c r="T10" s="3"/>
    </row>
    <row r="11" spans="2:20" ht="15.75">
      <c r="B11" s="24"/>
      <c r="C11" s="23"/>
      <c r="D11" s="57"/>
      <c r="E11" s="57"/>
      <c r="F11" s="57"/>
      <c r="G11" s="58"/>
      <c r="H11" s="59"/>
      <c r="I11" s="59"/>
      <c r="J11" s="59"/>
      <c r="K11" s="59"/>
      <c r="L11" s="59"/>
      <c r="M11" s="59"/>
      <c r="N11" s="58"/>
      <c r="O11" s="60"/>
      <c r="P11" s="61"/>
      <c r="Q11" s="20"/>
      <c r="R11" s="3"/>
      <c r="S11" s="3"/>
      <c r="T11" s="3"/>
    </row>
    <row r="12" spans="2:20" ht="15.75">
      <c r="B12" s="24" t="s">
        <v>78</v>
      </c>
      <c r="C12" s="23" t="s">
        <v>79</v>
      </c>
      <c r="D12" s="57">
        <v>0</v>
      </c>
      <c r="E12" s="57">
        <v>0</v>
      </c>
      <c r="F12" s="57">
        <v>0</v>
      </c>
      <c r="G12" s="58">
        <v>0</v>
      </c>
      <c r="H12" s="59">
        <v>0</v>
      </c>
      <c r="I12" s="59">
        <v>0</v>
      </c>
      <c r="J12" s="59">
        <v>2110923</v>
      </c>
      <c r="K12" s="59">
        <v>0</v>
      </c>
      <c r="L12" s="59">
        <v>3503520</v>
      </c>
      <c r="M12" s="59">
        <v>2327253</v>
      </c>
      <c r="N12" s="58"/>
      <c r="O12" s="60">
        <f>SUM(D12:N12)</f>
        <v>7941696</v>
      </c>
      <c r="P12" s="51">
        <f>(O12/$O$13)*100</f>
        <v>100</v>
      </c>
      <c r="Q12" s="20"/>
      <c r="R12" s="3"/>
      <c r="S12" s="3"/>
      <c r="T12" s="3"/>
    </row>
    <row r="13" spans="2:20" ht="15.75">
      <c r="B13" s="25"/>
      <c r="C13" s="26" t="s">
        <v>11</v>
      </c>
      <c r="D13" s="52">
        <f aca="true" t="shared" si="1" ref="D13:M13">SUM(D11:D12)</f>
        <v>0</v>
      </c>
      <c r="E13" s="52">
        <f t="shared" si="1"/>
        <v>0</v>
      </c>
      <c r="F13" s="52">
        <f t="shared" si="1"/>
        <v>0</v>
      </c>
      <c r="G13" s="53">
        <f t="shared" si="1"/>
        <v>0</v>
      </c>
      <c r="H13" s="54">
        <f t="shared" si="1"/>
        <v>0</v>
      </c>
      <c r="I13" s="54">
        <f t="shared" si="1"/>
        <v>0</v>
      </c>
      <c r="J13" s="54">
        <f t="shared" si="1"/>
        <v>2110923</v>
      </c>
      <c r="K13" s="54">
        <f t="shared" si="1"/>
        <v>0</v>
      </c>
      <c r="L13" s="54">
        <f t="shared" si="1"/>
        <v>3503520</v>
      </c>
      <c r="M13" s="54">
        <f t="shared" si="1"/>
        <v>2327253</v>
      </c>
      <c r="N13" s="53"/>
      <c r="O13" s="55">
        <f>SUM(O11:O12)</f>
        <v>7941696</v>
      </c>
      <c r="P13" s="56">
        <f>(O13/$O$112)*100</f>
        <v>0.4848929923749282</v>
      </c>
      <c r="Q13" s="21"/>
      <c r="R13" s="3"/>
      <c r="S13" s="3"/>
      <c r="T13" s="3"/>
    </row>
    <row r="14" spans="2:20" ht="15.75">
      <c r="B14" s="24"/>
      <c r="C14" s="23"/>
      <c r="D14" s="57"/>
      <c r="E14" s="57"/>
      <c r="F14" s="57"/>
      <c r="G14" s="58"/>
      <c r="H14" s="59"/>
      <c r="I14" s="59"/>
      <c r="J14" s="59"/>
      <c r="K14" s="59"/>
      <c r="L14" s="59"/>
      <c r="M14" s="59"/>
      <c r="N14" s="58"/>
      <c r="O14" s="60"/>
      <c r="P14" s="61"/>
      <c r="Q14" s="20"/>
      <c r="R14" s="3"/>
      <c r="S14" s="3"/>
      <c r="T14" s="3"/>
    </row>
    <row r="15" spans="2:20" ht="15.75">
      <c r="B15" s="24" t="s">
        <v>52</v>
      </c>
      <c r="C15" s="23" t="s">
        <v>53</v>
      </c>
      <c r="D15" s="57">
        <v>0</v>
      </c>
      <c r="E15" s="57">
        <v>0</v>
      </c>
      <c r="F15" s="57">
        <v>0</v>
      </c>
      <c r="G15" s="58">
        <v>0</v>
      </c>
      <c r="H15" s="59">
        <v>2600000</v>
      </c>
      <c r="I15" s="59">
        <v>799664</v>
      </c>
      <c r="J15" s="59">
        <v>0</v>
      </c>
      <c r="K15" s="59">
        <v>6749394</v>
      </c>
      <c r="L15" s="59">
        <v>0</v>
      </c>
      <c r="M15" s="59">
        <v>12999664</v>
      </c>
      <c r="N15" s="48"/>
      <c r="O15" s="60">
        <f>SUM(D15:N15)</f>
        <v>23148722</v>
      </c>
      <c r="P15" s="51">
        <f>(O15/$O$17)*100</f>
        <v>99.64948564466683</v>
      </c>
      <c r="Q15" s="20"/>
      <c r="R15" s="3"/>
      <c r="S15" s="3"/>
      <c r="T15" s="3"/>
    </row>
    <row r="16" spans="2:20" ht="15.75">
      <c r="B16" s="24"/>
      <c r="C16" s="23" t="s">
        <v>58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9">
        <v>81425</v>
      </c>
      <c r="J16" s="59">
        <v>0</v>
      </c>
      <c r="K16" s="59">
        <v>0</v>
      </c>
      <c r="L16" s="59">
        <v>0</v>
      </c>
      <c r="M16" s="59">
        <v>0</v>
      </c>
      <c r="N16" s="48"/>
      <c r="O16" s="60">
        <f>SUM(D16:N16)</f>
        <v>81425</v>
      </c>
      <c r="P16" s="51">
        <f>(O16/$O$17)*100</f>
        <v>0.35051435533317976</v>
      </c>
      <c r="Q16" s="20"/>
      <c r="R16" s="3"/>
      <c r="S16" s="3"/>
      <c r="T16" s="3"/>
    </row>
    <row r="17" spans="2:20" ht="15.75">
      <c r="B17" s="25"/>
      <c r="C17" s="26" t="s">
        <v>11</v>
      </c>
      <c r="D17" s="52">
        <f aca="true" t="shared" si="2" ref="D17:M17">SUM(D14:D16)</f>
        <v>0</v>
      </c>
      <c r="E17" s="52">
        <f t="shared" si="2"/>
        <v>0</v>
      </c>
      <c r="F17" s="52">
        <f t="shared" si="2"/>
        <v>0</v>
      </c>
      <c r="G17" s="53">
        <f t="shared" si="2"/>
        <v>0</v>
      </c>
      <c r="H17" s="54">
        <f t="shared" si="2"/>
        <v>2600000</v>
      </c>
      <c r="I17" s="54">
        <f t="shared" si="2"/>
        <v>881089</v>
      </c>
      <c r="J17" s="54">
        <f t="shared" si="2"/>
        <v>0</v>
      </c>
      <c r="K17" s="54">
        <f t="shared" si="2"/>
        <v>6749394</v>
      </c>
      <c r="L17" s="54">
        <f t="shared" si="2"/>
        <v>0</v>
      </c>
      <c r="M17" s="54">
        <f t="shared" si="2"/>
        <v>12999664</v>
      </c>
      <c r="N17" s="53"/>
      <c r="O17" s="55">
        <f>SUM(O14:O16)</f>
        <v>23230147</v>
      </c>
      <c r="P17" s="56">
        <f>(O17/$O$112)*100</f>
        <v>1.4183538997387286</v>
      </c>
      <c r="Q17" s="21"/>
      <c r="R17" s="3"/>
      <c r="S17" s="3"/>
      <c r="T17" s="3"/>
    </row>
    <row r="18" spans="2:20" ht="15.75">
      <c r="B18" s="23"/>
      <c r="C18" s="15"/>
      <c r="D18" s="62"/>
      <c r="E18" s="62"/>
      <c r="F18" s="62"/>
      <c r="G18" s="63"/>
      <c r="H18" s="64"/>
      <c r="I18" s="64"/>
      <c r="J18" s="64"/>
      <c r="K18" s="64"/>
      <c r="L18" s="64"/>
      <c r="M18" s="64"/>
      <c r="N18" s="63"/>
      <c r="O18" s="65"/>
      <c r="P18" s="66"/>
      <c r="Q18" s="18" t="s">
        <v>0</v>
      </c>
      <c r="R18" s="3"/>
      <c r="S18" s="3"/>
      <c r="T18" s="3"/>
    </row>
    <row r="19" spans="2:20" ht="16.5" customHeight="1">
      <c r="B19" s="24" t="s">
        <v>5</v>
      </c>
      <c r="C19" s="23" t="s">
        <v>6</v>
      </c>
      <c r="D19" s="57">
        <v>82900000</v>
      </c>
      <c r="E19" s="57">
        <v>54777000</v>
      </c>
      <c r="F19" s="57">
        <v>96057620</v>
      </c>
      <c r="G19" s="58">
        <v>48000</v>
      </c>
      <c r="H19" s="59">
        <v>145039361</v>
      </c>
      <c r="I19" s="59">
        <v>5560000</v>
      </c>
      <c r="J19" s="59">
        <v>17000989</v>
      </c>
      <c r="K19" s="59">
        <v>16096881</v>
      </c>
      <c r="L19" s="59">
        <v>28833376</v>
      </c>
      <c r="M19" s="59">
        <v>20580000</v>
      </c>
      <c r="N19" s="58"/>
      <c r="O19" s="60">
        <f aca="true" t="shared" si="3" ref="O19:O24">SUM(D19:N19)</f>
        <v>466893227</v>
      </c>
      <c r="P19" s="51">
        <f aca="true" t="shared" si="4" ref="P19:P24">(O19/$O$25)*100</f>
        <v>70.07552352394781</v>
      </c>
      <c r="Q19" s="20"/>
      <c r="R19" s="7"/>
      <c r="S19" s="7"/>
      <c r="T19" s="7"/>
    </row>
    <row r="20" spans="2:20" ht="16.5" customHeight="1">
      <c r="B20" s="24"/>
      <c r="C20" s="34" t="s">
        <v>84</v>
      </c>
      <c r="D20" s="57">
        <v>0</v>
      </c>
      <c r="E20" s="57">
        <v>0</v>
      </c>
      <c r="F20" s="57">
        <v>0</v>
      </c>
      <c r="G20" s="58">
        <v>0</v>
      </c>
      <c r="H20" s="59">
        <v>0</v>
      </c>
      <c r="I20" s="59">
        <v>0</v>
      </c>
      <c r="J20" s="59">
        <v>0</v>
      </c>
      <c r="K20" s="59">
        <v>2907000</v>
      </c>
      <c r="L20" s="59">
        <v>0</v>
      </c>
      <c r="M20" s="59">
        <v>0</v>
      </c>
      <c r="N20" s="58"/>
      <c r="O20" s="60">
        <f t="shared" si="3"/>
        <v>2907000</v>
      </c>
      <c r="P20" s="51">
        <f t="shared" si="4"/>
        <v>0.4363086356875258</v>
      </c>
      <c r="Q20" s="20"/>
      <c r="R20" s="7"/>
      <c r="S20" s="7"/>
      <c r="T20" s="7"/>
    </row>
    <row r="21" spans="2:20" ht="16.5" customHeight="1">
      <c r="B21" s="24"/>
      <c r="C21" s="23" t="s">
        <v>7</v>
      </c>
      <c r="D21" s="57">
        <v>0</v>
      </c>
      <c r="E21" s="57">
        <v>0</v>
      </c>
      <c r="F21" s="57">
        <v>0</v>
      </c>
      <c r="G21" s="58">
        <v>0</v>
      </c>
      <c r="H21" s="59">
        <v>0</v>
      </c>
      <c r="I21" s="59">
        <v>0</v>
      </c>
      <c r="J21" s="59">
        <v>140517000</v>
      </c>
      <c r="K21" s="59">
        <v>0</v>
      </c>
      <c r="L21" s="59">
        <v>0</v>
      </c>
      <c r="M21" s="59">
        <v>19355000</v>
      </c>
      <c r="N21" s="58"/>
      <c r="O21" s="60">
        <f t="shared" si="3"/>
        <v>159872000</v>
      </c>
      <c r="P21" s="51">
        <f t="shared" si="4"/>
        <v>23.995023806204376</v>
      </c>
      <c r="Q21" s="20"/>
      <c r="R21" s="7"/>
      <c r="S21" s="7"/>
      <c r="T21" s="7"/>
    </row>
    <row r="22" spans="2:20" ht="16.5" customHeight="1">
      <c r="B22" s="24"/>
      <c r="C22" s="23" t="s">
        <v>8</v>
      </c>
      <c r="D22" s="57">
        <v>0</v>
      </c>
      <c r="E22" s="57">
        <v>0</v>
      </c>
      <c r="F22" s="57">
        <v>2762136</v>
      </c>
      <c r="G22" s="58">
        <v>0</v>
      </c>
      <c r="H22" s="59">
        <v>0</v>
      </c>
      <c r="I22" s="59">
        <v>7298766</v>
      </c>
      <c r="J22" s="59">
        <v>1000000</v>
      </c>
      <c r="K22" s="59">
        <v>0</v>
      </c>
      <c r="L22" s="59">
        <v>0</v>
      </c>
      <c r="M22" s="59">
        <v>0</v>
      </c>
      <c r="N22" s="58"/>
      <c r="O22" s="60">
        <f t="shared" si="3"/>
        <v>11060902</v>
      </c>
      <c r="P22" s="51">
        <f t="shared" si="4"/>
        <v>1.6601193880610339</v>
      </c>
      <c r="Q22" s="20"/>
      <c r="R22" s="7"/>
      <c r="S22" s="7"/>
      <c r="T22" s="7"/>
    </row>
    <row r="23" spans="2:20" ht="16.5" customHeight="1">
      <c r="B23" s="24"/>
      <c r="C23" s="23" t="s">
        <v>9</v>
      </c>
      <c r="D23" s="57">
        <v>0</v>
      </c>
      <c r="E23" s="57">
        <v>4008000</v>
      </c>
      <c r="F23" s="57">
        <v>0</v>
      </c>
      <c r="G23" s="58">
        <v>0</v>
      </c>
      <c r="H23" s="59">
        <v>394600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8"/>
      <c r="O23" s="60">
        <f t="shared" si="3"/>
        <v>4402600</v>
      </c>
      <c r="P23" s="51">
        <f t="shared" si="4"/>
        <v>0.6607816991668046</v>
      </c>
      <c r="Q23" s="20"/>
      <c r="R23" s="7"/>
      <c r="S23" s="7"/>
      <c r="T23" s="7"/>
    </row>
    <row r="24" spans="2:20" ht="16.5" customHeight="1">
      <c r="B24" s="24"/>
      <c r="C24" s="23" t="s">
        <v>10</v>
      </c>
      <c r="D24" s="57">
        <v>6101750</v>
      </c>
      <c r="E24" s="57">
        <v>15034000</v>
      </c>
      <c r="F24" s="57">
        <v>0</v>
      </c>
      <c r="G24" s="58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8"/>
      <c r="O24" s="60">
        <f t="shared" si="3"/>
        <v>21135750</v>
      </c>
      <c r="P24" s="51">
        <f t="shared" si="4"/>
        <v>3.1722429469324473</v>
      </c>
      <c r="Q24" s="20"/>
      <c r="R24" s="7"/>
      <c r="S24" s="7"/>
      <c r="T24" s="7"/>
    </row>
    <row r="25" spans="2:20" ht="16.5" customHeight="1">
      <c r="B25" s="25"/>
      <c r="C25" s="26" t="s">
        <v>11</v>
      </c>
      <c r="D25" s="52">
        <f aca="true" t="shared" si="5" ref="D25:O25">SUM(D18:D24)</f>
        <v>89001750</v>
      </c>
      <c r="E25" s="52">
        <f t="shared" si="5"/>
        <v>73819000</v>
      </c>
      <c r="F25" s="52">
        <f t="shared" si="5"/>
        <v>98819756</v>
      </c>
      <c r="G25" s="53">
        <f t="shared" si="5"/>
        <v>48000</v>
      </c>
      <c r="H25" s="54">
        <f t="shared" si="5"/>
        <v>145433961</v>
      </c>
      <c r="I25" s="54">
        <f t="shared" si="5"/>
        <v>12858766</v>
      </c>
      <c r="J25" s="54">
        <f t="shared" si="5"/>
        <v>158517989</v>
      </c>
      <c r="K25" s="54">
        <f t="shared" si="5"/>
        <v>19003881</v>
      </c>
      <c r="L25" s="54">
        <f t="shared" si="5"/>
        <v>28833376</v>
      </c>
      <c r="M25" s="54">
        <f t="shared" si="5"/>
        <v>39935000</v>
      </c>
      <c r="N25" s="53"/>
      <c r="O25" s="55">
        <f t="shared" si="5"/>
        <v>666271479</v>
      </c>
      <c r="P25" s="56">
        <f>(O25/$O$112)*100</f>
        <v>40.680274236936185</v>
      </c>
      <c r="Q25" s="21"/>
      <c r="R25" s="7"/>
      <c r="S25" s="7"/>
      <c r="T25" s="7"/>
    </row>
    <row r="26" spans="2:20" ht="16.5" customHeight="1">
      <c r="B26" s="24"/>
      <c r="C26" s="23"/>
      <c r="D26" s="57"/>
      <c r="E26" s="57"/>
      <c r="F26" s="57"/>
      <c r="G26" s="58"/>
      <c r="H26" s="59"/>
      <c r="I26" s="59"/>
      <c r="J26" s="59"/>
      <c r="K26" s="59"/>
      <c r="L26" s="59"/>
      <c r="M26" s="59"/>
      <c r="N26" s="58"/>
      <c r="O26" s="60"/>
      <c r="P26" s="61"/>
      <c r="Q26" s="20"/>
      <c r="R26" s="7"/>
      <c r="S26" s="7"/>
      <c r="T26" s="7"/>
    </row>
    <row r="27" spans="2:20" ht="16.5" customHeight="1">
      <c r="B27" s="24" t="s">
        <v>44</v>
      </c>
      <c r="C27" s="23" t="s">
        <v>45</v>
      </c>
      <c r="D27" s="57">
        <v>0</v>
      </c>
      <c r="E27" s="57">
        <v>0</v>
      </c>
      <c r="F27" s="57">
        <v>0</v>
      </c>
      <c r="G27" s="58">
        <v>8344000</v>
      </c>
      <c r="H27" s="59">
        <v>3656000</v>
      </c>
      <c r="I27" s="59">
        <v>6000000</v>
      </c>
      <c r="J27" s="59">
        <v>0</v>
      </c>
      <c r="K27" s="59">
        <v>779000</v>
      </c>
      <c r="L27" s="59">
        <v>0</v>
      </c>
      <c r="M27" s="59">
        <v>0</v>
      </c>
      <c r="N27" s="58"/>
      <c r="O27" s="60">
        <f>SUM(D27:N27)</f>
        <v>18779000</v>
      </c>
      <c r="P27" s="51">
        <f>(O27/$O$28)*100</f>
        <v>100</v>
      </c>
      <c r="Q27" s="20"/>
      <c r="R27" s="7"/>
      <c r="S27" s="7"/>
      <c r="T27" s="7"/>
    </row>
    <row r="28" spans="2:20" ht="16.5" customHeight="1">
      <c r="B28" s="25"/>
      <c r="C28" s="26" t="s">
        <v>11</v>
      </c>
      <c r="D28" s="52">
        <f aca="true" t="shared" si="6" ref="D28:M28">SUM(D26:D27)</f>
        <v>0</v>
      </c>
      <c r="E28" s="52">
        <f t="shared" si="6"/>
        <v>0</v>
      </c>
      <c r="F28" s="52">
        <f t="shared" si="6"/>
        <v>0</v>
      </c>
      <c r="G28" s="53">
        <f t="shared" si="6"/>
        <v>8344000</v>
      </c>
      <c r="H28" s="54">
        <f t="shared" si="6"/>
        <v>3656000</v>
      </c>
      <c r="I28" s="54">
        <f t="shared" si="6"/>
        <v>6000000</v>
      </c>
      <c r="J28" s="54">
        <f t="shared" si="6"/>
        <v>0</v>
      </c>
      <c r="K28" s="54">
        <f t="shared" si="6"/>
        <v>779000</v>
      </c>
      <c r="L28" s="54">
        <f t="shared" si="6"/>
        <v>0</v>
      </c>
      <c r="M28" s="54">
        <f t="shared" si="6"/>
        <v>0</v>
      </c>
      <c r="N28" s="53"/>
      <c r="O28" s="55">
        <f>SUM(O26:O27)</f>
        <v>18779000</v>
      </c>
      <c r="P28" s="56">
        <f>(O28/$O$112)*100</f>
        <v>1.1465819774275894</v>
      </c>
      <c r="Q28" s="21"/>
      <c r="R28" s="7"/>
      <c r="S28" s="7"/>
      <c r="T28" s="7"/>
    </row>
    <row r="29" spans="2:20" ht="16.5" customHeight="1">
      <c r="B29" s="24"/>
      <c r="C29" s="23"/>
      <c r="D29" s="57"/>
      <c r="E29" s="57"/>
      <c r="F29" s="57"/>
      <c r="G29" s="58"/>
      <c r="H29" s="59"/>
      <c r="I29" s="59"/>
      <c r="J29" s="59"/>
      <c r="K29" s="59"/>
      <c r="L29" s="59"/>
      <c r="M29" s="59"/>
      <c r="N29" s="58"/>
      <c r="O29" s="60"/>
      <c r="P29" s="61"/>
      <c r="Q29" s="20"/>
      <c r="R29" s="7"/>
      <c r="S29" s="7"/>
      <c r="T29" s="7"/>
    </row>
    <row r="30" spans="2:20" ht="16.5" customHeight="1">
      <c r="B30" s="24" t="s">
        <v>90</v>
      </c>
      <c r="C30" s="23" t="s">
        <v>91</v>
      </c>
      <c r="D30" s="57">
        <v>0</v>
      </c>
      <c r="E30" s="57">
        <v>0</v>
      </c>
      <c r="F30" s="57">
        <v>0</v>
      </c>
      <c r="G30" s="58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2000000</v>
      </c>
      <c r="N30" s="58"/>
      <c r="O30" s="60">
        <f>SUM(D30:N30)</f>
        <v>2000000</v>
      </c>
      <c r="P30" s="51">
        <f>(O30/$O$31)*100</f>
        <v>100</v>
      </c>
      <c r="Q30" s="20"/>
      <c r="R30" s="7"/>
      <c r="S30" s="7"/>
      <c r="T30" s="7"/>
    </row>
    <row r="31" spans="2:20" ht="16.5" customHeight="1">
      <c r="B31" s="25"/>
      <c r="C31" s="26" t="s">
        <v>11</v>
      </c>
      <c r="D31" s="52">
        <f aca="true" t="shared" si="7" ref="D31:M31">SUM(D29:D30)</f>
        <v>0</v>
      </c>
      <c r="E31" s="52">
        <f t="shared" si="7"/>
        <v>0</v>
      </c>
      <c r="F31" s="52">
        <f t="shared" si="7"/>
        <v>0</v>
      </c>
      <c r="G31" s="53">
        <f t="shared" si="7"/>
        <v>0</v>
      </c>
      <c r="H31" s="54">
        <f t="shared" si="7"/>
        <v>0</v>
      </c>
      <c r="I31" s="54">
        <f t="shared" si="7"/>
        <v>0</v>
      </c>
      <c r="J31" s="54">
        <f t="shared" si="7"/>
        <v>0</v>
      </c>
      <c r="K31" s="54">
        <f t="shared" si="7"/>
        <v>0</v>
      </c>
      <c r="L31" s="54">
        <f t="shared" si="7"/>
        <v>0</v>
      </c>
      <c r="M31" s="54">
        <f t="shared" si="7"/>
        <v>2000000</v>
      </c>
      <c r="N31" s="53"/>
      <c r="O31" s="55">
        <f>SUM(O29:O30)</f>
        <v>2000000</v>
      </c>
      <c r="P31" s="56">
        <f>(O31/$O$112)*100</f>
        <v>0.1221132091621055</v>
      </c>
      <c r="Q31" s="21"/>
      <c r="R31" s="7"/>
      <c r="S31" s="7"/>
      <c r="T31" s="7"/>
    </row>
    <row r="32" spans="2:20" ht="16.5" customHeight="1">
      <c r="B32" s="24"/>
      <c r="C32" s="23"/>
      <c r="D32" s="57"/>
      <c r="E32" s="57"/>
      <c r="F32" s="57"/>
      <c r="G32" s="58"/>
      <c r="H32" s="59"/>
      <c r="I32" s="59"/>
      <c r="J32" s="59"/>
      <c r="K32" s="59"/>
      <c r="L32" s="59"/>
      <c r="M32" s="59"/>
      <c r="N32" s="58"/>
      <c r="O32" s="60"/>
      <c r="P32" s="61"/>
      <c r="Q32" s="20"/>
      <c r="R32" s="7"/>
      <c r="S32" s="7"/>
      <c r="T32" s="7"/>
    </row>
    <row r="33" spans="2:20" ht="16.5" customHeight="1">
      <c r="B33" s="24" t="s">
        <v>12</v>
      </c>
      <c r="C33" s="23" t="s">
        <v>13</v>
      </c>
      <c r="D33" s="57">
        <v>280000</v>
      </c>
      <c r="E33" s="57">
        <v>761276</v>
      </c>
      <c r="F33" s="57">
        <v>605472</v>
      </c>
      <c r="G33" s="58">
        <v>0</v>
      </c>
      <c r="H33" s="59">
        <v>560000</v>
      </c>
      <c r="I33" s="59">
        <v>0</v>
      </c>
      <c r="J33" s="59">
        <v>494533</v>
      </c>
      <c r="K33" s="59">
        <v>600000</v>
      </c>
      <c r="L33" s="59">
        <v>698000</v>
      </c>
      <c r="M33" s="59">
        <v>0</v>
      </c>
      <c r="N33" s="58"/>
      <c r="O33" s="60">
        <f>SUM(D33:N33)</f>
        <v>3999281</v>
      </c>
      <c r="P33" s="51">
        <f>(O33/$O$36)*100</f>
        <v>33.8033863051556</v>
      </c>
      <c r="Q33" s="20"/>
      <c r="R33" s="7"/>
      <c r="S33" s="7"/>
      <c r="T33" s="7"/>
    </row>
    <row r="34" spans="2:20" ht="16.5" customHeight="1">
      <c r="B34" s="24"/>
      <c r="C34" s="23" t="s">
        <v>14</v>
      </c>
      <c r="D34" s="57">
        <v>0</v>
      </c>
      <c r="E34" s="57">
        <v>0</v>
      </c>
      <c r="F34" s="57">
        <v>0</v>
      </c>
      <c r="G34" s="58">
        <v>0</v>
      </c>
      <c r="H34" s="59">
        <v>0</v>
      </c>
      <c r="I34" s="59">
        <v>7811726</v>
      </c>
      <c r="J34" s="59">
        <v>0</v>
      </c>
      <c r="K34" s="59">
        <v>0</v>
      </c>
      <c r="L34" s="59">
        <v>0</v>
      </c>
      <c r="M34" s="59">
        <v>0</v>
      </c>
      <c r="N34" s="58"/>
      <c r="O34" s="60">
        <f>SUM(D34:N34)</f>
        <v>7811726</v>
      </c>
      <c r="P34" s="51">
        <f>(O34/$O$36)*100</f>
        <v>66.02756637706325</v>
      </c>
      <c r="Q34" s="20"/>
      <c r="R34" s="7"/>
      <c r="S34" s="7"/>
      <c r="T34" s="7"/>
    </row>
    <row r="35" spans="2:20" ht="16.5" customHeight="1">
      <c r="B35" s="24"/>
      <c r="C35" s="23" t="s">
        <v>87</v>
      </c>
      <c r="D35" s="57">
        <v>0</v>
      </c>
      <c r="E35" s="57">
        <v>0</v>
      </c>
      <c r="F35" s="57">
        <v>0</v>
      </c>
      <c r="G35" s="58">
        <v>0</v>
      </c>
      <c r="H35" s="59">
        <v>0</v>
      </c>
      <c r="I35" s="59">
        <v>0</v>
      </c>
      <c r="J35" s="59">
        <v>0</v>
      </c>
      <c r="K35" s="59">
        <v>0</v>
      </c>
      <c r="L35" s="59">
        <v>20000</v>
      </c>
      <c r="M35" s="59">
        <v>0</v>
      </c>
      <c r="N35" s="58"/>
      <c r="O35" s="60">
        <f>SUM(D35:N35)</f>
        <v>20000</v>
      </c>
      <c r="P35" s="51">
        <f>(O35/$O$36)*100</f>
        <v>0.16904731778114915</v>
      </c>
      <c r="Q35" s="20"/>
      <c r="R35" s="7"/>
      <c r="S35" s="7"/>
      <c r="T35" s="7"/>
    </row>
    <row r="36" spans="2:20" ht="16.5" customHeight="1">
      <c r="B36" s="25"/>
      <c r="C36" s="26" t="s">
        <v>11</v>
      </c>
      <c r="D36" s="52">
        <f aca="true" t="shared" si="8" ref="D36:O36">SUM(D32:D35)</f>
        <v>280000</v>
      </c>
      <c r="E36" s="52">
        <f t="shared" si="8"/>
        <v>761276</v>
      </c>
      <c r="F36" s="52">
        <f t="shared" si="8"/>
        <v>605472</v>
      </c>
      <c r="G36" s="53">
        <f t="shared" si="8"/>
        <v>0</v>
      </c>
      <c r="H36" s="54">
        <f t="shared" si="8"/>
        <v>560000</v>
      </c>
      <c r="I36" s="54">
        <f t="shared" si="8"/>
        <v>7811726</v>
      </c>
      <c r="J36" s="54">
        <f t="shared" si="8"/>
        <v>494533</v>
      </c>
      <c r="K36" s="54">
        <f t="shared" si="8"/>
        <v>600000</v>
      </c>
      <c r="L36" s="54">
        <f t="shared" si="8"/>
        <v>718000</v>
      </c>
      <c r="M36" s="54">
        <f t="shared" si="8"/>
        <v>0</v>
      </c>
      <c r="N36" s="53"/>
      <c r="O36" s="55">
        <f t="shared" si="8"/>
        <v>11831007</v>
      </c>
      <c r="P36" s="56">
        <f>(O36/$O$112)*100</f>
        <v>0.722361116194667</v>
      </c>
      <c r="Q36" s="21"/>
      <c r="R36" s="7"/>
      <c r="S36" s="7"/>
      <c r="T36" s="7"/>
    </row>
    <row r="37" spans="2:20" ht="16.5" customHeight="1">
      <c r="B37" s="24"/>
      <c r="C37" s="23"/>
      <c r="D37" s="57"/>
      <c r="E37" s="57"/>
      <c r="F37" s="57"/>
      <c r="G37" s="58"/>
      <c r="H37" s="59"/>
      <c r="I37" s="59"/>
      <c r="J37" s="59"/>
      <c r="K37" s="59"/>
      <c r="L37" s="59"/>
      <c r="M37" s="59"/>
      <c r="N37" s="58"/>
      <c r="O37" s="60"/>
      <c r="P37" s="61"/>
      <c r="Q37" s="20"/>
      <c r="R37" s="7"/>
      <c r="S37" s="7"/>
      <c r="T37" s="7"/>
    </row>
    <row r="38" spans="2:20" ht="16.5" customHeight="1">
      <c r="B38" s="24" t="s">
        <v>15</v>
      </c>
      <c r="C38" s="23" t="s">
        <v>16</v>
      </c>
      <c r="D38" s="57">
        <v>0</v>
      </c>
      <c r="E38" s="57">
        <v>0</v>
      </c>
      <c r="F38" s="57">
        <v>0</v>
      </c>
      <c r="G38" s="58">
        <v>0</v>
      </c>
      <c r="H38" s="59">
        <v>0</v>
      </c>
      <c r="I38" s="59">
        <v>160000</v>
      </c>
      <c r="J38" s="59">
        <v>0</v>
      </c>
      <c r="K38" s="59">
        <v>0</v>
      </c>
      <c r="L38" s="59">
        <v>0</v>
      </c>
      <c r="M38" s="59">
        <v>0</v>
      </c>
      <c r="N38" s="58"/>
      <c r="O38" s="60">
        <f>SUM(D38:N38)</f>
        <v>160000</v>
      </c>
      <c r="P38" s="51">
        <f>(O38/$O$39)*100</f>
        <v>100</v>
      </c>
      <c r="Q38" s="20"/>
      <c r="R38" s="7"/>
      <c r="S38" s="7"/>
      <c r="T38" s="7"/>
    </row>
    <row r="39" spans="2:20" ht="16.5" customHeight="1">
      <c r="B39" s="25"/>
      <c r="C39" s="26" t="s">
        <v>11</v>
      </c>
      <c r="D39" s="52">
        <f aca="true" t="shared" si="9" ref="D39:O39">SUM(D37:D38)</f>
        <v>0</v>
      </c>
      <c r="E39" s="52">
        <f t="shared" si="9"/>
        <v>0</v>
      </c>
      <c r="F39" s="52">
        <f t="shared" si="9"/>
        <v>0</v>
      </c>
      <c r="G39" s="53">
        <f t="shared" si="9"/>
        <v>0</v>
      </c>
      <c r="H39" s="54">
        <f t="shared" si="9"/>
        <v>0</v>
      </c>
      <c r="I39" s="54">
        <f t="shared" si="9"/>
        <v>160000</v>
      </c>
      <c r="J39" s="54">
        <f t="shared" si="9"/>
        <v>0</v>
      </c>
      <c r="K39" s="54">
        <f t="shared" si="9"/>
        <v>0</v>
      </c>
      <c r="L39" s="54">
        <f t="shared" si="9"/>
        <v>0</v>
      </c>
      <c r="M39" s="54">
        <f t="shared" si="9"/>
        <v>0</v>
      </c>
      <c r="N39" s="53"/>
      <c r="O39" s="55">
        <f t="shared" si="9"/>
        <v>160000</v>
      </c>
      <c r="P39" s="56">
        <f>(O39/$O$112)*100</f>
        <v>0.00976905673296844</v>
      </c>
      <c r="Q39" s="21"/>
      <c r="R39" s="7"/>
      <c r="S39" s="7"/>
      <c r="T39" s="7"/>
    </row>
    <row r="40" spans="2:20" ht="16.5" customHeight="1">
      <c r="B40" s="24"/>
      <c r="C40" s="23"/>
      <c r="D40" s="57"/>
      <c r="E40" s="57"/>
      <c r="F40" s="57"/>
      <c r="G40" s="58"/>
      <c r="H40" s="59"/>
      <c r="I40" s="59"/>
      <c r="J40" s="59"/>
      <c r="K40" s="59"/>
      <c r="L40" s="59"/>
      <c r="M40" s="59"/>
      <c r="N40" s="58"/>
      <c r="O40" s="60"/>
      <c r="P40" s="61"/>
      <c r="Q40" s="20"/>
      <c r="R40" s="7"/>
      <c r="S40" s="7"/>
      <c r="T40" s="7"/>
    </row>
    <row r="41" spans="2:20" ht="16.5" customHeight="1">
      <c r="B41" s="24" t="s">
        <v>17</v>
      </c>
      <c r="C41" s="23" t="s">
        <v>18</v>
      </c>
      <c r="D41" s="57">
        <v>0</v>
      </c>
      <c r="E41" s="57">
        <v>188345</v>
      </c>
      <c r="F41" s="57">
        <v>0</v>
      </c>
      <c r="G41" s="58">
        <v>0</v>
      </c>
      <c r="H41" s="59">
        <v>0</v>
      </c>
      <c r="I41" s="59">
        <v>526400</v>
      </c>
      <c r="J41" s="59">
        <v>0</v>
      </c>
      <c r="K41" s="59">
        <v>0</v>
      </c>
      <c r="L41" s="59">
        <v>0</v>
      </c>
      <c r="M41" s="59">
        <v>0</v>
      </c>
      <c r="N41" s="58"/>
      <c r="O41" s="60">
        <f>SUM(D41:N41)</f>
        <v>714745</v>
      </c>
      <c r="P41" s="51">
        <f>(O41/$O$43)*100</f>
        <v>42.93420313621606</v>
      </c>
      <c r="Q41" s="20"/>
      <c r="R41" s="7"/>
      <c r="S41" s="7"/>
      <c r="T41" s="7"/>
    </row>
    <row r="42" spans="2:20" ht="16.5" customHeight="1">
      <c r="B42" s="24"/>
      <c r="C42" s="23" t="s">
        <v>41</v>
      </c>
      <c r="D42" s="57">
        <v>0</v>
      </c>
      <c r="E42" s="57">
        <v>0</v>
      </c>
      <c r="F42" s="57">
        <v>0</v>
      </c>
      <c r="G42" s="58">
        <v>950000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8"/>
      <c r="O42" s="60">
        <f>SUM(D42:N42)</f>
        <v>950000</v>
      </c>
      <c r="P42" s="51">
        <f>(O42/$O$43)*100</f>
        <v>57.065796863783945</v>
      </c>
      <c r="Q42" s="20"/>
      <c r="R42" s="7"/>
      <c r="S42" s="7"/>
      <c r="T42" s="7"/>
    </row>
    <row r="43" spans="2:20" ht="16.5" customHeight="1">
      <c r="B43" s="25"/>
      <c r="C43" s="26" t="s">
        <v>11</v>
      </c>
      <c r="D43" s="52">
        <f aca="true" t="shared" si="10" ref="D43:O43">SUM(D40:D42)</f>
        <v>0</v>
      </c>
      <c r="E43" s="52">
        <f t="shared" si="10"/>
        <v>188345</v>
      </c>
      <c r="F43" s="52">
        <f t="shared" si="10"/>
        <v>0</v>
      </c>
      <c r="G43" s="53">
        <f t="shared" si="10"/>
        <v>950000</v>
      </c>
      <c r="H43" s="54">
        <f t="shared" si="10"/>
        <v>0</v>
      </c>
      <c r="I43" s="54">
        <f t="shared" si="10"/>
        <v>526400</v>
      </c>
      <c r="J43" s="54">
        <f t="shared" si="10"/>
        <v>0</v>
      </c>
      <c r="K43" s="54">
        <f t="shared" si="10"/>
        <v>0</v>
      </c>
      <c r="L43" s="54">
        <f t="shared" si="10"/>
        <v>0</v>
      </c>
      <c r="M43" s="54">
        <f t="shared" si="10"/>
        <v>0</v>
      </c>
      <c r="N43" s="53"/>
      <c r="O43" s="55">
        <f t="shared" si="10"/>
        <v>1664745</v>
      </c>
      <c r="P43" s="56">
        <f>(O43/$O$112)*100</f>
        <v>0.10164367719328465</v>
      </c>
      <c r="Q43" s="21"/>
      <c r="R43" s="7"/>
      <c r="S43" s="7"/>
      <c r="T43" s="7"/>
    </row>
    <row r="44" spans="2:20" ht="16.5" customHeight="1">
      <c r="B44" s="24"/>
      <c r="C44" s="23"/>
      <c r="D44" s="57"/>
      <c r="E44" s="57"/>
      <c r="F44" s="57"/>
      <c r="G44" s="58"/>
      <c r="H44" s="59"/>
      <c r="I44" s="59"/>
      <c r="J44" s="59"/>
      <c r="K44" s="59"/>
      <c r="L44" s="59"/>
      <c r="M44" s="59"/>
      <c r="N44" s="58"/>
      <c r="O44" s="60"/>
      <c r="P44" s="61"/>
      <c r="Q44" s="20"/>
      <c r="R44" s="7"/>
      <c r="S44" s="7"/>
      <c r="T44" s="7"/>
    </row>
    <row r="45" spans="2:20" ht="16.5" customHeight="1">
      <c r="B45" s="24" t="s">
        <v>80</v>
      </c>
      <c r="C45" s="23" t="s">
        <v>81</v>
      </c>
      <c r="D45" s="57">
        <v>0</v>
      </c>
      <c r="E45" s="57">
        <v>0</v>
      </c>
      <c r="F45" s="57">
        <v>0</v>
      </c>
      <c r="G45" s="58">
        <v>0</v>
      </c>
      <c r="H45" s="59">
        <v>0</v>
      </c>
      <c r="I45" s="59">
        <v>0</v>
      </c>
      <c r="J45" s="59">
        <v>2560000</v>
      </c>
      <c r="K45" s="59">
        <v>2660000</v>
      </c>
      <c r="L45" s="59">
        <v>0</v>
      </c>
      <c r="M45" s="59">
        <v>0</v>
      </c>
      <c r="N45" s="58"/>
      <c r="O45" s="60">
        <f>SUM(D45:N45)</f>
        <v>5220000</v>
      </c>
      <c r="P45" s="51">
        <f>(O45/$O$47)*100</f>
        <v>90.56210964607911</v>
      </c>
      <c r="Q45" s="20"/>
      <c r="R45" s="7"/>
      <c r="S45" s="7"/>
      <c r="T45" s="7"/>
    </row>
    <row r="46" spans="2:20" ht="16.5" customHeight="1">
      <c r="B46" s="24"/>
      <c r="C46" s="23" t="s">
        <v>92</v>
      </c>
      <c r="D46" s="57">
        <v>0</v>
      </c>
      <c r="E46" s="57">
        <v>0</v>
      </c>
      <c r="F46" s="57">
        <v>0</v>
      </c>
      <c r="G46" s="58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544000</v>
      </c>
      <c r="N46" s="58"/>
      <c r="O46" s="60">
        <f>SUM(D46:N46)</f>
        <v>544000</v>
      </c>
      <c r="P46" s="51">
        <f>(O46/$O$47)*100</f>
        <v>9.437890353920888</v>
      </c>
      <c r="Q46" s="20"/>
      <c r="R46" s="7"/>
      <c r="S46" s="7"/>
      <c r="T46" s="7"/>
    </row>
    <row r="47" spans="2:20" ht="16.5" customHeight="1">
      <c r="B47" s="25"/>
      <c r="C47" s="26" t="s">
        <v>11</v>
      </c>
      <c r="D47" s="52">
        <f aca="true" t="shared" si="11" ref="D47:M47">SUM(D44:D46)</f>
        <v>0</v>
      </c>
      <c r="E47" s="52">
        <f t="shared" si="11"/>
        <v>0</v>
      </c>
      <c r="F47" s="52">
        <f t="shared" si="11"/>
        <v>0</v>
      </c>
      <c r="G47" s="53">
        <f t="shared" si="11"/>
        <v>0</v>
      </c>
      <c r="H47" s="54">
        <f t="shared" si="11"/>
        <v>0</v>
      </c>
      <c r="I47" s="54">
        <f t="shared" si="11"/>
        <v>0</v>
      </c>
      <c r="J47" s="54">
        <f t="shared" si="11"/>
        <v>2560000</v>
      </c>
      <c r="K47" s="54">
        <f t="shared" si="11"/>
        <v>2660000</v>
      </c>
      <c r="L47" s="54">
        <f t="shared" si="11"/>
        <v>0</v>
      </c>
      <c r="M47" s="54">
        <f t="shared" si="11"/>
        <v>544000</v>
      </c>
      <c r="N47" s="53"/>
      <c r="O47" s="55">
        <f>SUM(O44:O46)</f>
        <v>5764000</v>
      </c>
      <c r="P47" s="56">
        <f>(O47/$O$112)*100</f>
        <v>0.351930268805188</v>
      </c>
      <c r="Q47" s="21"/>
      <c r="R47" s="7"/>
      <c r="S47" s="7"/>
      <c r="T47" s="7"/>
    </row>
    <row r="48" spans="2:20" ht="16.5" customHeight="1">
      <c r="B48" s="24"/>
      <c r="C48" s="23"/>
      <c r="D48" s="57"/>
      <c r="E48" s="57"/>
      <c r="F48" s="57"/>
      <c r="G48" s="58"/>
      <c r="H48" s="59"/>
      <c r="I48" s="59"/>
      <c r="J48" s="59"/>
      <c r="K48" s="59"/>
      <c r="L48" s="59"/>
      <c r="M48" s="59"/>
      <c r="N48" s="58"/>
      <c r="O48" s="60"/>
      <c r="P48" s="61"/>
      <c r="Q48" s="20"/>
      <c r="R48" s="7"/>
      <c r="S48" s="7"/>
      <c r="T48" s="7"/>
    </row>
    <row r="49" spans="2:20" ht="16.5" customHeight="1">
      <c r="B49" s="24" t="s">
        <v>59</v>
      </c>
      <c r="C49" s="23" t="s">
        <v>60</v>
      </c>
      <c r="D49" s="57">
        <v>0</v>
      </c>
      <c r="E49" s="57">
        <v>0</v>
      </c>
      <c r="F49" s="57">
        <v>0</v>
      </c>
      <c r="G49" s="58">
        <v>0</v>
      </c>
      <c r="H49" s="59">
        <v>0</v>
      </c>
      <c r="I49" s="59">
        <v>143343</v>
      </c>
      <c r="J49" s="59">
        <v>0</v>
      </c>
      <c r="K49" s="59">
        <v>0</v>
      </c>
      <c r="L49" s="59">
        <v>0</v>
      </c>
      <c r="M49" s="59">
        <v>0</v>
      </c>
      <c r="N49" s="58"/>
      <c r="O49" s="60">
        <f>SUM(D49:N49)</f>
        <v>143343</v>
      </c>
      <c r="P49" s="51">
        <f>(O49/$O$50)*100</f>
        <v>100</v>
      </c>
      <c r="Q49" s="20"/>
      <c r="R49" s="7"/>
      <c r="S49" s="7"/>
      <c r="T49" s="7"/>
    </row>
    <row r="50" spans="2:20" ht="16.5" customHeight="1">
      <c r="B50" s="25"/>
      <c r="C50" s="26" t="s">
        <v>11</v>
      </c>
      <c r="D50" s="52">
        <f aca="true" t="shared" si="12" ref="D50:M50">SUM(D48:D49)</f>
        <v>0</v>
      </c>
      <c r="E50" s="52">
        <f t="shared" si="12"/>
        <v>0</v>
      </c>
      <c r="F50" s="52">
        <f t="shared" si="12"/>
        <v>0</v>
      </c>
      <c r="G50" s="53">
        <f t="shared" si="12"/>
        <v>0</v>
      </c>
      <c r="H50" s="54">
        <f t="shared" si="12"/>
        <v>0</v>
      </c>
      <c r="I50" s="54">
        <f t="shared" si="12"/>
        <v>143343</v>
      </c>
      <c r="J50" s="54">
        <f t="shared" si="12"/>
        <v>0</v>
      </c>
      <c r="K50" s="54">
        <f t="shared" si="12"/>
        <v>0</v>
      </c>
      <c r="L50" s="54">
        <f t="shared" si="12"/>
        <v>0</v>
      </c>
      <c r="M50" s="54">
        <f t="shared" si="12"/>
        <v>0</v>
      </c>
      <c r="N50" s="53"/>
      <c r="O50" s="55">
        <f>SUM(O48:O49)</f>
        <v>143343</v>
      </c>
      <c r="P50" s="56">
        <f>(O50/$O$112)*100</f>
        <v>0.008752036870461843</v>
      </c>
      <c r="Q50" s="21"/>
      <c r="R50" s="7"/>
      <c r="S50" s="7"/>
      <c r="T50" s="7"/>
    </row>
    <row r="51" spans="2:20" ht="16.5" customHeight="1">
      <c r="B51" s="24"/>
      <c r="C51" s="23"/>
      <c r="D51" s="57"/>
      <c r="E51" s="57"/>
      <c r="F51" s="57"/>
      <c r="G51" s="58"/>
      <c r="H51" s="59"/>
      <c r="I51" s="59"/>
      <c r="J51" s="59"/>
      <c r="K51" s="59"/>
      <c r="L51" s="59"/>
      <c r="M51" s="59"/>
      <c r="N51" s="58"/>
      <c r="O51" s="60"/>
      <c r="P51" s="61"/>
      <c r="Q51" s="20"/>
      <c r="R51" s="7"/>
      <c r="S51" s="7"/>
      <c r="T51" s="7"/>
    </row>
    <row r="52" spans="2:20" ht="16.5" customHeight="1">
      <c r="B52" s="24" t="s">
        <v>74</v>
      </c>
      <c r="C52" s="23" t="s">
        <v>75</v>
      </c>
      <c r="D52" s="57">
        <v>0</v>
      </c>
      <c r="E52" s="57">
        <v>0</v>
      </c>
      <c r="F52" s="57">
        <v>0</v>
      </c>
      <c r="G52" s="58">
        <v>0</v>
      </c>
      <c r="H52" s="59">
        <v>0</v>
      </c>
      <c r="I52" s="59">
        <v>0</v>
      </c>
      <c r="J52" s="59">
        <v>1187936</v>
      </c>
      <c r="K52" s="59">
        <v>90503640</v>
      </c>
      <c r="L52" s="59">
        <v>26574231</v>
      </c>
      <c r="M52" s="59">
        <v>26289008</v>
      </c>
      <c r="N52" s="58"/>
      <c r="O52" s="60">
        <f>SUM(D52:N52)</f>
        <v>144554815</v>
      </c>
      <c r="P52" s="51">
        <f>(O52/$O$53)*100</f>
        <v>100</v>
      </c>
      <c r="Q52" s="20"/>
      <c r="R52" s="7"/>
      <c r="S52" s="7"/>
      <c r="T52" s="7"/>
    </row>
    <row r="53" spans="2:20" ht="16.5" customHeight="1">
      <c r="B53" s="25"/>
      <c r="C53" s="26" t="s">
        <v>11</v>
      </c>
      <c r="D53" s="52">
        <f aca="true" t="shared" si="13" ref="D53:M53">SUM(D51:D52)</f>
        <v>0</v>
      </c>
      <c r="E53" s="52">
        <f t="shared" si="13"/>
        <v>0</v>
      </c>
      <c r="F53" s="52">
        <f t="shared" si="13"/>
        <v>0</v>
      </c>
      <c r="G53" s="53">
        <f t="shared" si="13"/>
        <v>0</v>
      </c>
      <c r="H53" s="54">
        <f t="shared" si="13"/>
        <v>0</v>
      </c>
      <c r="I53" s="54">
        <f t="shared" si="13"/>
        <v>0</v>
      </c>
      <c r="J53" s="54">
        <f t="shared" si="13"/>
        <v>1187936</v>
      </c>
      <c r="K53" s="54">
        <f t="shared" si="13"/>
        <v>90503640</v>
      </c>
      <c r="L53" s="54">
        <f t="shared" si="13"/>
        <v>26574231</v>
      </c>
      <c r="M53" s="54">
        <f t="shared" si="13"/>
        <v>26289008</v>
      </c>
      <c r="N53" s="53"/>
      <c r="O53" s="55">
        <f>SUM(O51:O52)</f>
        <v>144554815</v>
      </c>
      <c r="P53" s="56">
        <f>(O53/$O$112)*100</f>
        <v>8.826026179742232</v>
      </c>
      <c r="Q53" s="21"/>
      <c r="R53" s="7"/>
      <c r="S53" s="7"/>
      <c r="T53" s="7"/>
    </row>
    <row r="54" spans="2:20" ht="16.5" customHeight="1">
      <c r="B54" s="24"/>
      <c r="C54" s="23"/>
      <c r="D54" s="57"/>
      <c r="E54" s="57"/>
      <c r="F54" s="57"/>
      <c r="G54" s="58"/>
      <c r="H54" s="59"/>
      <c r="I54" s="59"/>
      <c r="J54" s="59"/>
      <c r="K54" s="59"/>
      <c r="L54" s="59"/>
      <c r="M54" s="59"/>
      <c r="N54" s="58"/>
      <c r="O54" s="60"/>
      <c r="P54" s="61"/>
      <c r="Q54" s="20"/>
      <c r="R54" s="7"/>
      <c r="S54" s="7"/>
      <c r="T54" s="7"/>
    </row>
    <row r="55" spans="2:20" ht="16.5" customHeight="1">
      <c r="B55" s="24" t="s">
        <v>69</v>
      </c>
      <c r="C55" s="23" t="s">
        <v>70</v>
      </c>
      <c r="D55" s="57">
        <v>0</v>
      </c>
      <c r="E55" s="57">
        <v>0</v>
      </c>
      <c r="F55" s="57">
        <v>0</v>
      </c>
      <c r="G55" s="58">
        <v>0</v>
      </c>
      <c r="H55" s="59">
        <v>0</v>
      </c>
      <c r="I55" s="59">
        <v>9000000</v>
      </c>
      <c r="J55" s="59">
        <v>5311200</v>
      </c>
      <c r="K55" s="59">
        <v>620000</v>
      </c>
      <c r="L55" s="59">
        <v>291000</v>
      </c>
      <c r="M55" s="59">
        <v>0</v>
      </c>
      <c r="N55" s="58"/>
      <c r="O55" s="60">
        <f>SUM(D55:N55)</f>
        <v>15222200</v>
      </c>
      <c r="P55" s="51">
        <f>(O55/$O$56)*100</f>
        <v>100</v>
      </c>
      <c r="Q55" s="20"/>
      <c r="R55" s="7"/>
      <c r="S55" s="7"/>
      <c r="T55" s="7"/>
    </row>
    <row r="56" spans="2:20" ht="16.5" customHeight="1">
      <c r="B56" s="25"/>
      <c r="C56" s="26" t="s">
        <v>11</v>
      </c>
      <c r="D56" s="52">
        <f aca="true" t="shared" si="14" ref="D56:M56">SUM(D54:D55)</f>
        <v>0</v>
      </c>
      <c r="E56" s="52">
        <f t="shared" si="14"/>
        <v>0</v>
      </c>
      <c r="F56" s="52">
        <f t="shared" si="14"/>
        <v>0</v>
      </c>
      <c r="G56" s="53">
        <f t="shared" si="14"/>
        <v>0</v>
      </c>
      <c r="H56" s="54">
        <f t="shared" si="14"/>
        <v>0</v>
      </c>
      <c r="I56" s="54">
        <f t="shared" si="14"/>
        <v>9000000</v>
      </c>
      <c r="J56" s="54">
        <f t="shared" si="14"/>
        <v>5311200</v>
      </c>
      <c r="K56" s="54">
        <f t="shared" si="14"/>
        <v>620000</v>
      </c>
      <c r="L56" s="54">
        <f t="shared" si="14"/>
        <v>291000</v>
      </c>
      <c r="M56" s="54">
        <f t="shared" si="14"/>
        <v>0</v>
      </c>
      <c r="N56" s="53"/>
      <c r="O56" s="55">
        <f>SUM(O54:O55)</f>
        <v>15222200</v>
      </c>
      <c r="P56" s="56">
        <f>(O56/$O$112)*100</f>
        <v>0.9294158462537011</v>
      </c>
      <c r="Q56" s="21"/>
      <c r="R56" s="7"/>
      <c r="S56" s="7"/>
      <c r="T56" s="7"/>
    </row>
    <row r="57" spans="2:20" ht="16.5" customHeight="1">
      <c r="B57" s="24"/>
      <c r="C57" s="23"/>
      <c r="D57" s="57"/>
      <c r="E57" s="57"/>
      <c r="F57" s="57"/>
      <c r="G57" s="58"/>
      <c r="H57" s="59"/>
      <c r="I57" s="59"/>
      <c r="J57" s="59"/>
      <c r="K57" s="59"/>
      <c r="L57" s="59"/>
      <c r="M57" s="59"/>
      <c r="N57" s="58"/>
      <c r="O57" s="60"/>
      <c r="P57" s="61"/>
      <c r="Q57" s="20"/>
      <c r="R57" s="7"/>
      <c r="S57" s="7"/>
      <c r="T57" s="7"/>
    </row>
    <row r="58" spans="2:20" ht="16.5" customHeight="1">
      <c r="B58" s="24" t="s">
        <v>19</v>
      </c>
      <c r="C58" s="23" t="s">
        <v>20</v>
      </c>
      <c r="D58" s="57">
        <v>0</v>
      </c>
      <c r="E58" s="57">
        <v>0</v>
      </c>
      <c r="F58" s="57">
        <v>413583</v>
      </c>
      <c r="G58" s="58">
        <v>64000</v>
      </c>
      <c r="H58" s="59">
        <v>-64000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8"/>
      <c r="O58" s="60">
        <f>SUM(D58:N58)</f>
        <v>413583</v>
      </c>
      <c r="P58" s="51">
        <f>(O58/$O$59)*100</f>
        <v>100</v>
      </c>
      <c r="Q58" s="20"/>
      <c r="R58" s="7"/>
      <c r="S58" s="7"/>
      <c r="T58" s="7"/>
    </row>
    <row r="59" spans="2:20" ht="16.5" customHeight="1">
      <c r="B59" s="25"/>
      <c r="C59" s="26" t="s">
        <v>11</v>
      </c>
      <c r="D59" s="52">
        <f aca="true" t="shared" si="15" ref="D59:M59">SUM(D57:D58)</f>
        <v>0</v>
      </c>
      <c r="E59" s="52">
        <f t="shared" si="15"/>
        <v>0</v>
      </c>
      <c r="F59" s="52">
        <f t="shared" si="15"/>
        <v>413583</v>
      </c>
      <c r="G59" s="53">
        <f t="shared" si="15"/>
        <v>64000</v>
      </c>
      <c r="H59" s="54">
        <f t="shared" si="15"/>
        <v>-64000</v>
      </c>
      <c r="I59" s="54">
        <f t="shared" si="15"/>
        <v>0</v>
      </c>
      <c r="J59" s="54">
        <f t="shared" si="15"/>
        <v>0</v>
      </c>
      <c r="K59" s="54">
        <f t="shared" si="15"/>
        <v>0</v>
      </c>
      <c r="L59" s="54">
        <f t="shared" si="15"/>
        <v>0</v>
      </c>
      <c r="M59" s="54">
        <f t="shared" si="15"/>
        <v>0</v>
      </c>
      <c r="N59" s="53"/>
      <c r="O59" s="55">
        <f>SUM(O57:O58)</f>
        <v>413583</v>
      </c>
      <c r="P59" s="56">
        <f>(O59/$O$112)*100</f>
        <v>0.025251973692445535</v>
      </c>
      <c r="Q59" s="21"/>
      <c r="R59" s="7"/>
      <c r="S59" s="7"/>
      <c r="T59" s="7"/>
    </row>
    <row r="60" spans="2:20" ht="16.5" customHeight="1">
      <c r="B60" s="24"/>
      <c r="C60" s="23"/>
      <c r="D60" s="57"/>
      <c r="E60" s="57"/>
      <c r="F60" s="57"/>
      <c r="G60" s="58"/>
      <c r="H60" s="59"/>
      <c r="I60" s="59"/>
      <c r="J60" s="59"/>
      <c r="K60" s="59"/>
      <c r="L60" s="59"/>
      <c r="M60" s="59"/>
      <c r="N60" s="58"/>
      <c r="O60" s="60"/>
      <c r="P60" s="61"/>
      <c r="Q60" s="20"/>
      <c r="R60" s="7"/>
      <c r="S60" s="7"/>
      <c r="T60" s="7"/>
    </row>
    <row r="61" spans="2:20" ht="16.5" customHeight="1">
      <c r="B61" s="24" t="s">
        <v>76</v>
      </c>
      <c r="C61" s="23" t="s">
        <v>77</v>
      </c>
      <c r="D61" s="57">
        <v>0</v>
      </c>
      <c r="E61" s="57">
        <v>0</v>
      </c>
      <c r="F61" s="57">
        <v>0</v>
      </c>
      <c r="G61" s="58">
        <v>0</v>
      </c>
      <c r="H61" s="59">
        <v>0</v>
      </c>
      <c r="I61" s="59">
        <v>0</v>
      </c>
      <c r="J61" s="59">
        <v>22000000</v>
      </c>
      <c r="K61" s="59">
        <v>24460000</v>
      </c>
      <c r="L61" s="59">
        <v>10000000</v>
      </c>
      <c r="M61" s="59">
        <v>0</v>
      </c>
      <c r="N61" s="58"/>
      <c r="O61" s="60">
        <f>SUM(D61:N61)</f>
        <v>56460000</v>
      </c>
      <c r="P61" s="51">
        <f>(O61/$O$62)*100</f>
        <v>100</v>
      </c>
      <c r="Q61" s="20"/>
      <c r="R61" s="7"/>
      <c r="S61" s="7"/>
      <c r="T61" s="7"/>
    </row>
    <row r="62" spans="2:20" ht="16.5" customHeight="1">
      <c r="B62" s="25"/>
      <c r="C62" s="26" t="s">
        <v>11</v>
      </c>
      <c r="D62" s="52">
        <f aca="true" t="shared" si="16" ref="D62:M62">SUM(D60:D61)</f>
        <v>0</v>
      </c>
      <c r="E62" s="52">
        <f t="shared" si="16"/>
        <v>0</v>
      </c>
      <c r="F62" s="52">
        <f t="shared" si="16"/>
        <v>0</v>
      </c>
      <c r="G62" s="53">
        <f t="shared" si="16"/>
        <v>0</v>
      </c>
      <c r="H62" s="54">
        <f t="shared" si="16"/>
        <v>0</v>
      </c>
      <c r="I62" s="54">
        <f t="shared" si="16"/>
        <v>0</v>
      </c>
      <c r="J62" s="54">
        <f t="shared" si="16"/>
        <v>22000000</v>
      </c>
      <c r="K62" s="54">
        <f t="shared" si="16"/>
        <v>24460000</v>
      </c>
      <c r="L62" s="54">
        <f t="shared" si="16"/>
        <v>10000000</v>
      </c>
      <c r="M62" s="54">
        <f t="shared" si="16"/>
        <v>0</v>
      </c>
      <c r="N62" s="53"/>
      <c r="O62" s="55">
        <f>SUM(O60:O61)</f>
        <v>56460000</v>
      </c>
      <c r="P62" s="56">
        <f>(O62/$O$112)*100</f>
        <v>3.447255894646238</v>
      </c>
      <c r="Q62" s="21"/>
      <c r="R62" s="7"/>
      <c r="S62" s="7"/>
      <c r="T62" s="7"/>
    </row>
    <row r="63" spans="2:20" ht="16.5" customHeight="1">
      <c r="B63" s="24"/>
      <c r="C63" s="23"/>
      <c r="D63" s="57"/>
      <c r="E63" s="57"/>
      <c r="F63" s="57"/>
      <c r="G63" s="58"/>
      <c r="H63" s="59"/>
      <c r="I63" s="59"/>
      <c r="J63" s="59"/>
      <c r="K63" s="59"/>
      <c r="L63" s="59"/>
      <c r="M63" s="59"/>
      <c r="N63" s="58"/>
      <c r="O63" s="60"/>
      <c r="P63" s="61"/>
      <c r="Q63" s="20"/>
      <c r="R63" s="7"/>
      <c r="S63" s="7"/>
      <c r="T63" s="7"/>
    </row>
    <row r="64" spans="2:20" ht="16.5" customHeight="1">
      <c r="B64" s="24" t="s">
        <v>21</v>
      </c>
      <c r="C64" s="23" t="s">
        <v>22</v>
      </c>
      <c r="D64" s="57">
        <v>0</v>
      </c>
      <c r="E64" s="57">
        <v>48000</v>
      </c>
      <c r="F64" s="57">
        <v>801103</v>
      </c>
      <c r="G64" s="58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8"/>
      <c r="O64" s="60">
        <f>SUM(D64:N64)</f>
        <v>849103</v>
      </c>
      <c r="P64" s="51">
        <f>(O64/$O$66)*100</f>
        <v>15.582896643054745</v>
      </c>
      <c r="Q64" s="20"/>
      <c r="R64" s="7"/>
      <c r="S64" s="7"/>
      <c r="T64" s="7"/>
    </row>
    <row r="65" spans="2:20" ht="16.5" customHeight="1">
      <c r="B65" s="24"/>
      <c r="C65" s="23" t="s">
        <v>23</v>
      </c>
      <c r="D65" s="57">
        <v>0</v>
      </c>
      <c r="E65" s="57">
        <v>0</v>
      </c>
      <c r="F65" s="57">
        <v>0</v>
      </c>
      <c r="G65" s="58">
        <v>0</v>
      </c>
      <c r="H65" s="59">
        <v>0</v>
      </c>
      <c r="I65" s="59">
        <v>2472885</v>
      </c>
      <c r="J65" s="59">
        <v>0</v>
      </c>
      <c r="K65" s="59">
        <v>0</v>
      </c>
      <c r="L65" s="59">
        <v>2126954</v>
      </c>
      <c r="M65" s="59">
        <v>0</v>
      </c>
      <c r="N65" s="58"/>
      <c r="O65" s="60">
        <f>SUM(D65:N65)</f>
        <v>4599839</v>
      </c>
      <c r="P65" s="51">
        <f>(O65/$O$66)*100</f>
        <v>84.41710335694526</v>
      </c>
      <c r="Q65" s="20"/>
      <c r="R65" s="7"/>
      <c r="S65" s="7"/>
      <c r="T65" s="7"/>
    </row>
    <row r="66" spans="2:20" ht="16.5" customHeight="1">
      <c r="B66" s="25"/>
      <c r="C66" s="26" t="s">
        <v>11</v>
      </c>
      <c r="D66" s="52">
        <f aca="true" t="shared" si="17" ref="D66:O66">SUM(D63:D65)</f>
        <v>0</v>
      </c>
      <c r="E66" s="52">
        <f t="shared" si="17"/>
        <v>48000</v>
      </c>
      <c r="F66" s="52">
        <f t="shared" si="17"/>
        <v>801103</v>
      </c>
      <c r="G66" s="53">
        <f t="shared" si="17"/>
        <v>0</v>
      </c>
      <c r="H66" s="54">
        <f t="shared" si="17"/>
        <v>0</v>
      </c>
      <c r="I66" s="54">
        <f t="shared" si="17"/>
        <v>2472885</v>
      </c>
      <c r="J66" s="54">
        <f t="shared" si="17"/>
        <v>0</v>
      </c>
      <c r="K66" s="54">
        <f t="shared" si="17"/>
        <v>0</v>
      </c>
      <c r="L66" s="54">
        <f t="shared" si="17"/>
        <v>2126954</v>
      </c>
      <c r="M66" s="54">
        <f t="shared" si="17"/>
        <v>0</v>
      </c>
      <c r="N66" s="53"/>
      <c r="O66" s="55">
        <f t="shared" si="17"/>
        <v>5448942</v>
      </c>
      <c r="P66" s="56">
        <f>(O66/$O$112)*100</f>
        <v>0.3326938970790907</v>
      </c>
      <c r="Q66" s="21"/>
      <c r="R66" s="7"/>
      <c r="S66" s="7"/>
      <c r="T66" s="7"/>
    </row>
    <row r="67" spans="2:20" ht="16.5" customHeight="1">
      <c r="B67" s="24"/>
      <c r="C67" s="23"/>
      <c r="D67" s="57"/>
      <c r="E67" s="57"/>
      <c r="F67" s="57"/>
      <c r="G67" s="58"/>
      <c r="H67" s="59"/>
      <c r="I67" s="59"/>
      <c r="J67" s="59"/>
      <c r="K67" s="59"/>
      <c r="L67" s="59"/>
      <c r="M67" s="59"/>
      <c r="N67" s="58"/>
      <c r="O67" s="60"/>
      <c r="P67" s="61"/>
      <c r="Q67" s="20"/>
      <c r="R67" s="7"/>
      <c r="S67" s="7"/>
      <c r="T67" s="7"/>
    </row>
    <row r="68" spans="2:20" ht="16.5" customHeight="1">
      <c r="B68" s="24" t="s">
        <v>54</v>
      </c>
      <c r="C68" s="23" t="s">
        <v>55</v>
      </c>
      <c r="D68" s="57">
        <v>0</v>
      </c>
      <c r="E68" s="57">
        <v>0</v>
      </c>
      <c r="F68" s="57">
        <v>0</v>
      </c>
      <c r="G68" s="58">
        <v>0</v>
      </c>
      <c r="H68" s="59">
        <v>4286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8"/>
      <c r="O68" s="60">
        <f>SUM(D68:N68)</f>
        <v>4286</v>
      </c>
      <c r="P68" s="51">
        <f>(O68/$O$69)*100</f>
        <v>100</v>
      </c>
      <c r="Q68" s="20"/>
      <c r="R68" s="7"/>
      <c r="S68" s="7"/>
      <c r="T68" s="7"/>
    </row>
    <row r="69" spans="2:20" ht="16.5" customHeight="1">
      <c r="B69" s="25"/>
      <c r="C69" s="26" t="s">
        <v>11</v>
      </c>
      <c r="D69" s="52">
        <f aca="true" t="shared" si="18" ref="D69:M69">SUM(D67:D68)</f>
        <v>0</v>
      </c>
      <c r="E69" s="52">
        <f t="shared" si="18"/>
        <v>0</v>
      </c>
      <c r="F69" s="52">
        <f t="shared" si="18"/>
        <v>0</v>
      </c>
      <c r="G69" s="53">
        <f t="shared" si="18"/>
        <v>0</v>
      </c>
      <c r="H69" s="54">
        <f t="shared" si="18"/>
        <v>4286</v>
      </c>
      <c r="I69" s="54">
        <f t="shared" si="18"/>
        <v>0</v>
      </c>
      <c r="J69" s="54">
        <f t="shared" si="18"/>
        <v>0</v>
      </c>
      <c r="K69" s="54">
        <f t="shared" si="18"/>
        <v>0</v>
      </c>
      <c r="L69" s="54">
        <f t="shared" si="18"/>
        <v>0</v>
      </c>
      <c r="M69" s="54">
        <f t="shared" si="18"/>
        <v>0</v>
      </c>
      <c r="N69" s="53"/>
      <c r="O69" s="55">
        <f>SUM(O67:O68)</f>
        <v>4286</v>
      </c>
      <c r="P69" s="56">
        <f>(O69/$O$112)*100</f>
        <v>0.00026168860723439205</v>
      </c>
      <c r="Q69" s="21"/>
      <c r="R69" s="7"/>
      <c r="S69" s="7"/>
      <c r="T69" s="7"/>
    </row>
    <row r="70" spans="2:20" ht="16.5" customHeight="1">
      <c r="B70" s="24"/>
      <c r="C70" s="23"/>
      <c r="D70" s="57"/>
      <c r="E70" s="57"/>
      <c r="F70" s="57"/>
      <c r="G70" s="58"/>
      <c r="H70" s="59"/>
      <c r="I70" s="59"/>
      <c r="J70" s="59"/>
      <c r="K70" s="59"/>
      <c r="L70" s="59"/>
      <c r="M70" s="59"/>
      <c r="N70" s="58"/>
      <c r="O70" s="60"/>
      <c r="P70" s="61"/>
      <c r="Q70" s="20"/>
      <c r="R70" s="7"/>
      <c r="S70" s="7"/>
      <c r="T70" s="7"/>
    </row>
    <row r="71" spans="2:20" ht="16.5" customHeight="1">
      <c r="B71" s="24" t="s">
        <v>61</v>
      </c>
      <c r="C71" s="23" t="s">
        <v>62</v>
      </c>
      <c r="D71" s="57">
        <v>0</v>
      </c>
      <c r="E71" s="57">
        <v>0</v>
      </c>
      <c r="F71" s="57">
        <v>0</v>
      </c>
      <c r="G71" s="58">
        <v>0</v>
      </c>
      <c r="H71" s="59">
        <v>0</v>
      </c>
      <c r="I71" s="59">
        <v>4090000</v>
      </c>
      <c r="J71" s="59">
        <v>0</v>
      </c>
      <c r="K71" s="59">
        <v>9190000</v>
      </c>
      <c r="L71" s="59">
        <v>0</v>
      </c>
      <c r="M71" s="59">
        <v>0</v>
      </c>
      <c r="N71" s="58"/>
      <c r="O71" s="60">
        <f>SUM(D71:N71)</f>
        <v>13280000</v>
      </c>
      <c r="P71" s="51">
        <f>(O71/$O$72)*100</f>
        <v>100</v>
      </c>
      <c r="Q71" s="20"/>
      <c r="R71" s="7"/>
      <c r="S71" s="7"/>
      <c r="T71" s="7"/>
    </row>
    <row r="72" spans="2:20" ht="16.5" customHeight="1">
      <c r="B72" s="25"/>
      <c r="C72" s="26" t="s">
        <v>11</v>
      </c>
      <c r="D72" s="52">
        <f aca="true" t="shared" si="19" ref="D72:M72">SUM(D70:D71)</f>
        <v>0</v>
      </c>
      <c r="E72" s="52">
        <f t="shared" si="19"/>
        <v>0</v>
      </c>
      <c r="F72" s="52">
        <f t="shared" si="19"/>
        <v>0</v>
      </c>
      <c r="G72" s="53">
        <f t="shared" si="19"/>
        <v>0</v>
      </c>
      <c r="H72" s="54">
        <f t="shared" si="19"/>
        <v>0</v>
      </c>
      <c r="I72" s="54">
        <f t="shared" si="19"/>
        <v>4090000</v>
      </c>
      <c r="J72" s="54">
        <f t="shared" si="19"/>
        <v>0</v>
      </c>
      <c r="K72" s="54">
        <f t="shared" si="19"/>
        <v>9190000</v>
      </c>
      <c r="L72" s="54">
        <f t="shared" si="19"/>
        <v>0</v>
      </c>
      <c r="M72" s="54">
        <f t="shared" si="19"/>
        <v>0</v>
      </c>
      <c r="N72" s="53"/>
      <c r="O72" s="55">
        <f>SUM(O70:O71)</f>
        <v>13280000</v>
      </c>
      <c r="P72" s="56">
        <f>(O72/$O$112)*100</f>
        <v>0.8108317088363804</v>
      </c>
      <c r="Q72" s="21"/>
      <c r="R72" s="7"/>
      <c r="S72" s="7"/>
      <c r="T72" s="7"/>
    </row>
    <row r="73" spans="2:20" ht="16.5" customHeight="1">
      <c r="B73" s="24"/>
      <c r="C73" s="23"/>
      <c r="D73" s="57"/>
      <c r="E73" s="57"/>
      <c r="F73" s="57"/>
      <c r="G73" s="58"/>
      <c r="H73" s="59"/>
      <c r="I73" s="59"/>
      <c r="J73" s="59"/>
      <c r="K73" s="59"/>
      <c r="L73" s="59"/>
      <c r="M73" s="59"/>
      <c r="N73" s="58"/>
      <c r="O73" s="60"/>
      <c r="P73" s="61"/>
      <c r="Q73" s="20"/>
      <c r="R73" s="7"/>
      <c r="S73" s="7"/>
      <c r="T73" s="7"/>
    </row>
    <row r="74" spans="2:20" ht="16.5" customHeight="1">
      <c r="B74" s="24" t="s">
        <v>63</v>
      </c>
      <c r="C74" s="23" t="s">
        <v>64</v>
      </c>
      <c r="D74" s="57">
        <v>0</v>
      </c>
      <c r="E74" s="57">
        <v>0</v>
      </c>
      <c r="F74" s="57">
        <v>0</v>
      </c>
      <c r="G74" s="58">
        <v>0</v>
      </c>
      <c r="H74" s="59">
        <v>0</v>
      </c>
      <c r="I74" s="59">
        <v>320000</v>
      </c>
      <c r="J74" s="59">
        <v>0</v>
      </c>
      <c r="K74" s="59">
        <v>-160000</v>
      </c>
      <c r="L74" s="59">
        <v>0</v>
      </c>
      <c r="M74" s="59">
        <v>14000000</v>
      </c>
      <c r="N74" s="58"/>
      <c r="O74" s="60">
        <f>SUM(D74:N74)</f>
        <v>14160000</v>
      </c>
      <c r="P74" s="51">
        <f>(O74/$O$75)*100</f>
        <v>100</v>
      </c>
      <c r="Q74" s="20"/>
      <c r="R74" s="7"/>
      <c r="S74" s="7"/>
      <c r="T74" s="7"/>
    </row>
    <row r="75" spans="2:20" ht="16.5" customHeight="1">
      <c r="B75" s="25"/>
      <c r="C75" s="26" t="s">
        <v>11</v>
      </c>
      <c r="D75" s="52">
        <f aca="true" t="shared" si="20" ref="D75:M75">SUM(D73:D74)</f>
        <v>0</v>
      </c>
      <c r="E75" s="52">
        <f t="shared" si="20"/>
        <v>0</v>
      </c>
      <c r="F75" s="52">
        <f t="shared" si="20"/>
        <v>0</v>
      </c>
      <c r="G75" s="53">
        <f t="shared" si="20"/>
        <v>0</v>
      </c>
      <c r="H75" s="54">
        <f t="shared" si="20"/>
        <v>0</v>
      </c>
      <c r="I75" s="54">
        <f t="shared" si="20"/>
        <v>320000</v>
      </c>
      <c r="J75" s="54">
        <f t="shared" si="20"/>
        <v>0</v>
      </c>
      <c r="K75" s="54">
        <f t="shared" si="20"/>
        <v>-160000</v>
      </c>
      <c r="L75" s="54">
        <f t="shared" si="20"/>
        <v>0</v>
      </c>
      <c r="M75" s="54">
        <f t="shared" si="20"/>
        <v>14000000</v>
      </c>
      <c r="N75" s="53"/>
      <c r="O75" s="55">
        <f>SUM(O73:O74)</f>
        <v>14160000</v>
      </c>
      <c r="P75" s="56">
        <f>(O75/$O$112)*100</f>
        <v>0.8645615208677068</v>
      </c>
      <c r="Q75" s="21"/>
      <c r="R75" s="7"/>
      <c r="S75" s="7"/>
      <c r="T75" s="7"/>
    </row>
    <row r="76" spans="2:20" ht="16.5" customHeight="1">
      <c r="B76" s="24"/>
      <c r="C76" s="23"/>
      <c r="D76" s="57"/>
      <c r="E76" s="57"/>
      <c r="F76" s="57"/>
      <c r="G76" s="58"/>
      <c r="H76" s="59"/>
      <c r="I76" s="59"/>
      <c r="J76" s="59"/>
      <c r="K76" s="59"/>
      <c r="L76" s="59"/>
      <c r="M76" s="59"/>
      <c r="N76" s="58"/>
      <c r="O76" s="60"/>
      <c r="P76" s="61"/>
      <c r="Q76" s="20"/>
      <c r="R76" s="7"/>
      <c r="S76" s="7"/>
      <c r="T76" s="7"/>
    </row>
    <row r="77" spans="2:20" ht="16.5" customHeight="1">
      <c r="B77" s="24" t="s">
        <v>24</v>
      </c>
      <c r="C77" s="23" t="s">
        <v>82</v>
      </c>
      <c r="D77" s="57">
        <v>0</v>
      </c>
      <c r="E77" s="57">
        <v>0</v>
      </c>
      <c r="F77" s="57">
        <v>0</v>
      </c>
      <c r="G77" s="58">
        <v>0</v>
      </c>
      <c r="H77" s="59">
        <v>0</v>
      </c>
      <c r="I77" s="59">
        <v>0</v>
      </c>
      <c r="J77" s="59">
        <v>220000</v>
      </c>
      <c r="K77" s="59">
        <v>0</v>
      </c>
      <c r="L77" s="59">
        <v>0</v>
      </c>
      <c r="M77" s="59">
        <v>0</v>
      </c>
      <c r="N77" s="58"/>
      <c r="O77" s="60">
        <f>SUM(D77:N77)</f>
        <v>220000</v>
      </c>
      <c r="P77" s="51">
        <f>(O77/$O$78)*100</f>
        <v>100</v>
      </c>
      <c r="Q77" s="20"/>
      <c r="R77" s="7"/>
      <c r="S77" s="7"/>
      <c r="T77" s="7"/>
    </row>
    <row r="78" spans="2:20" ht="16.5" customHeight="1">
      <c r="B78" s="25"/>
      <c r="C78" s="26" t="s">
        <v>11</v>
      </c>
      <c r="D78" s="52">
        <f aca="true" t="shared" si="21" ref="D78:M78">SUM(D76:D77)</f>
        <v>0</v>
      </c>
      <c r="E78" s="52">
        <f t="shared" si="21"/>
        <v>0</v>
      </c>
      <c r="F78" s="52">
        <f t="shared" si="21"/>
        <v>0</v>
      </c>
      <c r="G78" s="53">
        <f t="shared" si="21"/>
        <v>0</v>
      </c>
      <c r="H78" s="54">
        <f t="shared" si="21"/>
        <v>0</v>
      </c>
      <c r="I78" s="54">
        <f t="shared" si="21"/>
        <v>0</v>
      </c>
      <c r="J78" s="54">
        <f t="shared" si="21"/>
        <v>220000</v>
      </c>
      <c r="K78" s="54">
        <f t="shared" si="21"/>
        <v>0</v>
      </c>
      <c r="L78" s="54">
        <f t="shared" si="21"/>
        <v>0</v>
      </c>
      <c r="M78" s="54">
        <f t="shared" si="21"/>
        <v>0</v>
      </c>
      <c r="N78" s="53"/>
      <c r="O78" s="55">
        <f>SUM(O76:O77)</f>
        <v>220000</v>
      </c>
      <c r="P78" s="56">
        <f>(O78/$O$112)*100</f>
        <v>0.013432453007831602</v>
      </c>
      <c r="Q78" s="21"/>
      <c r="R78" s="7"/>
      <c r="S78" s="7"/>
      <c r="T78" s="7"/>
    </row>
    <row r="79" spans="2:20" ht="16.5" customHeight="1">
      <c r="B79" s="24"/>
      <c r="C79" s="23"/>
      <c r="D79" s="57"/>
      <c r="E79" s="57"/>
      <c r="F79" s="57"/>
      <c r="G79" s="58"/>
      <c r="H79" s="59"/>
      <c r="I79" s="59"/>
      <c r="J79" s="59"/>
      <c r="K79" s="59"/>
      <c r="L79" s="59"/>
      <c r="M79" s="59"/>
      <c r="N79" s="58"/>
      <c r="O79" s="60"/>
      <c r="P79" s="61"/>
      <c r="Q79" s="20"/>
      <c r="R79" s="7"/>
      <c r="S79" s="7"/>
      <c r="T79" s="7"/>
    </row>
    <row r="80" spans="2:20" ht="16.5" customHeight="1">
      <c r="B80" s="24" t="s">
        <v>25</v>
      </c>
      <c r="C80" s="23" t="s">
        <v>26</v>
      </c>
      <c r="D80" s="57">
        <v>1123188</v>
      </c>
      <c r="E80" s="57">
        <v>0</v>
      </c>
      <c r="F80" s="57">
        <v>0</v>
      </c>
      <c r="G80" s="58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8"/>
      <c r="O80" s="60">
        <f>SUM(D80:N80)</f>
        <v>1123188</v>
      </c>
      <c r="P80" s="51">
        <f>(O80/$O$85)*100</f>
        <v>5.886449428926547</v>
      </c>
      <c r="Q80" s="20"/>
      <c r="R80" s="7"/>
      <c r="S80" s="7"/>
      <c r="T80" s="7"/>
    </row>
    <row r="81" spans="2:20" ht="16.5" customHeight="1">
      <c r="B81" s="24"/>
      <c r="C81" s="23" t="s">
        <v>27</v>
      </c>
      <c r="D81" s="57">
        <v>2000000</v>
      </c>
      <c r="E81" s="57">
        <v>7095000</v>
      </c>
      <c r="F81" s="57">
        <v>0</v>
      </c>
      <c r="G81" s="58">
        <v>0</v>
      </c>
      <c r="H81" s="59">
        <v>0</v>
      </c>
      <c r="I81" s="59">
        <v>0</v>
      </c>
      <c r="J81" s="59">
        <v>0</v>
      </c>
      <c r="K81" s="59">
        <v>0</v>
      </c>
      <c r="L81" s="59">
        <v>0</v>
      </c>
      <c r="M81" s="59">
        <v>0</v>
      </c>
      <c r="N81" s="58"/>
      <c r="O81" s="60">
        <f>SUM(D81:N81)</f>
        <v>9095000</v>
      </c>
      <c r="P81" s="51">
        <f>(O81/$O$85)*100</f>
        <v>47.665446529064546</v>
      </c>
      <c r="Q81" s="20"/>
      <c r="R81" s="7"/>
      <c r="S81" s="7"/>
      <c r="T81" s="7"/>
    </row>
    <row r="82" spans="2:20" ht="16.5" customHeight="1">
      <c r="B82" s="24"/>
      <c r="C82" s="34" t="s">
        <v>85</v>
      </c>
      <c r="D82" s="57">
        <v>0</v>
      </c>
      <c r="E82" s="57">
        <v>0</v>
      </c>
      <c r="F82" s="57">
        <v>0</v>
      </c>
      <c r="G82" s="58">
        <v>0</v>
      </c>
      <c r="H82" s="59">
        <v>0</v>
      </c>
      <c r="I82" s="59">
        <v>0</v>
      </c>
      <c r="J82" s="59">
        <v>0</v>
      </c>
      <c r="K82" s="59">
        <v>1000000</v>
      </c>
      <c r="L82" s="59">
        <v>0</v>
      </c>
      <c r="M82" s="59">
        <v>2900000</v>
      </c>
      <c r="N82" s="58"/>
      <c r="O82" s="60">
        <f>SUM(D82:N82)</f>
        <v>3900000</v>
      </c>
      <c r="P82" s="51">
        <f>(O82/$O$85)*100</f>
        <v>20.43927888547023</v>
      </c>
      <c r="Q82" s="20"/>
      <c r="R82" s="7"/>
      <c r="S82" s="7"/>
      <c r="T82" s="7"/>
    </row>
    <row r="83" spans="2:20" ht="16.5" customHeight="1">
      <c r="B83" s="24"/>
      <c r="C83" s="23" t="s">
        <v>28</v>
      </c>
      <c r="D83" s="57">
        <v>62720</v>
      </c>
      <c r="E83" s="57">
        <v>0</v>
      </c>
      <c r="F83" s="57">
        <v>0</v>
      </c>
      <c r="G83" s="58">
        <v>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8"/>
      <c r="O83" s="60">
        <f>SUM(D83:N83)</f>
        <v>62720</v>
      </c>
      <c r="P83" s="51">
        <f>(O83/$O$85)*100</f>
        <v>0.32870553120428025</v>
      </c>
      <c r="Q83" s="20"/>
      <c r="R83" s="7"/>
      <c r="S83" s="7"/>
      <c r="T83" s="7"/>
    </row>
    <row r="84" spans="2:20" ht="16.5" customHeight="1">
      <c r="B84" s="24"/>
      <c r="C84" s="23" t="s">
        <v>71</v>
      </c>
      <c r="D84" s="57">
        <v>0</v>
      </c>
      <c r="E84" s="57">
        <v>0</v>
      </c>
      <c r="F84" s="57">
        <v>0</v>
      </c>
      <c r="G84" s="58">
        <v>0</v>
      </c>
      <c r="H84" s="59">
        <v>0</v>
      </c>
      <c r="I84" s="59">
        <v>400000</v>
      </c>
      <c r="J84" s="59">
        <v>0</v>
      </c>
      <c r="K84" s="59">
        <v>0</v>
      </c>
      <c r="L84" s="59">
        <v>4500000</v>
      </c>
      <c r="M84" s="59">
        <v>0</v>
      </c>
      <c r="N84" s="58"/>
      <c r="O84" s="60">
        <f>SUM(D84:N84)</f>
        <v>4900000</v>
      </c>
      <c r="P84" s="51">
        <f>(O84/$O$85)*100</f>
        <v>25.68011962533439</v>
      </c>
      <c r="Q84" s="20"/>
      <c r="R84" s="7"/>
      <c r="S84" s="7"/>
      <c r="T84" s="7"/>
    </row>
    <row r="85" spans="2:20" ht="16.5" customHeight="1">
      <c r="B85" s="25"/>
      <c r="C85" s="26" t="s">
        <v>11</v>
      </c>
      <c r="D85" s="52">
        <f aca="true" t="shared" si="22" ref="D85:O85">SUM(D79:D84)</f>
        <v>3185908</v>
      </c>
      <c r="E85" s="52">
        <f t="shared" si="22"/>
        <v>7095000</v>
      </c>
      <c r="F85" s="52">
        <f t="shared" si="22"/>
        <v>0</v>
      </c>
      <c r="G85" s="53">
        <f t="shared" si="22"/>
        <v>0</v>
      </c>
      <c r="H85" s="54">
        <f t="shared" si="22"/>
        <v>0</v>
      </c>
      <c r="I85" s="54">
        <f t="shared" si="22"/>
        <v>400000</v>
      </c>
      <c r="J85" s="54">
        <f t="shared" si="22"/>
        <v>0</v>
      </c>
      <c r="K85" s="54">
        <f t="shared" si="22"/>
        <v>1000000</v>
      </c>
      <c r="L85" s="54">
        <f t="shared" si="22"/>
        <v>4500000</v>
      </c>
      <c r="M85" s="54">
        <f t="shared" si="22"/>
        <v>2900000</v>
      </c>
      <c r="N85" s="53"/>
      <c r="O85" s="55">
        <f t="shared" si="22"/>
        <v>19080908</v>
      </c>
      <c r="P85" s="56">
        <f>(O85/$O$112)*100</f>
        <v>1.165015454803446</v>
      </c>
      <c r="Q85" s="21"/>
      <c r="R85" s="7"/>
      <c r="S85" s="7"/>
      <c r="T85" s="7"/>
    </row>
    <row r="86" spans="2:20" ht="16.5" customHeight="1">
      <c r="B86" s="24"/>
      <c r="C86" s="23"/>
      <c r="D86" s="57"/>
      <c r="E86" s="57"/>
      <c r="F86" s="57"/>
      <c r="G86" s="58"/>
      <c r="H86" s="59"/>
      <c r="I86" s="59"/>
      <c r="J86" s="59"/>
      <c r="K86" s="59"/>
      <c r="L86" s="59"/>
      <c r="M86" s="59"/>
      <c r="N86" s="58"/>
      <c r="O86" s="60"/>
      <c r="P86" s="61"/>
      <c r="Q86" s="20"/>
      <c r="R86" s="7"/>
      <c r="S86" s="7"/>
      <c r="T86" s="7"/>
    </row>
    <row r="87" spans="2:20" ht="16.5" customHeight="1">
      <c r="B87" s="24" t="s">
        <v>29</v>
      </c>
      <c r="C87" s="23" t="s">
        <v>30</v>
      </c>
      <c r="D87" s="57">
        <v>43087208</v>
      </c>
      <c r="E87" s="57">
        <v>30944793</v>
      </c>
      <c r="F87" s="57">
        <v>1968253</v>
      </c>
      <c r="G87" s="58">
        <v>0</v>
      </c>
      <c r="H87" s="59">
        <v>0</v>
      </c>
      <c r="I87" s="59">
        <v>6000245</v>
      </c>
      <c r="J87" s="59">
        <v>6000000</v>
      </c>
      <c r="K87" s="59">
        <v>12005000</v>
      </c>
      <c r="L87" s="59">
        <v>0</v>
      </c>
      <c r="M87" s="59">
        <v>0</v>
      </c>
      <c r="N87" s="58"/>
      <c r="O87" s="60">
        <f>SUM(D87:N87)</f>
        <v>100005499</v>
      </c>
      <c r="P87" s="51">
        <f>(O87/$O$88)*100</f>
        <v>100</v>
      </c>
      <c r="Q87" s="20"/>
      <c r="R87" s="7"/>
      <c r="S87" s="7"/>
      <c r="T87" s="7"/>
    </row>
    <row r="88" spans="2:20" ht="16.5" customHeight="1">
      <c r="B88" s="25"/>
      <c r="C88" s="26" t="s">
        <v>11</v>
      </c>
      <c r="D88" s="52">
        <f aca="true" t="shared" si="23" ref="D88:O88">SUM(D86:D87)</f>
        <v>43087208</v>
      </c>
      <c r="E88" s="52">
        <f t="shared" si="23"/>
        <v>30944793</v>
      </c>
      <c r="F88" s="52">
        <f t="shared" si="23"/>
        <v>1968253</v>
      </c>
      <c r="G88" s="53">
        <f t="shared" si="23"/>
        <v>0</v>
      </c>
      <c r="H88" s="54">
        <f t="shared" si="23"/>
        <v>0</v>
      </c>
      <c r="I88" s="54">
        <f t="shared" si="23"/>
        <v>6000245</v>
      </c>
      <c r="J88" s="54">
        <f t="shared" si="23"/>
        <v>6000000</v>
      </c>
      <c r="K88" s="54">
        <f t="shared" si="23"/>
        <v>12005000</v>
      </c>
      <c r="L88" s="54">
        <f t="shared" si="23"/>
        <v>0</v>
      </c>
      <c r="M88" s="54">
        <f t="shared" si="23"/>
        <v>0</v>
      </c>
      <c r="N88" s="53"/>
      <c r="O88" s="55">
        <f t="shared" si="23"/>
        <v>100005499</v>
      </c>
      <c r="P88" s="56">
        <f>(O88/$O$112)*100</f>
        <v>6.105996208373865</v>
      </c>
      <c r="Q88" s="21"/>
      <c r="R88" s="7"/>
      <c r="S88" s="7"/>
      <c r="T88" s="7"/>
    </row>
    <row r="89" spans="2:20" ht="16.5" customHeight="1">
      <c r="B89" s="24"/>
      <c r="C89" s="23"/>
      <c r="D89" s="57"/>
      <c r="E89" s="57"/>
      <c r="F89" s="57"/>
      <c r="G89" s="58"/>
      <c r="H89" s="59"/>
      <c r="I89" s="59"/>
      <c r="J89" s="59"/>
      <c r="K89" s="59"/>
      <c r="L89" s="59"/>
      <c r="M89" s="59"/>
      <c r="N89" s="58"/>
      <c r="O89" s="60"/>
      <c r="P89" s="61"/>
      <c r="Q89" s="20"/>
      <c r="R89" s="7"/>
      <c r="S89" s="7"/>
      <c r="T89" s="7"/>
    </row>
    <row r="90" spans="2:20" ht="16.5" customHeight="1">
      <c r="B90" s="24" t="s">
        <v>31</v>
      </c>
      <c r="C90" s="23" t="s">
        <v>32</v>
      </c>
      <c r="D90" s="57">
        <v>400000</v>
      </c>
      <c r="E90" s="57">
        <v>0</v>
      </c>
      <c r="F90" s="57">
        <v>0</v>
      </c>
      <c r="G90" s="58">
        <v>0</v>
      </c>
      <c r="H90" s="59">
        <v>0</v>
      </c>
      <c r="I90" s="59">
        <v>0</v>
      </c>
      <c r="J90" s="59">
        <v>0</v>
      </c>
      <c r="K90" s="59">
        <v>0</v>
      </c>
      <c r="L90" s="59">
        <v>0</v>
      </c>
      <c r="M90" s="59">
        <v>0</v>
      </c>
      <c r="N90" s="58"/>
      <c r="O90" s="60">
        <f>SUM(D90:N90)</f>
        <v>400000</v>
      </c>
      <c r="P90" s="51">
        <f>(O90/$O$92)*100</f>
        <v>0.5201560468140443</v>
      </c>
      <c r="Q90" s="20"/>
      <c r="R90" s="7"/>
      <c r="S90" s="7"/>
      <c r="T90" s="7"/>
    </row>
    <row r="91" spans="2:20" ht="16.5" customHeight="1">
      <c r="B91" s="24"/>
      <c r="C91" s="23" t="s">
        <v>33</v>
      </c>
      <c r="D91" s="57">
        <v>76500000</v>
      </c>
      <c r="E91" s="57">
        <v>0</v>
      </c>
      <c r="F91" s="57">
        <v>0</v>
      </c>
      <c r="G91" s="58">
        <v>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59">
        <v>0</v>
      </c>
      <c r="N91" s="58"/>
      <c r="O91" s="60">
        <f>SUM(D91:N91)</f>
        <v>76500000</v>
      </c>
      <c r="P91" s="51">
        <f>(O91/$O$92)*100</f>
        <v>99.47984395318595</v>
      </c>
      <c r="Q91" s="20"/>
      <c r="R91" s="7"/>
      <c r="S91" s="7"/>
      <c r="T91" s="7"/>
    </row>
    <row r="92" spans="2:20" ht="16.5" customHeight="1">
      <c r="B92" s="25"/>
      <c r="C92" s="26" t="s">
        <v>11</v>
      </c>
      <c r="D92" s="52">
        <f aca="true" t="shared" si="24" ref="D92:O92">SUM(D89:D91)</f>
        <v>76900000</v>
      </c>
      <c r="E92" s="52">
        <f t="shared" si="24"/>
        <v>0</v>
      </c>
      <c r="F92" s="52">
        <f t="shared" si="24"/>
        <v>0</v>
      </c>
      <c r="G92" s="53">
        <f t="shared" si="24"/>
        <v>0</v>
      </c>
      <c r="H92" s="54">
        <f t="shared" si="24"/>
        <v>0</v>
      </c>
      <c r="I92" s="54">
        <f t="shared" si="24"/>
        <v>0</v>
      </c>
      <c r="J92" s="54">
        <f t="shared" si="24"/>
        <v>0</v>
      </c>
      <c r="K92" s="54">
        <f t="shared" si="24"/>
        <v>0</v>
      </c>
      <c r="L92" s="54">
        <f t="shared" si="24"/>
        <v>0</v>
      </c>
      <c r="M92" s="54">
        <f t="shared" si="24"/>
        <v>0</v>
      </c>
      <c r="N92" s="53"/>
      <c r="O92" s="55">
        <f t="shared" si="24"/>
        <v>76900000</v>
      </c>
      <c r="P92" s="56">
        <f>(O92/$O$112)*100</f>
        <v>4.695252892282956</v>
      </c>
      <c r="Q92" s="21"/>
      <c r="R92" s="7"/>
      <c r="S92" s="7"/>
      <c r="T92" s="7"/>
    </row>
    <row r="93" spans="2:20" ht="16.5" customHeight="1">
      <c r="B93" s="24"/>
      <c r="C93" s="23"/>
      <c r="D93" s="57"/>
      <c r="E93" s="57"/>
      <c r="F93" s="57"/>
      <c r="G93" s="58"/>
      <c r="H93" s="59"/>
      <c r="I93" s="59"/>
      <c r="J93" s="59"/>
      <c r="K93" s="59"/>
      <c r="L93" s="59"/>
      <c r="M93" s="59"/>
      <c r="N93" s="58"/>
      <c r="O93" s="60"/>
      <c r="P93" s="61"/>
      <c r="Q93" s="20"/>
      <c r="R93" s="7"/>
      <c r="S93" s="7"/>
      <c r="T93" s="7"/>
    </row>
    <row r="94" spans="2:20" ht="16.5" customHeight="1">
      <c r="B94" s="24" t="s">
        <v>34</v>
      </c>
      <c r="C94" s="34" t="s">
        <v>72</v>
      </c>
      <c r="D94" s="57">
        <v>0</v>
      </c>
      <c r="E94" s="57">
        <v>0</v>
      </c>
      <c r="F94" s="57">
        <v>0</v>
      </c>
      <c r="G94" s="58">
        <v>0</v>
      </c>
      <c r="H94" s="59">
        <v>0</v>
      </c>
      <c r="I94" s="59">
        <v>400000</v>
      </c>
      <c r="J94" s="59">
        <v>0</v>
      </c>
      <c r="K94" s="59">
        <v>0</v>
      </c>
      <c r="L94" s="59">
        <v>0</v>
      </c>
      <c r="M94" s="59">
        <v>0</v>
      </c>
      <c r="N94" s="58"/>
      <c r="O94" s="60">
        <f>SUM(D94:N94)</f>
        <v>400000</v>
      </c>
      <c r="P94" s="51">
        <f>(O94/$O$96)*100</f>
        <v>0.10322790271062306</v>
      </c>
      <c r="Q94" s="20"/>
      <c r="R94" s="7"/>
      <c r="S94" s="7"/>
      <c r="T94" s="7"/>
    </row>
    <row r="95" spans="2:20" ht="16.5" customHeight="1">
      <c r="B95" s="24"/>
      <c r="C95" s="23" t="s">
        <v>35</v>
      </c>
      <c r="D95" s="57">
        <v>0</v>
      </c>
      <c r="E95" s="57">
        <v>10579324</v>
      </c>
      <c r="F95" s="57">
        <v>19128926</v>
      </c>
      <c r="G95" s="58">
        <v>19300000</v>
      </c>
      <c r="H95" s="59">
        <v>31718232</v>
      </c>
      <c r="I95" s="59">
        <v>128322348</v>
      </c>
      <c r="J95" s="59">
        <v>62575891</v>
      </c>
      <c r="K95" s="59">
        <v>59700000</v>
      </c>
      <c r="L95" s="59">
        <v>55767410</v>
      </c>
      <c r="M95" s="59">
        <v>0</v>
      </c>
      <c r="N95" s="58"/>
      <c r="O95" s="60">
        <f>SUM(D95:N95)</f>
        <v>387092131</v>
      </c>
      <c r="P95" s="51">
        <f>(O95/$O$96)*100</f>
        <v>99.89677209728937</v>
      </c>
      <c r="Q95" s="20"/>
      <c r="R95" s="7"/>
      <c r="S95" s="7"/>
      <c r="T95" s="7"/>
    </row>
    <row r="96" spans="2:20" ht="16.5" customHeight="1">
      <c r="B96" s="25"/>
      <c r="C96" s="26" t="s">
        <v>11</v>
      </c>
      <c r="D96" s="52">
        <f aca="true" t="shared" si="25" ref="D96:O96">SUM(D93:D95)</f>
        <v>0</v>
      </c>
      <c r="E96" s="52">
        <f t="shared" si="25"/>
        <v>10579324</v>
      </c>
      <c r="F96" s="52">
        <f t="shared" si="25"/>
        <v>19128926</v>
      </c>
      <c r="G96" s="53">
        <f t="shared" si="25"/>
        <v>19300000</v>
      </c>
      <c r="H96" s="54">
        <f t="shared" si="25"/>
        <v>31718232</v>
      </c>
      <c r="I96" s="54">
        <f t="shared" si="25"/>
        <v>128722348</v>
      </c>
      <c r="J96" s="54">
        <f t="shared" si="25"/>
        <v>62575891</v>
      </c>
      <c r="K96" s="54">
        <f t="shared" si="25"/>
        <v>59700000</v>
      </c>
      <c r="L96" s="54">
        <f t="shared" si="25"/>
        <v>55767410</v>
      </c>
      <c r="M96" s="54">
        <f t="shared" si="25"/>
        <v>0</v>
      </c>
      <c r="N96" s="53"/>
      <c r="O96" s="55">
        <f t="shared" si="25"/>
        <v>387492131</v>
      </c>
      <c r="P96" s="56">
        <f>(O96/$O$112)*100</f>
        <v>23.65895382073649</v>
      </c>
      <c r="Q96" s="21"/>
      <c r="R96" s="7"/>
      <c r="S96" s="7"/>
      <c r="T96" s="7"/>
    </row>
    <row r="97" spans="2:20" ht="16.5" customHeight="1">
      <c r="B97" s="24"/>
      <c r="C97" s="23"/>
      <c r="D97" s="57"/>
      <c r="E97" s="57"/>
      <c r="F97" s="57"/>
      <c r="G97" s="58"/>
      <c r="H97" s="59"/>
      <c r="I97" s="59"/>
      <c r="J97" s="59"/>
      <c r="K97" s="59"/>
      <c r="L97" s="59"/>
      <c r="M97" s="59"/>
      <c r="N97" s="58"/>
      <c r="O97" s="60"/>
      <c r="P97" s="61"/>
      <c r="Q97" s="20"/>
      <c r="R97" s="7"/>
      <c r="S97" s="7"/>
      <c r="T97" s="7"/>
    </row>
    <row r="98" spans="2:20" ht="16.5" customHeight="1">
      <c r="B98" s="24" t="s">
        <v>36</v>
      </c>
      <c r="C98" s="23" t="s">
        <v>37</v>
      </c>
      <c r="D98" s="57">
        <v>0</v>
      </c>
      <c r="E98" s="57">
        <v>21135060</v>
      </c>
      <c r="F98" s="57">
        <v>3445000</v>
      </c>
      <c r="G98" s="58">
        <v>3176000</v>
      </c>
      <c r="H98" s="59">
        <v>0</v>
      </c>
      <c r="I98" s="59">
        <v>18219630</v>
      </c>
      <c r="J98" s="59">
        <v>0</v>
      </c>
      <c r="K98" s="59">
        <v>0</v>
      </c>
      <c r="L98" s="59">
        <v>0</v>
      </c>
      <c r="M98" s="59">
        <v>0</v>
      </c>
      <c r="N98" s="58"/>
      <c r="O98" s="60">
        <f>SUM(D98:N98)</f>
        <v>45975690</v>
      </c>
      <c r="P98" s="51">
        <f>(O98/$O$101)*100</f>
        <v>99.6359198841705</v>
      </c>
      <c r="Q98" s="20"/>
      <c r="R98" s="7"/>
      <c r="S98" s="7"/>
      <c r="T98" s="7"/>
    </row>
    <row r="99" spans="2:20" ht="16.5" customHeight="1">
      <c r="B99" s="24"/>
      <c r="C99" s="23" t="s">
        <v>51</v>
      </c>
      <c r="D99" s="57">
        <v>0</v>
      </c>
      <c r="E99" s="57">
        <v>0</v>
      </c>
      <c r="F99" s="57">
        <v>0</v>
      </c>
      <c r="G99" s="58">
        <v>0</v>
      </c>
      <c r="H99" s="59">
        <v>160000</v>
      </c>
      <c r="I99" s="59">
        <v>0</v>
      </c>
      <c r="J99" s="59">
        <v>0</v>
      </c>
      <c r="K99" s="59">
        <v>0</v>
      </c>
      <c r="L99" s="59">
        <v>0</v>
      </c>
      <c r="M99" s="59">
        <v>0</v>
      </c>
      <c r="N99" s="58"/>
      <c r="O99" s="60">
        <f>SUM(D99:N99)</f>
        <v>160000</v>
      </c>
      <c r="P99" s="51">
        <f>(O99/$O$101)*100</f>
        <v>0.3467429674566555</v>
      </c>
      <c r="Q99" s="20"/>
      <c r="R99" s="7"/>
      <c r="S99" s="7"/>
      <c r="T99" s="7"/>
    </row>
    <row r="100" spans="2:20" ht="16.5" customHeight="1">
      <c r="B100" s="24"/>
      <c r="C100" s="23" t="s">
        <v>88</v>
      </c>
      <c r="D100" s="57">
        <v>0</v>
      </c>
      <c r="E100" s="57">
        <v>0</v>
      </c>
      <c r="F100" s="57">
        <v>0</v>
      </c>
      <c r="G100" s="58">
        <v>0</v>
      </c>
      <c r="H100" s="59">
        <v>0</v>
      </c>
      <c r="I100" s="59">
        <v>0</v>
      </c>
      <c r="J100" s="59">
        <v>0</v>
      </c>
      <c r="K100" s="59">
        <v>0</v>
      </c>
      <c r="L100" s="59">
        <v>8000</v>
      </c>
      <c r="M100" s="59">
        <v>0</v>
      </c>
      <c r="N100" s="58"/>
      <c r="O100" s="60">
        <f>SUM(D100:N100)</f>
        <v>8000</v>
      </c>
      <c r="P100" s="51">
        <f>(O100/$O$101)*100</f>
        <v>0.017337148372832775</v>
      </c>
      <c r="Q100" s="20"/>
      <c r="R100" s="7"/>
      <c r="S100" s="7"/>
      <c r="T100" s="7"/>
    </row>
    <row r="101" spans="2:20" ht="16.5" customHeight="1">
      <c r="B101" s="25"/>
      <c r="C101" s="26" t="s">
        <v>11</v>
      </c>
      <c r="D101" s="52">
        <f aca="true" t="shared" si="26" ref="D101:O101">SUM(D97:D100)</f>
        <v>0</v>
      </c>
      <c r="E101" s="52">
        <f t="shared" si="26"/>
        <v>21135060</v>
      </c>
      <c r="F101" s="52">
        <f t="shared" si="26"/>
        <v>3445000</v>
      </c>
      <c r="G101" s="53">
        <f t="shared" si="26"/>
        <v>3176000</v>
      </c>
      <c r="H101" s="54">
        <f t="shared" si="26"/>
        <v>160000</v>
      </c>
      <c r="I101" s="54">
        <f t="shared" si="26"/>
        <v>18219630</v>
      </c>
      <c r="J101" s="54">
        <f t="shared" si="26"/>
        <v>0</v>
      </c>
      <c r="K101" s="54">
        <f t="shared" si="26"/>
        <v>0</v>
      </c>
      <c r="L101" s="54">
        <f t="shared" si="26"/>
        <v>8000</v>
      </c>
      <c r="M101" s="54">
        <f t="shared" si="26"/>
        <v>0</v>
      </c>
      <c r="N101" s="53"/>
      <c r="O101" s="55">
        <f t="shared" si="26"/>
        <v>46143690</v>
      </c>
      <c r="P101" s="56">
        <f>(O101/$O$112)*100</f>
        <v>2.817377034240678</v>
      </c>
      <c r="Q101" s="21"/>
      <c r="R101" s="7"/>
      <c r="S101" s="7"/>
      <c r="T101" s="7"/>
    </row>
    <row r="102" spans="2:20" ht="16.5" customHeight="1">
      <c r="B102" s="24"/>
      <c r="C102" s="23"/>
      <c r="D102" s="57"/>
      <c r="E102" s="57"/>
      <c r="F102" s="57"/>
      <c r="G102" s="58"/>
      <c r="H102" s="59"/>
      <c r="I102" s="59"/>
      <c r="J102" s="59"/>
      <c r="K102" s="59"/>
      <c r="L102" s="59"/>
      <c r="M102" s="59"/>
      <c r="N102" s="58"/>
      <c r="O102" s="60"/>
      <c r="P102" s="61"/>
      <c r="Q102" s="20"/>
      <c r="R102" s="7"/>
      <c r="S102" s="7"/>
      <c r="T102" s="7"/>
    </row>
    <row r="103" spans="2:20" ht="16.5" customHeight="1">
      <c r="B103" s="24" t="s">
        <v>65</v>
      </c>
      <c r="C103" s="23" t="s">
        <v>66</v>
      </c>
      <c r="D103" s="57">
        <v>0</v>
      </c>
      <c r="E103" s="57">
        <v>0</v>
      </c>
      <c r="F103" s="57">
        <v>0</v>
      </c>
      <c r="G103" s="58">
        <v>0</v>
      </c>
      <c r="H103" s="59">
        <v>0</v>
      </c>
      <c r="I103" s="59">
        <v>3962275</v>
      </c>
      <c r="J103" s="59">
        <v>4037725</v>
      </c>
      <c r="K103" s="59">
        <v>4000000</v>
      </c>
      <c r="L103" s="59">
        <v>0</v>
      </c>
      <c r="M103" s="59">
        <v>0</v>
      </c>
      <c r="N103" s="58"/>
      <c r="O103" s="60">
        <f>SUM(D103:N103)</f>
        <v>12000000</v>
      </c>
      <c r="P103" s="51">
        <f>(O103/$O$104)*100</f>
        <v>100</v>
      </c>
      <c r="Q103" s="20"/>
      <c r="R103" s="7"/>
      <c r="S103" s="7"/>
      <c r="T103" s="7"/>
    </row>
    <row r="104" spans="2:20" ht="16.5" customHeight="1">
      <c r="B104" s="25"/>
      <c r="C104" s="26" t="s">
        <v>11</v>
      </c>
      <c r="D104" s="52">
        <f aca="true" t="shared" si="27" ref="D104:M104">SUM(D102:D103)</f>
        <v>0</v>
      </c>
      <c r="E104" s="52">
        <f t="shared" si="27"/>
        <v>0</v>
      </c>
      <c r="F104" s="52">
        <f t="shared" si="27"/>
        <v>0</v>
      </c>
      <c r="G104" s="53">
        <f t="shared" si="27"/>
        <v>0</v>
      </c>
      <c r="H104" s="54">
        <f t="shared" si="27"/>
        <v>0</v>
      </c>
      <c r="I104" s="54">
        <f t="shared" si="27"/>
        <v>3962275</v>
      </c>
      <c r="J104" s="54">
        <f t="shared" si="27"/>
        <v>4037725</v>
      </c>
      <c r="K104" s="54">
        <f t="shared" si="27"/>
        <v>4000000</v>
      </c>
      <c r="L104" s="54">
        <f t="shared" si="27"/>
        <v>0</v>
      </c>
      <c r="M104" s="54">
        <f t="shared" si="27"/>
        <v>0</v>
      </c>
      <c r="N104" s="53"/>
      <c r="O104" s="55">
        <f>SUM(O102:O103)</f>
        <v>12000000</v>
      </c>
      <c r="P104" s="56">
        <f>(O104/$O$112)*100</f>
        <v>0.7326792549726329</v>
      </c>
      <c r="Q104" s="21"/>
      <c r="R104" s="7"/>
      <c r="S104" s="7"/>
      <c r="T104" s="7"/>
    </row>
    <row r="105" spans="2:20" ht="16.5" customHeight="1">
      <c r="B105" s="24"/>
      <c r="C105" s="23"/>
      <c r="D105" s="57"/>
      <c r="E105" s="57"/>
      <c r="F105" s="57"/>
      <c r="G105" s="58"/>
      <c r="H105" s="59"/>
      <c r="I105" s="59"/>
      <c r="J105" s="59"/>
      <c r="K105" s="59"/>
      <c r="L105" s="59"/>
      <c r="M105" s="59"/>
      <c r="N105" s="58"/>
      <c r="O105" s="60"/>
      <c r="P105" s="61"/>
      <c r="Q105" s="20"/>
      <c r="R105" s="7"/>
      <c r="S105" s="7"/>
      <c r="T105" s="7"/>
    </row>
    <row r="106" spans="2:20" ht="16.5" customHeight="1">
      <c r="B106" s="24" t="s">
        <v>38</v>
      </c>
      <c r="C106" s="23" t="s">
        <v>39</v>
      </c>
      <c r="D106" s="57">
        <v>0</v>
      </c>
      <c r="E106" s="57">
        <v>800000</v>
      </c>
      <c r="F106" s="57">
        <v>0</v>
      </c>
      <c r="G106" s="58">
        <v>0</v>
      </c>
      <c r="H106" s="59">
        <v>0</v>
      </c>
      <c r="I106" s="59">
        <v>4000000</v>
      </c>
      <c r="J106" s="59">
        <v>0</v>
      </c>
      <c r="K106" s="59">
        <v>0</v>
      </c>
      <c r="L106" s="59">
        <v>0</v>
      </c>
      <c r="M106" s="59">
        <v>0</v>
      </c>
      <c r="N106" s="58"/>
      <c r="O106" s="60">
        <f>SUM(D106:N106)</f>
        <v>4800000</v>
      </c>
      <c r="P106" s="51">
        <f>(O106/$O$107)*100</f>
        <v>100</v>
      </c>
      <c r="Q106" s="20"/>
      <c r="R106" s="7"/>
      <c r="S106" s="7"/>
      <c r="T106" s="7"/>
    </row>
    <row r="107" spans="2:20" ht="16.5" customHeight="1">
      <c r="B107" s="25"/>
      <c r="C107" s="26" t="s">
        <v>11</v>
      </c>
      <c r="D107" s="52">
        <f aca="true" t="shared" si="28" ref="D107:M107">SUM(D105:D106)</f>
        <v>0</v>
      </c>
      <c r="E107" s="52">
        <f t="shared" si="28"/>
        <v>800000</v>
      </c>
      <c r="F107" s="52">
        <f t="shared" si="28"/>
        <v>0</v>
      </c>
      <c r="G107" s="53">
        <f t="shared" si="28"/>
        <v>0</v>
      </c>
      <c r="H107" s="54">
        <f t="shared" si="28"/>
        <v>0</v>
      </c>
      <c r="I107" s="54">
        <f t="shared" si="28"/>
        <v>4000000</v>
      </c>
      <c r="J107" s="54">
        <f t="shared" si="28"/>
        <v>0</v>
      </c>
      <c r="K107" s="54">
        <f t="shared" si="28"/>
        <v>0</v>
      </c>
      <c r="L107" s="54">
        <f t="shared" si="28"/>
        <v>0</v>
      </c>
      <c r="M107" s="54">
        <f t="shared" si="28"/>
        <v>0</v>
      </c>
      <c r="N107" s="53"/>
      <c r="O107" s="55">
        <f>SUM(O105:O106)</f>
        <v>4800000</v>
      </c>
      <c r="P107" s="56">
        <f>(O107/$O$112)*100</f>
        <v>0.2930717019890532</v>
      </c>
      <c r="Q107" s="21"/>
      <c r="R107" s="7"/>
      <c r="S107" s="7"/>
      <c r="T107" s="7"/>
    </row>
    <row r="108" spans="2:20" ht="16.5" customHeight="1">
      <c r="B108" s="24"/>
      <c r="C108" s="23"/>
      <c r="D108" s="57"/>
      <c r="E108" s="57"/>
      <c r="F108" s="57"/>
      <c r="G108" s="58"/>
      <c r="H108" s="59"/>
      <c r="I108" s="59"/>
      <c r="J108" s="59"/>
      <c r="K108" s="59"/>
      <c r="L108" s="59"/>
      <c r="M108" s="59"/>
      <c r="N108" s="58"/>
      <c r="O108" s="60"/>
      <c r="P108" s="61"/>
      <c r="Q108" s="20"/>
      <c r="R108" s="7"/>
      <c r="S108" s="7"/>
      <c r="T108" s="7"/>
    </row>
    <row r="109" spans="2:20" ht="16.5" customHeight="1">
      <c r="B109" s="24" t="s">
        <v>42</v>
      </c>
      <c r="C109" s="23" t="s">
        <v>43</v>
      </c>
      <c r="D109" s="57">
        <v>0</v>
      </c>
      <c r="E109" s="57">
        <v>0</v>
      </c>
      <c r="F109" s="57">
        <v>0</v>
      </c>
      <c r="G109" s="58">
        <v>1100000</v>
      </c>
      <c r="H109" s="59">
        <v>0</v>
      </c>
      <c r="I109" s="59">
        <v>2665223</v>
      </c>
      <c r="J109" s="59">
        <v>0</v>
      </c>
      <c r="K109" s="59">
        <v>0</v>
      </c>
      <c r="L109" s="59">
        <v>0</v>
      </c>
      <c r="M109" s="59">
        <v>0</v>
      </c>
      <c r="N109" s="58"/>
      <c r="O109" s="60">
        <f>SUM(D109:N109)</f>
        <v>3765223</v>
      </c>
      <c r="P109" s="51">
        <f>(O109/$O$110)*100</f>
        <v>100</v>
      </c>
      <c r="Q109" s="20"/>
      <c r="R109" s="7"/>
      <c r="S109" s="7"/>
      <c r="T109" s="7"/>
    </row>
    <row r="110" spans="2:20" ht="16.5" customHeight="1" thickBot="1">
      <c r="B110" s="27"/>
      <c r="C110" s="28" t="s">
        <v>11</v>
      </c>
      <c r="D110" s="57">
        <f aca="true" t="shared" si="29" ref="D110:O110">SUM(D108:D109)</f>
        <v>0</v>
      </c>
      <c r="E110" s="57">
        <f t="shared" si="29"/>
        <v>0</v>
      </c>
      <c r="F110" s="57">
        <f t="shared" si="29"/>
        <v>0</v>
      </c>
      <c r="G110" s="58">
        <f t="shared" si="29"/>
        <v>1100000</v>
      </c>
      <c r="H110" s="59">
        <f t="shared" si="29"/>
        <v>0</v>
      </c>
      <c r="I110" s="59">
        <f t="shared" si="29"/>
        <v>2665223</v>
      </c>
      <c r="J110" s="59">
        <f t="shared" si="29"/>
        <v>0</v>
      </c>
      <c r="K110" s="59">
        <f t="shared" si="29"/>
        <v>0</v>
      </c>
      <c r="L110" s="59">
        <f t="shared" si="29"/>
        <v>0</v>
      </c>
      <c r="M110" s="59">
        <f t="shared" si="29"/>
        <v>0</v>
      </c>
      <c r="N110" s="58"/>
      <c r="O110" s="60">
        <f t="shared" si="29"/>
        <v>3765223</v>
      </c>
      <c r="P110" s="67">
        <f>(O110/$O$112)*100</f>
        <v>0.22989173187048512</v>
      </c>
      <c r="Q110" s="12"/>
      <c r="R110" s="7"/>
      <c r="S110" s="7"/>
      <c r="T110" s="7"/>
    </row>
    <row r="111" spans="2:20" ht="16.5" customHeight="1">
      <c r="B111" s="9"/>
      <c r="C111" s="87"/>
      <c r="D111" s="85"/>
      <c r="E111" s="68"/>
      <c r="F111" s="68"/>
      <c r="G111" s="69"/>
      <c r="H111" s="70"/>
      <c r="I111" s="70"/>
      <c r="J111" s="70"/>
      <c r="K111" s="70"/>
      <c r="L111" s="70"/>
      <c r="M111" s="70"/>
      <c r="N111" s="69"/>
      <c r="O111" s="71" t="s">
        <v>0</v>
      </c>
      <c r="P111" s="69"/>
      <c r="Q111" s="10"/>
      <c r="R111" s="7"/>
      <c r="S111" s="7"/>
      <c r="T111" s="16" t="s">
        <v>40</v>
      </c>
    </row>
    <row r="112" spans="2:20" ht="16.5" customHeight="1">
      <c r="B112" s="2"/>
      <c r="C112" s="88" t="s">
        <v>3</v>
      </c>
      <c r="D112" s="72">
        <f>D10+D13+D17+D25+D28+D31+D36+D39+D43+D47+D50+D53+D56+D59+D62+D66+D69+D72+D75+D78+D85+D88+D92+D96+D101+D104+D107+D110</f>
        <v>212454866</v>
      </c>
      <c r="E112" s="72">
        <f aca="true" t="shared" si="30" ref="E112:P112">E10+E13+E17+E25+E28+E31+E36+E39+E43+E47+E50+E53+E56+E59+E62+E66+E69+E72+E75+E78+E85+E88+E92+E96+E101+E104+E107+E110</f>
        <v>145370798</v>
      </c>
      <c r="F112" s="72">
        <f t="shared" si="30"/>
        <v>125182093</v>
      </c>
      <c r="G112" s="72">
        <f t="shared" si="30"/>
        <v>32982000</v>
      </c>
      <c r="H112" s="72">
        <f t="shared" si="30"/>
        <v>184068479</v>
      </c>
      <c r="I112" s="72">
        <f t="shared" si="30"/>
        <v>208285929</v>
      </c>
      <c r="J112" s="72">
        <f t="shared" si="30"/>
        <v>265051957</v>
      </c>
      <c r="K112" s="72">
        <f t="shared" si="30"/>
        <v>231110915</v>
      </c>
      <c r="L112" s="72">
        <f t="shared" si="30"/>
        <v>132322491</v>
      </c>
      <c r="M112" s="73">
        <f t="shared" si="30"/>
        <v>100994925</v>
      </c>
      <c r="N112" s="74"/>
      <c r="O112" s="75">
        <f t="shared" si="30"/>
        <v>1637824453</v>
      </c>
      <c r="P112" s="51">
        <f t="shared" si="30"/>
        <v>100.00000000000001</v>
      </c>
      <c r="Q112" s="11"/>
      <c r="R112" s="6"/>
      <c r="S112" s="6"/>
      <c r="T112" s="6">
        <f>SUM(D112:N112)</f>
        <v>1637824453</v>
      </c>
    </row>
    <row r="113" spans="2:20" ht="16.5" customHeight="1">
      <c r="B113" s="2"/>
      <c r="C113" s="89" t="s">
        <v>96</v>
      </c>
      <c r="D113" s="76">
        <f aca="true" t="shared" si="31" ref="D113:M113">(D112/$O112)*100</f>
        <v>12.971772744682546</v>
      </c>
      <c r="E113" s="76">
        <f t="shared" si="31"/>
        <v>8.875847331118093</v>
      </c>
      <c r="F113" s="76">
        <f t="shared" si="31"/>
        <v>7.64319355292957</v>
      </c>
      <c r="G113" s="76">
        <f t="shared" si="31"/>
        <v>2.0137689322922814</v>
      </c>
      <c r="H113" s="77">
        <f t="shared" si="31"/>
        <v>11.23859633813881</v>
      </c>
      <c r="I113" s="77">
        <f t="shared" si="31"/>
        <v>12.717231606750227</v>
      </c>
      <c r="J113" s="77">
        <f t="shared" si="31"/>
        <v>16.183172531983196</v>
      </c>
      <c r="K113" s="77">
        <f t="shared" si="31"/>
        <v>14.110847751520291</v>
      </c>
      <c r="L113" s="77">
        <f t="shared" si="31"/>
        <v>8.07916201016691</v>
      </c>
      <c r="M113" s="77">
        <f t="shared" si="31"/>
        <v>6.166407200418078</v>
      </c>
      <c r="N113" s="78"/>
      <c r="O113" s="79">
        <f>SUM(D113:N113)</f>
        <v>100.00000000000001</v>
      </c>
      <c r="P113" s="80"/>
      <c r="Q113" s="33"/>
      <c r="R113" s="6"/>
      <c r="S113" s="6"/>
      <c r="T113" s="6"/>
    </row>
    <row r="114" spans="2:20" ht="16.5" customHeight="1" thickBot="1">
      <c r="B114" s="4"/>
      <c r="C114" s="90"/>
      <c r="D114" s="86"/>
      <c r="E114" s="81"/>
      <c r="F114" s="81"/>
      <c r="G114" s="82"/>
      <c r="H114" s="83"/>
      <c r="I114" s="83"/>
      <c r="J114" s="83"/>
      <c r="K114" s="83"/>
      <c r="L114" s="83"/>
      <c r="M114" s="83"/>
      <c r="N114" s="82"/>
      <c r="O114" s="84"/>
      <c r="P114" s="82"/>
      <c r="Q114" s="13"/>
      <c r="R114" s="6"/>
      <c r="S114" s="6"/>
      <c r="T114" s="6"/>
    </row>
    <row r="115" spans="3:20" ht="15.75">
      <c r="C115" s="3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6"/>
      <c r="R115" s="6"/>
      <c r="S115" s="6"/>
      <c r="T115" s="6"/>
    </row>
    <row r="116" spans="3:20" ht="15.75">
      <c r="C116" s="3"/>
      <c r="O116" s="7"/>
      <c r="P116" s="7"/>
      <c r="Q116" s="7"/>
      <c r="R116" s="7"/>
      <c r="S116" s="7"/>
      <c r="T116" s="7"/>
    </row>
  </sheetData>
  <mergeCells count="3">
    <mergeCell ref="B1:Q1"/>
    <mergeCell ref="B2:Q2"/>
    <mergeCell ref="B3:Q3"/>
  </mergeCells>
  <printOptions horizontalCentered="1"/>
  <pageMargins left="0.5" right="0" top="0.5" bottom="0.25" header="0.5" footer="0.5"/>
  <pageSetup horizontalDpi="300" verticalDpi="3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GrubbN</cp:lastModifiedBy>
  <cp:lastPrinted>2005-01-13T12:17:38Z</cp:lastPrinted>
  <dcterms:created xsi:type="dcterms:W3CDTF">2001-03-04T17:04:35Z</dcterms:created>
  <dcterms:modified xsi:type="dcterms:W3CDTF">2005-03-10T11:26:43Z</dcterms:modified>
  <cp:category/>
  <cp:version/>
  <cp:contentType/>
  <cp:contentStatus/>
</cp:coreProperties>
</file>