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<sst xmlns="http://schemas.openxmlformats.org/spreadsheetml/2006/main" count="217" uniqueCount="65">
  <si>
    <t>Respondent Type</t>
  </si>
  <si>
    <t>Requirement</t>
  </si>
  <si>
    <t># of Respondents</t>
  </si>
  <si>
    <t xml:space="preserve"> # of Responses </t>
  </si>
  <si>
    <t>Hours/Response</t>
  </si>
  <si>
    <t xml:space="preserve">Total Hours </t>
  </si>
  <si>
    <t>Federal Government</t>
  </si>
  <si>
    <t>Individuals or Households</t>
  </si>
  <si>
    <t>Private Sector</t>
  </si>
  <si>
    <t xml:space="preserve">   Business or other for-profits</t>
  </si>
  <si>
    <t xml:space="preserve">   Not-for profits</t>
  </si>
  <si>
    <t xml:space="preserve">   Farms</t>
  </si>
  <si>
    <t>State, Local, or Tribal Governments</t>
  </si>
  <si>
    <t>Description</t>
  </si>
  <si>
    <t>CURRENT INVENTORY</t>
  </si>
  <si>
    <t>Sub-total</t>
  </si>
  <si>
    <t>Current Inventory of Hours</t>
  </si>
  <si>
    <t>Difference</t>
  </si>
  <si>
    <t>Section B: Burden Impact Totals</t>
  </si>
  <si>
    <t>Section A: Burden by Affected Entity</t>
  </si>
  <si>
    <t>Section C: Burden by Regulation Group</t>
  </si>
  <si>
    <t>Individuals</t>
  </si>
  <si>
    <t>Business or other for-profits</t>
  </si>
  <si>
    <t>Not-for profits</t>
  </si>
  <si>
    <t>Business or other for-profits-lenders</t>
  </si>
  <si>
    <t>GRAND TOTAL</t>
  </si>
  <si>
    <t>Current # of Respondents</t>
  </si>
  <si>
    <t>Current # of Responses</t>
  </si>
  <si>
    <t>34 CFR 674.39</t>
  </si>
  <si>
    <t>1 Loan Rehabilitation</t>
  </si>
  <si>
    <t>34 CFR 674.41</t>
  </si>
  <si>
    <t>2 Due Diligence - general requirements</t>
  </si>
  <si>
    <t>34 CFR 674.42</t>
  </si>
  <si>
    <t>3 Contact with the borrower</t>
  </si>
  <si>
    <t>34 CFR 674.43</t>
  </si>
  <si>
    <t>4 Billing Procedures</t>
  </si>
  <si>
    <t>34 CFR 674.45</t>
  </si>
  <si>
    <t>5 Collections procedures</t>
  </si>
  <si>
    <t>34 CFR 674.47</t>
  </si>
  <si>
    <t>6 Costs chargable to the Fund</t>
  </si>
  <si>
    <t>34 CFR 674.48</t>
  </si>
  <si>
    <t>7 Use of contractors</t>
  </si>
  <si>
    <t>34 CFR 674.49</t>
  </si>
  <si>
    <t>8 Bankruptcy of Borrower</t>
  </si>
  <si>
    <t>1. Sections 674.39 – Loan Rehabilitation</t>
  </si>
  <si>
    <t>2. Sections 674.41 – Due Diligence - general requirements</t>
  </si>
  <si>
    <t>3. Sections 674.42 – Contact with the Borrower</t>
  </si>
  <si>
    <t>4. Sections 674.43 – Billing Procedures</t>
  </si>
  <si>
    <t>5. Sections 674.45 – CollectionsProcedures</t>
  </si>
  <si>
    <t>6. Sections 674.47 – Costs Chargable to the Fund</t>
  </si>
  <si>
    <t>7.  Section 674.48 - Use of Contractors</t>
  </si>
  <si>
    <t>8. Section 674.49 - Bankruptcy of Borrower</t>
  </si>
  <si>
    <t xml:space="preserve"> </t>
  </si>
  <si>
    <t>Section D: Current Burden, Final Reg Burden, and Net Burden (Revised) by Regulation Group</t>
  </si>
  <si>
    <t xml:space="preserve"> # Hours </t>
  </si>
  <si>
    <t>Current Burden</t>
  </si>
  <si>
    <t>Final Reg Burden</t>
  </si>
  <si>
    <t>Net Burden (Revised)</t>
  </si>
  <si>
    <t>FINAL REG TOTAL RESPONDENTS</t>
  </si>
  <si>
    <t>FINAL REG TOTAL RESPONSES</t>
  </si>
  <si>
    <t>FINAL REG TOTAL BURDEN HOURS</t>
  </si>
  <si>
    <t>TOTAL REVISED # RESPONDENTS</t>
  </si>
  <si>
    <t>TOTAL REVISED # RESPONSES</t>
  </si>
  <si>
    <t>TOTAL REVISED # HOURS</t>
  </si>
  <si>
    <t>OMB.1845.0023.Table.10.05.07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</si>
</sst>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1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8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31.421875" style="0" customWidth="1"/>
    <col min="2" max="2" width="14.7109375" style="0" customWidth="1"/>
    <col min="3" max="3" width="16.57421875" style="0" customWidth="1"/>
    <col min="4" max="4" width="15.7109375" style="0" customWidth="1"/>
    <col min="5" max="5" width="15.57421875" style="0" customWidth="1"/>
    <col min="6" max="6" width="11.8515625" style="0" customWidth="1"/>
    <col min="7" max="7" width="28.421875" style="0" customWidth="1"/>
  </cols>
  <sheetData>
    <row r="1" spans="1:2" ht="13.5" thickBot="1">
      <c r="A1" t="s">
        <v>64</v>
      </c>
      <c r="B1" s="4">
        <v>39357</v>
      </c>
    </row>
    <row r="2" spans="1:7" ht="13.5" thickBo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13</v>
      </c>
    </row>
    <row r="3" ht="12.75">
      <c r="A3" t="s">
        <v>19</v>
      </c>
    </row>
    <row r="4" ht="12.75">
      <c r="A4" t="s">
        <v>6</v>
      </c>
    </row>
    <row r="6" ht="12.75">
      <c r="A6" t="s">
        <v>7</v>
      </c>
    </row>
    <row r="7" spans="1:7" ht="12.75">
      <c r="A7">
        <v>1</v>
      </c>
      <c r="B7" t="s">
        <v>28</v>
      </c>
      <c r="C7">
        <v>479443</v>
      </c>
      <c r="D7">
        <v>479443</v>
      </c>
      <c r="E7">
        <v>0.011655836</v>
      </c>
      <c r="F7" s="3">
        <f aca="true" t="shared" si="0" ref="F7:F14">C7*E7</f>
        <v>5588.308979347999</v>
      </c>
      <c r="G7" t="s">
        <v>29</v>
      </c>
    </row>
    <row r="8" spans="1:7" ht="25.5">
      <c r="A8">
        <v>2</v>
      </c>
      <c r="B8" t="s">
        <v>30</v>
      </c>
      <c r="C8">
        <v>2675273</v>
      </c>
      <c r="D8">
        <v>2675273</v>
      </c>
      <c r="E8">
        <v>0.0166665975</v>
      </c>
      <c r="F8" s="3">
        <f t="shared" si="0"/>
        <v>44587.698293617505</v>
      </c>
      <c r="G8" s="5" t="s">
        <v>31</v>
      </c>
    </row>
    <row r="9" spans="1:7" ht="12.75">
      <c r="A9">
        <v>3</v>
      </c>
      <c r="B9" t="s">
        <v>32</v>
      </c>
      <c r="C9">
        <v>2675273</v>
      </c>
      <c r="D9">
        <v>2675273</v>
      </c>
      <c r="E9">
        <v>0.0166665975</v>
      </c>
      <c r="F9" s="3">
        <f t="shared" si="0"/>
        <v>44587.698293617505</v>
      </c>
      <c r="G9" s="5" t="s">
        <v>33</v>
      </c>
    </row>
    <row r="10" spans="1:7" ht="12.75">
      <c r="A10">
        <v>4</v>
      </c>
      <c r="B10" t="s">
        <v>34</v>
      </c>
      <c r="C10">
        <v>2675273</v>
      </c>
      <c r="D10">
        <v>2675273</v>
      </c>
      <c r="E10">
        <v>0.0166665975</v>
      </c>
      <c r="F10" s="3">
        <f t="shared" si="0"/>
        <v>44587.698293617505</v>
      </c>
      <c r="G10" s="5" t="s">
        <v>35</v>
      </c>
    </row>
    <row r="11" spans="1:7" ht="12.75">
      <c r="A11">
        <v>5</v>
      </c>
      <c r="B11" t="s">
        <v>36</v>
      </c>
      <c r="C11">
        <v>622004</v>
      </c>
      <c r="D11">
        <v>622004</v>
      </c>
      <c r="E11">
        <v>0.016666</v>
      </c>
      <c r="F11" s="3">
        <f t="shared" si="0"/>
        <v>10366.318664</v>
      </c>
      <c r="G11" s="5" t="s">
        <v>37</v>
      </c>
    </row>
    <row r="12" spans="1:7" ht="12.75">
      <c r="A12">
        <v>6</v>
      </c>
      <c r="B12" t="s">
        <v>38</v>
      </c>
      <c r="C12">
        <v>622004</v>
      </c>
      <c r="D12">
        <v>622004</v>
      </c>
      <c r="E12">
        <v>0.016666</v>
      </c>
      <c r="F12" s="3">
        <f t="shared" si="0"/>
        <v>10366.318664</v>
      </c>
      <c r="G12" s="5" t="s">
        <v>39</v>
      </c>
    </row>
    <row r="13" spans="1:7" ht="12.75">
      <c r="A13">
        <v>7</v>
      </c>
      <c r="B13" t="s">
        <v>40</v>
      </c>
      <c r="C13">
        <v>479443</v>
      </c>
      <c r="D13">
        <v>479443</v>
      </c>
      <c r="E13">
        <v>0.0166663823</v>
      </c>
      <c r="F13" s="3">
        <f t="shared" si="0"/>
        <v>7990.5803290589</v>
      </c>
      <c r="G13" s="5" t="s">
        <v>41</v>
      </c>
    </row>
    <row r="14" spans="1:7" ht="12.75">
      <c r="A14">
        <v>8</v>
      </c>
      <c r="B14" t="s">
        <v>42</v>
      </c>
      <c r="C14">
        <v>85005</v>
      </c>
      <c r="D14">
        <v>85005</v>
      </c>
      <c r="E14">
        <v>0.0166662347</v>
      </c>
      <c r="F14" s="3">
        <f t="shared" si="0"/>
        <v>1416.7132806735</v>
      </c>
      <c r="G14" s="5" t="s">
        <v>43</v>
      </c>
    </row>
    <row r="15" spans="6:7" ht="12.75">
      <c r="F15" s="3"/>
      <c r="G15" s="5"/>
    </row>
    <row r="16" spans="1:6" ht="12.75">
      <c r="A16" t="s">
        <v>15</v>
      </c>
      <c r="C16">
        <f>SUM(C7:C14)</f>
        <v>10313718</v>
      </c>
      <c r="D16">
        <f>SUM(D7:D14)</f>
        <v>10313718</v>
      </c>
      <c r="F16" s="3">
        <v>169492</v>
      </c>
    </row>
    <row r="18" ht="12.75">
      <c r="A18" t="s">
        <v>8</v>
      </c>
    </row>
    <row r="19" ht="12.75">
      <c r="A19" t="s">
        <v>9</v>
      </c>
    </row>
    <row r="20" spans="1:7" ht="12.75">
      <c r="A20">
        <v>1</v>
      </c>
      <c r="B20" t="s">
        <v>28</v>
      </c>
      <c r="C20">
        <v>660</v>
      </c>
      <c r="D20">
        <v>660</v>
      </c>
      <c r="E20">
        <v>0.449775112</v>
      </c>
      <c r="F20" s="3">
        <f aca="true" t="shared" si="1" ref="F20:F26">C20*E20</f>
        <v>296.85157391999996</v>
      </c>
      <c r="G20" t="s">
        <v>29</v>
      </c>
    </row>
    <row r="21" spans="1:7" ht="25.5">
      <c r="A21">
        <v>2</v>
      </c>
      <c r="B21" t="s">
        <v>30</v>
      </c>
      <c r="C21">
        <v>660</v>
      </c>
      <c r="D21">
        <v>660</v>
      </c>
      <c r="E21">
        <v>1.4602</v>
      </c>
      <c r="F21" s="3">
        <f t="shared" si="1"/>
        <v>963.732</v>
      </c>
      <c r="G21" s="5" t="s">
        <v>31</v>
      </c>
    </row>
    <row r="22" spans="1:7" ht="12.75">
      <c r="A22">
        <v>3</v>
      </c>
      <c r="B22" t="s">
        <v>32</v>
      </c>
      <c r="C22">
        <v>660</v>
      </c>
      <c r="D22">
        <v>660</v>
      </c>
      <c r="E22">
        <v>1.4602</v>
      </c>
      <c r="F22" s="3">
        <f t="shared" si="1"/>
        <v>963.732</v>
      </c>
      <c r="G22" s="5" t="s">
        <v>33</v>
      </c>
    </row>
    <row r="23" spans="1:7" ht="12.75">
      <c r="A23">
        <v>4</v>
      </c>
      <c r="B23" t="s">
        <v>34</v>
      </c>
      <c r="C23">
        <v>660</v>
      </c>
      <c r="D23">
        <v>660</v>
      </c>
      <c r="E23">
        <v>1.4602</v>
      </c>
      <c r="F23" s="3">
        <f t="shared" si="1"/>
        <v>963.732</v>
      </c>
      <c r="G23" s="5" t="s">
        <v>35</v>
      </c>
    </row>
    <row r="24" spans="1:7" ht="12.75">
      <c r="A24">
        <v>5</v>
      </c>
      <c r="B24" t="s">
        <v>36</v>
      </c>
      <c r="C24">
        <v>660</v>
      </c>
      <c r="D24">
        <v>660</v>
      </c>
      <c r="E24">
        <v>1.005</v>
      </c>
      <c r="F24" s="3">
        <f t="shared" si="1"/>
        <v>663.3</v>
      </c>
      <c r="G24" s="5" t="s">
        <v>37</v>
      </c>
    </row>
    <row r="25" spans="1:7" ht="12.75">
      <c r="A25">
        <v>6</v>
      </c>
      <c r="B25" t="s">
        <v>38</v>
      </c>
      <c r="C25">
        <v>660</v>
      </c>
      <c r="D25">
        <v>660</v>
      </c>
      <c r="E25">
        <v>1.005</v>
      </c>
      <c r="F25" s="3">
        <f t="shared" si="1"/>
        <v>663.3</v>
      </c>
      <c r="G25" s="5" t="s">
        <v>39</v>
      </c>
    </row>
    <row r="26" spans="1:7" ht="12.75">
      <c r="A26">
        <v>7</v>
      </c>
      <c r="B26" t="s">
        <v>40</v>
      </c>
      <c r="C26">
        <v>660</v>
      </c>
      <c r="D26">
        <v>660</v>
      </c>
      <c r="E26">
        <v>0.9295</v>
      </c>
      <c r="F26" s="3">
        <f t="shared" si="1"/>
        <v>613.47</v>
      </c>
      <c r="G26" s="5" t="s">
        <v>41</v>
      </c>
    </row>
    <row r="27" spans="1:7" ht="12.75">
      <c r="A27">
        <v>8</v>
      </c>
      <c r="B27" t="s">
        <v>42</v>
      </c>
      <c r="C27">
        <v>660</v>
      </c>
      <c r="D27">
        <v>660</v>
      </c>
      <c r="E27">
        <v>0.169</v>
      </c>
      <c r="F27" s="3">
        <v>112</v>
      </c>
      <c r="G27" s="5" t="s">
        <v>43</v>
      </c>
    </row>
    <row r="28" spans="6:7" ht="12.75">
      <c r="F28" s="3"/>
      <c r="G28" s="5"/>
    </row>
    <row r="29" spans="1:6" ht="12.75">
      <c r="A29" t="s">
        <v>15</v>
      </c>
      <c r="C29">
        <f>SUM(C20:C27)</f>
        <v>5280</v>
      </c>
      <c r="D29">
        <v>5280</v>
      </c>
      <c r="F29" s="3">
        <f>SUM(F20:F27)</f>
        <v>5240.117573920001</v>
      </c>
    </row>
    <row r="31" ht="12.75">
      <c r="A31" t="s">
        <v>10</v>
      </c>
    </row>
    <row r="32" spans="1:7" ht="12.75">
      <c r="A32">
        <v>1</v>
      </c>
      <c r="B32" t="s">
        <v>28</v>
      </c>
      <c r="C32">
        <v>660</v>
      </c>
      <c r="D32">
        <v>660</v>
      </c>
      <c r="E32">
        <v>0.449775112</v>
      </c>
      <c r="F32" s="3">
        <f>C32*E32</f>
        <v>296.85157391999996</v>
      </c>
      <c r="G32" t="s">
        <v>29</v>
      </c>
    </row>
    <row r="33" spans="1:7" ht="25.5">
      <c r="A33">
        <v>2</v>
      </c>
      <c r="B33" t="s">
        <v>30</v>
      </c>
      <c r="C33">
        <v>660</v>
      </c>
      <c r="D33">
        <v>660</v>
      </c>
      <c r="E33">
        <v>1.4602</v>
      </c>
      <c r="F33" s="3">
        <f>C33*E33</f>
        <v>963.732</v>
      </c>
      <c r="G33" s="5" t="s">
        <v>31</v>
      </c>
    </row>
    <row r="34" spans="1:7" ht="12.75">
      <c r="A34">
        <v>3</v>
      </c>
      <c r="B34" t="s">
        <v>32</v>
      </c>
      <c r="C34">
        <v>660</v>
      </c>
      <c r="D34">
        <v>660</v>
      </c>
      <c r="E34">
        <v>1.4602</v>
      </c>
      <c r="F34" s="3">
        <f aca="true" t="shared" si="2" ref="F34:F39">C34*E34</f>
        <v>963.732</v>
      </c>
      <c r="G34" s="5" t="s">
        <v>33</v>
      </c>
    </row>
    <row r="35" spans="1:7" ht="12.75">
      <c r="A35">
        <v>4</v>
      </c>
      <c r="B35" t="s">
        <v>34</v>
      </c>
      <c r="C35">
        <v>660</v>
      </c>
      <c r="D35">
        <v>660</v>
      </c>
      <c r="E35">
        <v>1.4602</v>
      </c>
      <c r="F35" s="3">
        <f t="shared" si="2"/>
        <v>963.732</v>
      </c>
      <c r="G35" s="5" t="s">
        <v>35</v>
      </c>
    </row>
    <row r="36" spans="1:7" ht="12.75">
      <c r="A36">
        <v>5</v>
      </c>
      <c r="B36" t="s">
        <v>36</v>
      </c>
      <c r="C36">
        <v>660</v>
      </c>
      <c r="D36">
        <v>660</v>
      </c>
      <c r="E36">
        <v>1.005</v>
      </c>
      <c r="F36" s="3">
        <f t="shared" si="2"/>
        <v>663.3</v>
      </c>
      <c r="G36" s="5" t="s">
        <v>37</v>
      </c>
    </row>
    <row r="37" spans="1:7" ht="12.75">
      <c r="A37">
        <v>6</v>
      </c>
      <c r="B37" t="s">
        <v>38</v>
      </c>
      <c r="C37">
        <v>660</v>
      </c>
      <c r="D37">
        <v>660</v>
      </c>
      <c r="E37">
        <v>1.005</v>
      </c>
      <c r="F37" s="3">
        <f t="shared" si="2"/>
        <v>663.3</v>
      </c>
      <c r="G37" s="5" t="s">
        <v>39</v>
      </c>
    </row>
    <row r="38" spans="1:7" ht="12.75">
      <c r="A38">
        <v>7</v>
      </c>
      <c r="B38" t="s">
        <v>40</v>
      </c>
      <c r="C38">
        <v>660</v>
      </c>
      <c r="D38">
        <v>660</v>
      </c>
      <c r="E38">
        <v>0.9295</v>
      </c>
      <c r="F38" s="3">
        <f t="shared" si="2"/>
        <v>613.47</v>
      </c>
      <c r="G38" s="5" t="s">
        <v>41</v>
      </c>
    </row>
    <row r="39" spans="1:7" ht="12.75">
      <c r="A39">
        <v>8</v>
      </c>
      <c r="B39" t="s">
        <v>42</v>
      </c>
      <c r="C39">
        <v>660</v>
      </c>
      <c r="D39">
        <v>660</v>
      </c>
      <c r="E39">
        <v>0.169</v>
      </c>
      <c r="F39" s="3">
        <f t="shared" si="2"/>
        <v>111.54</v>
      </c>
      <c r="G39" s="5" t="s">
        <v>43</v>
      </c>
    </row>
    <row r="40" spans="6:7" ht="12.75">
      <c r="F40" s="3"/>
      <c r="G40" s="5"/>
    </row>
    <row r="41" spans="1:6" ht="12.75">
      <c r="A41" t="s">
        <v>15</v>
      </c>
      <c r="C41">
        <f>SUM(C32:C39)</f>
        <v>5280</v>
      </c>
      <c r="D41">
        <v>5280</v>
      </c>
      <c r="F41" s="3">
        <f>SUM(F32:F39)</f>
        <v>5239.657573920001</v>
      </c>
    </row>
    <row r="43" ht="12.75">
      <c r="A43" t="s">
        <v>11</v>
      </c>
    </row>
    <row r="45" ht="12.75">
      <c r="A45" t="s">
        <v>12</v>
      </c>
    </row>
    <row r="46" spans="1:7" ht="12.75">
      <c r="A46">
        <v>1</v>
      </c>
      <c r="B46" t="s">
        <v>28</v>
      </c>
      <c r="C46">
        <v>660</v>
      </c>
      <c r="D46">
        <v>660</v>
      </c>
      <c r="E46">
        <v>0.449775112</v>
      </c>
      <c r="F46" s="3">
        <f>C46*E46</f>
        <v>296.85157391999996</v>
      </c>
      <c r="G46" t="s">
        <v>29</v>
      </c>
    </row>
    <row r="47" spans="1:7" ht="25.5">
      <c r="A47">
        <v>2</v>
      </c>
      <c r="B47" t="s">
        <v>30</v>
      </c>
      <c r="C47">
        <v>660</v>
      </c>
      <c r="D47">
        <v>660</v>
      </c>
      <c r="E47">
        <v>1.4602</v>
      </c>
      <c r="F47" s="3">
        <v>964</v>
      </c>
      <c r="G47" s="5" t="s">
        <v>31</v>
      </c>
    </row>
    <row r="48" spans="1:7" ht="12.75">
      <c r="A48">
        <v>3</v>
      </c>
      <c r="B48" t="s">
        <v>32</v>
      </c>
      <c r="C48">
        <v>660</v>
      </c>
      <c r="D48">
        <v>660</v>
      </c>
      <c r="E48">
        <v>1.4602</v>
      </c>
      <c r="F48" s="3">
        <v>964</v>
      </c>
      <c r="G48" s="5" t="s">
        <v>33</v>
      </c>
    </row>
    <row r="49" spans="1:7" ht="12.75">
      <c r="A49">
        <v>4</v>
      </c>
      <c r="B49" t="s">
        <v>34</v>
      </c>
      <c r="C49">
        <v>660</v>
      </c>
      <c r="D49">
        <v>660</v>
      </c>
      <c r="E49">
        <v>1.4602</v>
      </c>
      <c r="F49" s="3">
        <v>964</v>
      </c>
      <c r="G49" s="5" t="s">
        <v>35</v>
      </c>
    </row>
    <row r="50" spans="1:7" ht="12.75">
      <c r="A50">
        <v>5</v>
      </c>
      <c r="B50" t="s">
        <v>36</v>
      </c>
      <c r="C50">
        <v>660</v>
      </c>
      <c r="D50">
        <v>660</v>
      </c>
      <c r="E50">
        <v>1.005</v>
      </c>
      <c r="F50" s="3">
        <v>663</v>
      </c>
      <c r="G50" s="5" t="s">
        <v>37</v>
      </c>
    </row>
    <row r="51" spans="1:7" ht="12.75">
      <c r="A51">
        <v>6</v>
      </c>
      <c r="B51" t="s">
        <v>38</v>
      </c>
      <c r="C51">
        <v>660</v>
      </c>
      <c r="D51">
        <v>660</v>
      </c>
      <c r="E51">
        <v>1.005</v>
      </c>
      <c r="F51" s="3">
        <v>663</v>
      </c>
      <c r="G51" s="5" t="s">
        <v>39</v>
      </c>
    </row>
    <row r="52" spans="1:7" ht="12.75">
      <c r="A52">
        <v>7</v>
      </c>
      <c r="B52" t="s">
        <v>40</v>
      </c>
      <c r="C52">
        <v>660</v>
      </c>
      <c r="D52">
        <v>660</v>
      </c>
      <c r="E52">
        <v>0.9295</v>
      </c>
      <c r="F52" s="3">
        <v>613</v>
      </c>
      <c r="G52" s="5" t="s">
        <v>41</v>
      </c>
    </row>
    <row r="53" spans="1:7" ht="12.75">
      <c r="A53">
        <v>8</v>
      </c>
      <c r="B53" t="s">
        <v>42</v>
      </c>
      <c r="C53">
        <v>660</v>
      </c>
      <c r="D53">
        <v>660</v>
      </c>
      <c r="E53">
        <v>0.169</v>
      </c>
      <c r="F53" s="3">
        <f>C53*E53</f>
        <v>111.54</v>
      </c>
      <c r="G53" s="5" t="s">
        <v>43</v>
      </c>
    </row>
    <row r="54" spans="6:7" ht="12.75">
      <c r="F54" s="3"/>
      <c r="G54" s="5"/>
    </row>
    <row r="55" spans="1:6" ht="12.75">
      <c r="A55" t="s">
        <v>15</v>
      </c>
      <c r="C55">
        <f>SUM(C46:C53)</f>
        <v>5280</v>
      </c>
      <c r="D55">
        <f>SUM(D46:D53)</f>
        <v>5280</v>
      </c>
      <c r="F55" s="3">
        <v>5240</v>
      </c>
    </row>
    <row r="57" spans="1:6" ht="12.75">
      <c r="A57" s="1" t="s">
        <v>15</v>
      </c>
      <c r="B57" s="1"/>
      <c r="C57" s="1">
        <f>C16+C29+C41+C55</f>
        <v>10329558</v>
      </c>
      <c r="D57" s="1">
        <f>D16+D29+D41+D55</f>
        <v>10329558</v>
      </c>
      <c r="E57" s="1"/>
      <c r="F57" s="6">
        <f>F16+F29+F41+F55</f>
        <v>185211.77514784</v>
      </c>
    </row>
    <row r="58" spans="1:6" ht="12.75">
      <c r="A58" s="1"/>
      <c r="B58" s="1"/>
      <c r="C58" s="1"/>
      <c r="D58" s="1"/>
      <c r="E58" s="1"/>
      <c r="F58" s="6"/>
    </row>
    <row r="59" ht="12.75">
      <c r="A59" s="1" t="s">
        <v>18</v>
      </c>
    </row>
    <row r="60" ht="12.75">
      <c r="A60" s="1" t="s">
        <v>14</v>
      </c>
    </row>
    <row r="61" spans="1:3" ht="12.75">
      <c r="A61" t="s">
        <v>26</v>
      </c>
      <c r="C61">
        <v>2800642</v>
      </c>
    </row>
    <row r="62" spans="1:4" ht="12.75">
      <c r="A62" s="9" t="s">
        <v>27</v>
      </c>
      <c r="D62">
        <v>2800642</v>
      </c>
    </row>
    <row r="63" spans="1:6" ht="12.75">
      <c r="A63" t="s">
        <v>16</v>
      </c>
      <c r="F63">
        <v>61879</v>
      </c>
    </row>
    <row r="64" ht="12.75">
      <c r="A64" s="1"/>
    </row>
    <row r="65" spans="1:3" ht="12.75">
      <c r="A65" s="1" t="s">
        <v>58</v>
      </c>
      <c r="C65">
        <v>10329558</v>
      </c>
    </row>
    <row r="66" spans="1:4" ht="12.75">
      <c r="A66" s="1" t="s">
        <v>59</v>
      </c>
      <c r="D66">
        <v>10329558</v>
      </c>
    </row>
    <row r="67" spans="1:6" ht="12.75">
      <c r="A67" s="1" t="s">
        <v>60</v>
      </c>
      <c r="F67" s="3">
        <v>185212</v>
      </c>
    </row>
    <row r="68" spans="1:6" ht="12.75">
      <c r="A68" s="1"/>
      <c r="F68" s="3"/>
    </row>
    <row r="69" spans="1:6" ht="12.75">
      <c r="A69" s="1" t="s">
        <v>61</v>
      </c>
      <c r="C69">
        <f>SUM(C61:C68)</f>
        <v>13130200</v>
      </c>
      <c r="F69" s="3"/>
    </row>
    <row r="70" spans="1:6" ht="12.75">
      <c r="A70" s="1" t="s">
        <v>62</v>
      </c>
      <c r="D70">
        <f>SUM(D62:D69)</f>
        <v>13130200</v>
      </c>
      <c r="F70" s="3"/>
    </row>
    <row r="71" spans="1:6" ht="12.75">
      <c r="A71" s="1" t="s">
        <v>63</v>
      </c>
      <c r="F71" s="3">
        <f>SUM(F63:F70)</f>
        <v>247091</v>
      </c>
    </row>
    <row r="73" spans="1:6" ht="12.75">
      <c r="A73" t="s">
        <v>17</v>
      </c>
      <c r="F73" s="3">
        <f>+F57</f>
        <v>185211.77514784</v>
      </c>
    </row>
    <row r="76" ht="25.5">
      <c r="A76" s="5" t="s">
        <v>20</v>
      </c>
    </row>
    <row r="78" ht="31.5">
      <c r="A78" s="7" t="s">
        <v>44</v>
      </c>
    </row>
    <row r="79" spans="1:6" ht="12.75">
      <c r="A79" t="s">
        <v>21</v>
      </c>
      <c r="B79" t="s">
        <v>28</v>
      </c>
      <c r="C79">
        <v>479443</v>
      </c>
      <c r="D79">
        <v>479443</v>
      </c>
      <c r="E79">
        <v>0.011655836</v>
      </c>
      <c r="F79" s="3">
        <f>C79*E79</f>
        <v>5588.308979347999</v>
      </c>
    </row>
    <row r="81" spans="1:6" ht="12.75">
      <c r="A81" t="s">
        <v>24</v>
      </c>
      <c r="B81" t="s">
        <v>28</v>
      </c>
      <c r="C81">
        <v>660</v>
      </c>
      <c r="D81">
        <v>660</v>
      </c>
      <c r="E81">
        <v>0.449775112</v>
      </c>
      <c r="F81" s="3">
        <f>C81*E81</f>
        <v>296.85157391999996</v>
      </c>
    </row>
    <row r="82" ht="12.75">
      <c r="F82" s="3"/>
    </row>
    <row r="83" spans="1:6" ht="12.75">
      <c r="A83" t="s">
        <v>10</v>
      </c>
      <c r="B83" t="s">
        <v>28</v>
      </c>
      <c r="C83">
        <v>660</v>
      </c>
      <c r="D83">
        <v>660</v>
      </c>
      <c r="E83">
        <v>0.449775112</v>
      </c>
      <c r="F83" s="3">
        <f>C83*E83</f>
        <v>296.85157391999996</v>
      </c>
    </row>
    <row r="84" ht="12.75">
      <c r="F84" s="3"/>
    </row>
    <row r="85" spans="1:6" ht="12.75">
      <c r="A85" t="s">
        <v>12</v>
      </c>
      <c r="B85" t="s">
        <v>28</v>
      </c>
      <c r="C85">
        <v>660</v>
      </c>
      <c r="D85">
        <v>660</v>
      </c>
      <c r="E85">
        <v>0.449775112</v>
      </c>
      <c r="F85" s="3">
        <f>C85*E85</f>
        <v>296.85157391999996</v>
      </c>
    </row>
    <row r="87" spans="1:6" ht="12.75">
      <c r="A87" t="s">
        <v>15</v>
      </c>
      <c r="C87">
        <f>SUM(C79:C86)</f>
        <v>481423</v>
      </c>
      <c r="D87">
        <f>SUM(D79:D86)</f>
        <v>481423</v>
      </c>
      <c r="F87" s="3">
        <f>SUM(F79:F86)</f>
        <v>6478.863701108</v>
      </c>
    </row>
    <row r="89" ht="30">
      <c r="A89" s="8" t="s">
        <v>45</v>
      </c>
    </row>
    <row r="90" spans="1:6" ht="12.75">
      <c r="A90" t="s">
        <v>7</v>
      </c>
      <c r="B90" t="s">
        <v>30</v>
      </c>
      <c r="C90">
        <v>2675273</v>
      </c>
      <c r="D90">
        <v>2675273</v>
      </c>
      <c r="E90">
        <v>0.016666598</v>
      </c>
      <c r="F90" s="3">
        <f>C90*E90</f>
        <v>44587.69963125401</v>
      </c>
    </row>
    <row r="92" spans="1:6" ht="12.75">
      <c r="A92" t="s">
        <v>22</v>
      </c>
      <c r="B92" t="s">
        <v>30</v>
      </c>
      <c r="C92">
        <v>660</v>
      </c>
      <c r="D92">
        <v>660</v>
      </c>
      <c r="E92">
        <v>1.4602</v>
      </c>
      <c r="F92" s="3">
        <f>C92*E92</f>
        <v>963.732</v>
      </c>
    </row>
    <row r="93" ht="12.75">
      <c r="F93" s="3"/>
    </row>
    <row r="94" spans="1:6" ht="12.75">
      <c r="A94" t="s">
        <v>10</v>
      </c>
      <c r="B94" t="s">
        <v>28</v>
      </c>
      <c r="C94">
        <v>660</v>
      </c>
      <c r="D94">
        <v>660</v>
      </c>
      <c r="E94">
        <v>1.4602</v>
      </c>
      <c r="F94" s="3">
        <f>C94*E94</f>
        <v>963.732</v>
      </c>
    </row>
    <row r="95" ht="12.75">
      <c r="F95" s="3"/>
    </row>
    <row r="96" spans="1:6" ht="12.75">
      <c r="A96" t="s">
        <v>12</v>
      </c>
      <c r="B96" t="s">
        <v>28</v>
      </c>
      <c r="C96">
        <v>660</v>
      </c>
      <c r="D96">
        <v>660</v>
      </c>
      <c r="E96">
        <v>1.4602</v>
      </c>
      <c r="F96" s="3">
        <f>C96*E96</f>
        <v>963.732</v>
      </c>
    </row>
    <row r="98" spans="1:6" ht="12.75">
      <c r="A98" t="s">
        <v>15</v>
      </c>
      <c r="C98">
        <f>SUM(C90:C96)</f>
        <v>2677253</v>
      </c>
      <c r="D98">
        <f>SUM(D90:D97)</f>
        <v>2677253</v>
      </c>
      <c r="F98" s="3">
        <v>47480</v>
      </c>
    </row>
    <row r="100" ht="30">
      <c r="A100" s="8" t="s">
        <v>46</v>
      </c>
    </row>
    <row r="101" spans="1:6" ht="12.75">
      <c r="A101" t="s">
        <v>7</v>
      </c>
      <c r="B101" t="s">
        <v>32</v>
      </c>
      <c r="C101">
        <v>2675273</v>
      </c>
      <c r="D101">
        <v>2675273</v>
      </c>
      <c r="E101">
        <v>0.016666598</v>
      </c>
      <c r="F101" s="3">
        <f>C101*E101</f>
        <v>44587.69963125401</v>
      </c>
    </row>
    <row r="103" spans="1:6" ht="12.75">
      <c r="A103" t="s">
        <v>22</v>
      </c>
      <c r="B103" t="s">
        <v>32</v>
      </c>
      <c r="C103">
        <v>660</v>
      </c>
      <c r="D103">
        <v>660</v>
      </c>
      <c r="E103">
        <v>1.4602</v>
      </c>
      <c r="F103" s="3">
        <f>C103*E103</f>
        <v>963.732</v>
      </c>
    </row>
    <row r="104" ht="12.75">
      <c r="F104" s="3"/>
    </row>
    <row r="105" spans="1:6" ht="12.75">
      <c r="A105" t="s">
        <v>12</v>
      </c>
      <c r="B105" t="s">
        <v>32</v>
      </c>
      <c r="C105">
        <v>660</v>
      </c>
      <c r="D105">
        <v>660</v>
      </c>
      <c r="E105">
        <v>1.4602</v>
      </c>
      <c r="F105" s="3">
        <f>C105*E105</f>
        <v>963.732</v>
      </c>
    </row>
    <row r="106" ht="12.75">
      <c r="F106" s="3"/>
    </row>
    <row r="107" spans="1:6" ht="12.75">
      <c r="A107" t="s">
        <v>10</v>
      </c>
      <c r="B107" t="s">
        <v>32</v>
      </c>
      <c r="C107">
        <v>660</v>
      </c>
      <c r="D107">
        <v>660</v>
      </c>
      <c r="E107">
        <v>1.4602</v>
      </c>
      <c r="F107" s="3">
        <f>C107*E107</f>
        <v>963.732</v>
      </c>
    </row>
    <row r="109" spans="1:6" ht="12.75">
      <c r="A109" t="s">
        <v>15</v>
      </c>
      <c r="C109">
        <f>SUM(C101:C108)</f>
        <v>2677253</v>
      </c>
      <c r="D109">
        <f>SUM(D101:D108)</f>
        <v>2677253</v>
      </c>
      <c r="F109" s="3">
        <v>47480</v>
      </c>
    </row>
    <row r="111" ht="30">
      <c r="A111" s="8" t="s">
        <v>47</v>
      </c>
    </row>
    <row r="112" spans="1:6" ht="12.75">
      <c r="A112" t="s">
        <v>7</v>
      </c>
      <c r="B112" t="s">
        <v>34</v>
      </c>
      <c r="C112">
        <v>2675273</v>
      </c>
      <c r="D112">
        <v>2675273</v>
      </c>
      <c r="E112">
        <v>0.016666598</v>
      </c>
      <c r="F112" s="3">
        <f>C112*E112</f>
        <v>44587.69963125401</v>
      </c>
    </row>
    <row r="113" ht="15">
      <c r="A113" s="8"/>
    </row>
    <row r="114" spans="1:6" ht="12.75">
      <c r="A114" t="s">
        <v>22</v>
      </c>
      <c r="B114" t="s">
        <v>34</v>
      </c>
      <c r="C114">
        <v>660</v>
      </c>
      <c r="D114">
        <v>660</v>
      </c>
      <c r="E114">
        <v>1.4602</v>
      </c>
      <c r="F114" s="3">
        <f>C114*E114</f>
        <v>963.732</v>
      </c>
    </row>
    <row r="115" ht="12.75">
      <c r="F115" s="3"/>
    </row>
    <row r="116" spans="1:6" ht="12.75">
      <c r="A116" t="s">
        <v>23</v>
      </c>
      <c r="B116" t="s">
        <v>34</v>
      </c>
      <c r="C116">
        <v>660</v>
      </c>
      <c r="D116">
        <v>660</v>
      </c>
      <c r="E116">
        <v>1.4602</v>
      </c>
      <c r="F116" s="3">
        <f>C116*E116</f>
        <v>963.732</v>
      </c>
    </row>
    <row r="117" ht="12.75">
      <c r="F117" s="3"/>
    </row>
    <row r="118" spans="1:6" ht="12.75">
      <c r="A118" t="s">
        <v>12</v>
      </c>
      <c r="B118" t="s">
        <v>34</v>
      </c>
      <c r="C118">
        <v>660</v>
      </c>
      <c r="D118">
        <v>660</v>
      </c>
      <c r="E118">
        <v>1.4602</v>
      </c>
      <c r="F118" s="3">
        <f>C118*E118</f>
        <v>963.732</v>
      </c>
    </row>
    <row r="120" spans="1:6" ht="12.75">
      <c r="A120" t="s">
        <v>15</v>
      </c>
      <c r="C120">
        <f>SUM(C112:C119)</f>
        <v>2677253</v>
      </c>
      <c r="D120">
        <f>SUM(D112:D119)</f>
        <v>2677253</v>
      </c>
      <c r="F120" s="3">
        <v>47480</v>
      </c>
    </row>
    <row r="122" ht="30">
      <c r="A122" s="8" t="s">
        <v>48</v>
      </c>
    </row>
    <row r="123" spans="1:6" ht="12.75">
      <c r="A123" t="s">
        <v>7</v>
      </c>
      <c r="B123" t="s">
        <v>36</v>
      </c>
      <c r="C123">
        <v>622004</v>
      </c>
      <c r="D123">
        <v>622004</v>
      </c>
      <c r="E123">
        <v>0.016666</v>
      </c>
      <c r="F123" s="3">
        <f>C123*E123</f>
        <v>10366.318664</v>
      </c>
    </row>
    <row r="124" ht="15">
      <c r="A124" s="8"/>
    </row>
    <row r="125" spans="1:6" ht="12.75">
      <c r="A125" t="s">
        <v>22</v>
      </c>
      <c r="B125" t="s">
        <v>36</v>
      </c>
      <c r="C125">
        <v>660</v>
      </c>
      <c r="D125">
        <v>660</v>
      </c>
      <c r="E125">
        <v>1.005</v>
      </c>
      <c r="F125" s="3">
        <f>C125*E125</f>
        <v>663.3</v>
      </c>
    </row>
    <row r="126" ht="12.75">
      <c r="F126" s="3"/>
    </row>
    <row r="127" spans="1:6" ht="12.75">
      <c r="A127" t="s">
        <v>23</v>
      </c>
      <c r="B127" t="s">
        <v>36</v>
      </c>
      <c r="C127">
        <v>660</v>
      </c>
      <c r="D127">
        <v>660</v>
      </c>
      <c r="E127">
        <v>1.005</v>
      </c>
      <c r="F127" s="3">
        <f>C127*E127</f>
        <v>663.3</v>
      </c>
    </row>
    <row r="128" ht="12.75">
      <c r="F128" s="3"/>
    </row>
    <row r="129" spans="1:6" ht="12.75">
      <c r="A129" t="s">
        <v>12</v>
      </c>
      <c r="B129" t="s">
        <v>36</v>
      </c>
      <c r="C129">
        <v>660</v>
      </c>
      <c r="D129">
        <v>660</v>
      </c>
      <c r="E129">
        <v>1.005</v>
      </c>
      <c r="F129" s="3">
        <f>C129*E129</f>
        <v>663.3</v>
      </c>
    </row>
    <row r="131" spans="1:6" ht="12.75">
      <c r="A131" t="s">
        <v>15</v>
      </c>
      <c r="C131">
        <f>SUM(C123:C129)</f>
        <v>623984</v>
      </c>
      <c r="D131">
        <f>SUM(D123:D130)</f>
        <v>623984</v>
      </c>
      <c r="F131" s="3">
        <v>12355</v>
      </c>
    </row>
    <row r="132" ht="15">
      <c r="A132" s="8"/>
    </row>
    <row r="133" ht="30">
      <c r="A133" s="8" t="s">
        <v>49</v>
      </c>
    </row>
    <row r="134" spans="1:6" ht="12.75">
      <c r="A134" t="s">
        <v>7</v>
      </c>
      <c r="B134" t="s">
        <v>38</v>
      </c>
      <c r="C134">
        <v>622004</v>
      </c>
      <c r="D134">
        <v>622004</v>
      </c>
      <c r="E134">
        <v>0.016666</v>
      </c>
      <c r="F134" s="3">
        <f>C134*E134</f>
        <v>10366.318664</v>
      </c>
    </row>
    <row r="135" ht="15">
      <c r="A135" s="8"/>
    </row>
    <row r="136" spans="1:6" ht="12.75">
      <c r="A136" t="s">
        <v>22</v>
      </c>
      <c r="B136" t="s">
        <v>38</v>
      </c>
      <c r="C136">
        <v>660</v>
      </c>
      <c r="D136">
        <v>660</v>
      </c>
      <c r="E136">
        <v>1.005</v>
      </c>
      <c r="F136" s="3">
        <f>C136*E136</f>
        <v>663.3</v>
      </c>
    </row>
    <row r="137" ht="12.75">
      <c r="F137" s="3"/>
    </row>
    <row r="138" spans="1:6" ht="12.75">
      <c r="A138" t="s">
        <v>23</v>
      </c>
      <c r="B138" t="s">
        <v>38</v>
      </c>
      <c r="C138">
        <v>660</v>
      </c>
      <c r="D138">
        <v>660</v>
      </c>
      <c r="E138">
        <v>1.005</v>
      </c>
      <c r="F138" s="3">
        <f>C138*E138</f>
        <v>663.3</v>
      </c>
    </row>
    <row r="139" ht="12.75">
      <c r="F139" s="3"/>
    </row>
    <row r="140" spans="1:6" ht="12.75">
      <c r="A140" t="s">
        <v>12</v>
      </c>
      <c r="B140" t="s">
        <v>38</v>
      </c>
      <c r="C140">
        <v>660</v>
      </c>
      <c r="D140">
        <v>660</v>
      </c>
      <c r="E140">
        <v>1.005</v>
      </c>
      <c r="F140" s="3">
        <f>C140*E140</f>
        <v>663.3</v>
      </c>
    </row>
    <row r="142" spans="1:6" ht="12.75">
      <c r="A142" t="s">
        <v>15</v>
      </c>
      <c r="C142">
        <f>SUM(C134:C141)</f>
        <v>623984</v>
      </c>
      <c r="D142">
        <f>SUM(D134:D141)</f>
        <v>623984</v>
      </c>
      <c r="F142" s="3">
        <v>12355</v>
      </c>
    </row>
    <row r="143" ht="15">
      <c r="A143" s="8"/>
    </row>
    <row r="144" ht="30">
      <c r="A144" s="8" t="s">
        <v>50</v>
      </c>
    </row>
    <row r="145" spans="1:6" ht="12.75">
      <c r="A145" t="s">
        <v>7</v>
      </c>
      <c r="B145" t="s">
        <v>40</v>
      </c>
      <c r="C145">
        <v>479443</v>
      </c>
      <c r="D145">
        <v>479443</v>
      </c>
      <c r="E145">
        <v>0.0166663823</v>
      </c>
      <c r="F145" s="3">
        <f>C145*E145</f>
        <v>7990.5803290589</v>
      </c>
    </row>
    <row r="147" spans="1:6" ht="12.75">
      <c r="A147" t="s">
        <v>22</v>
      </c>
      <c r="B147" t="s">
        <v>40</v>
      </c>
      <c r="C147">
        <v>660</v>
      </c>
      <c r="D147">
        <v>660</v>
      </c>
      <c r="E147">
        <v>0.9295</v>
      </c>
      <c r="F147" s="3">
        <f>C147*E147</f>
        <v>613.47</v>
      </c>
    </row>
    <row r="149" spans="1:6" ht="12.75">
      <c r="A149" t="s">
        <v>23</v>
      </c>
      <c r="B149" t="s">
        <v>40</v>
      </c>
      <c r="C149">
        <v>660</v>
      </c>
      <c r="D149">
        <v>660</v>
      </c>
      <c r="E149">
        <v>0.9295</v>
      </c>
      <c r="F149" s="3">
        <f>C149*E149</f>
        <v>613.47</v>
      </c>
    </row>
    <row r="151" spans="1:6" ht="12.75">
      <c r="A151" t="s">
        <v>12</v>
      </c>
      <c r="B151" t="s">
        <v>40</v>
      </c>
      <c r="C151">
        <v>660</v>
      </c>
      <c r="D151">
        <v>660</v>
      </c>
      <c r="E151">
        <v>0.9295</v>
      </c>
      <c r="F151" s="3">
        <v>613</v>
      </c>
    </row>
    <row r="153" spans="1:6" ht="12.75">
      <c r="A153" t="s">
        <v>15</v>
      </c>
      <c r="C153">
        <f>SUM(C145:C152)</f>
        <v>481423</v>
      </c>
      <c r="D153">
        <f>SUM(D145:D152)</f>
        <v>481423</v>
      </c>
      <c r="F153" s="3">
        <v>9830</v>
      </c>
    </row>
    <row r="154" ht="12.75">
      <c r="F154" s="3"/>
    </row>
    <row r="155" spans="1:6" ht="25.5">
      <c r="A155" s="5" t="s">
        <v>51</v>
      </c>
      <c r="F155" s="3"/>
    </row>
    <row r="156" spans="1:6" ht="12.75">
      <c r="A156" t="s">
        <v>7</v>
      </c>
      <c r="B156" t="s">
        <v>42</v>
      </c>
      <c r="C156">
        <v>85005</v>
      </c>
      <c r="D156">
        <v>85005</v>
      </c>
      <c r="E156">
        <v>0.0166662347</v>
      </c>
      <c r="F156" s="3">
        <f>C156*E156</f>
        <v>1416.7132806735</v>
      </c>
    </row>
    <row r="158" spans="1:6" ht="12.75">
      <c r="A158" t="s">
        <v>22</v>
      </c>
      <c r="B158" t="s">
        <v>42</v>
      </c>
      <c r="C158">
        <v>660</v>
      </c>
      <c r="D158">
        <v>660</v>
      </c>
      <c r="E158">
        <v>0.169</v>
      </c>
      <c r="F158" s="3">
        <v>112</v>
      </c>
    </row>
    <row r="160" spans="1:7" ht="12.75">
      <c r="A160" t="s">
        <v>23</v>
      </c>
      <c r="B160" t="s">
        <v>42</v>
      </c>
      <c r="C160">
        <v>660</v>
      </c>
      <c r="D160">
        <v>660</v>
      </c>
      <c r="E160">
        <v>0.169</v>
      </c>
      <c r="F160" s="3">
        <v>112</v>
      </c>
      <c r="G160" t="s">
        <v>52</v>
      </c>
    </row>
    <row r="162" spans="1:6" ht="12.75">
      <c r="A162" t="s">
        <v>12</v>
      </c>
      <c r="B162" t="s">
        <v>42</v>
      </c>
      <c r="C162">
        <v>660</v>
      </c>
      <c r="D162">
        <v>660</v>
      </c>
      <c r="E162">
        <v>0.169</v>
      </c>
      <c r="F162" s="3">
        <v>112</v>
      </c>
    </row>
    <row r="164" spans="1:6" ht="12.75">
      <c r="A164" t="s">
        <v>15</v>
      </c>
      <c r="C164">
        <f>SUM(C156:C163)</f>
        <v>86985</v>
      </c>
      <c r="D164">
        <f>SUM(D156:D163)</f>
        <v>86985</v>
      </c>
      <c r="F164" s="3">
        <v>1753</v>
      </c>
    </row>
    <row r="166" spans="1:6" ht="12.75">
      <c r="A166" t="s">
        <v>25</v>
      </c>
      <c r="C166">
        <f>C87+C98+C109+C120+C131+C142+C153+C164</f>
        <v>10329558</v>
      </c>
      <c r="D166">
        <f>D87+D98+D109+D120+D131+D142+D153+D164</f>
        <v>10329558</v>
      </c>
      <c r="F166" s="3">
        <f>F87+F98+F109+F120+F131+F142+F153+F164</f>
        <v>185211.863701108</v>
      </c>
    </row>
    <row r="168" ht="13.5" thickBot="1">
      <c r="A168" t="s">
        <v>53</v>
      </c>
    </row>
    <row r="169" spans="3:6" ht="13.5" thickBot="1">
      <c r="C169" s="2" t="s">
        <v>2</v>
      </c>
      <c r="D169" s="2" t="s">
        <v>3</v>
      </c>
      <c r="E169" s="2"/>
      <c r="F169" s="2" t="s">
        <v>54</v>
      </c>
    </row>
    <row r="170" ht="31.5">
      <c r="A170" s="7" t="s">
        <v>44</v>
      </c>
    </row>
    <row r="171" spans="1:6" ht="12.75">
      <c r="A171" t="s">
        <v>55</v>
      </c>
      <c r="C171">
        <v>411585</v>
      </c>
      <c r="D171">
        <v>411585</v>
      </c>
      <c r="F171">
        <v>14439</v>
      </c>
    </row>
    <row r="172" spans="1:6" ht="12.75">
      <c r="A172" t="s">
        <v>56</v>
      </c>
      <c r="C172">
        <v>481423</v>
      </c>
      <c r="D172">
        <v>481423</v>
      </c>
      <c r="F172" s="3">
        <v>6479</v>
      </c>
    </row>
    <row r="174" spans="1:6" ht="12.75">
      <c r="A174" t="s">
        <v>57</v>
      </c>
      <c r="C174">
        <f>SUM(C171:C173)</f>
        <v>893008</v>
      </c>
      <c r="D174">
        <f>SUM(D171:D173)</f>
        <v>893008</v>
      </c>
      <c r="F174">
        <f>SUM(F171:F173)</f>
        <v>20918</v>
      </c>
    </row>
    <row r="176" ht="30">
      <c r="A176" s="8" t="s">
        <v>45</v>
      </c>
    </row>
    <row r="177" spans="1:6" ht="12.75">
      <c r="A177" t="s">
        <v>55</v>
      </c>
      <c r="C177">
        <v>1049216</v>
      </c>
      <c r="D177">
        <v>1049216</v>
      </c>
      <c r="F177">
        <v>437</v>
      </c>
    </row>
    <row r="178" spans="1:6" ht="12.75">
      <c r="A178" t="s">
        <v>56</v>
      </c>
      <c r="C178">
        <v>2677253</v>
      </c>
      <c r="D178">
        <v>2677253</v>
      </c>
      <c r="F178">
        <v>47480</v>
      </c>
    </row>
    <row r="180" spans="1:6" ht="12.75">
      <c r="A180" t="s">
        <v>57</v>
      </c>
      <c r="C180">
        <f>SUM(C177:C179)</f>
        <v>3726469</v>
      </c>
      <c r="D180">
        <f>SUM(D177:D179)</f>
        <v>3726469</v>
      </c>
      <c r="F180">
        <f>SUM(F177:F179)</f>
        <v>47917</v>
      </c>
    </row>
    <row r="182" ht="30">
      <c r="A182" s="8" t="s">
        <v>46</v>
      </c>
    </row>
    <row r="183" spans="1:6" ht="12.75">
      <c r="A183" t="s">
        <v>55</v>
      </c>
      <c r="C183">
        <v>411585</v>
      </c>
      <c r="D183">
        <v>411585</v>
      </c>
      <c r="F183">
        <v>14439</v>
      </c>
    </row>
    <row r="184" spans="1:6" ht="12.75">
      <c r="A184" t="s">
        <v>56</v>
      </c>
      <c r="C184">
        <v>2677253</v>
      </c>
      <c r="D184">
        <v>2677253</v>
      </c>
      <c r="F184">
        <v>47480</v>
      </c>
    </row>
    <row r="186" spans="1:6" ht="12.75">
      <c r="A186" t="s">
        <v>57</v>
      </c>
      <c r="C186">
        <f>SUM(C183:C185)</f>
        <v>3088838</v>
      </c>
      <c r="D186">
        <f>SUM(D183:D185)</f>
        <v>3088838</v>
      </c>
      <c r="F186">
        <f>SUM(F183:F185)</f>
        <v>61919</v>
      </c>
    </row>
    <row r="188" ht="30">
      <c r="A188" s="8" t="s">
        <v>47</v>
      </c>
    </row>
    <row r="189" spans="1:6" ht="12.75">
      <c r="A189" t="s">
        <v>55</v>
      </c>
      <c r="C189">
        <v>411585</v>
      </c>
      <c r="D189">
        <v>411585</v>
      </c>
      <c r="F189">
        <v>14439</v>
      </c>
    </row>
    <row r="190" spans="1:6" ht="12.75">
      <c r="A190" t="s">
        <v>56</v>
      </c>
      <c r="C190">
        <v>2677253</v>
      </c>
      <c r="D190">
        <v>2677253</v>
      </c>
      <c r="F190">
        <v>47480</v>
      </c>
    </row>
    <row r="192" spans="1:6" ht="12.75">
      <c r="A192" t="s">
        <v>57</v>
      </c>
      <c r="C192">
        <f>SUM(C189:C191)</f>
        <v>3088838</v>
      </c>
      <c r="D192">
        <f>SUM(D189:D191)</f>
        <v>3088838</v>
      </c>
      <c r="F192">
        <f>SUM(F189:F191)</f>
        <v>61919</v>
      </c>
    </row>
    <row r="194" ht="30">
      <c r="A194" s="8" t="s">
        <v>48</v>
      </c>
    </row>
    <row r="195" spans="1:6" ht="12.75">
      <c r="A195" t="s">
        <v>55</v>
      </c>
      <c r="C195">
        <v>411585</v>
      </c>
      <c r="D195">
        <v>411585</v>
      </c>
      <c r="F195">
        <v>14438</v>
      </c>
    </row>
    <row r="196" spans="1:6" ht="12.75">
      <c r="A196" t="s">
        <v>56</v>
      </c>
      <c r="C196">
        <v>623984</v>
      </c>
      <c r="D196">
        <v>623984</v>
      </c>
      <c r="F196">
        <v>12355</v>
      </c>
    </row>
    <row r="198" spans="1:6" ht="12.75">
      <c r="A198" t="s">
        <v>57</v>
      </c>
      <c r="C198">
        <f>SUM(C195:C197)</f>
        <v>1035569</v>
      </c>
      <c r="D198">
        <f>SUM(D195:D197)</f>
        <v>1035569</v>
      </c>
      <c r="F198">
        <f>SUM(F195:F197)</f>
        <v>26793</v>
      </c>
    </row>
    <row r="200" ht="30">
      <c r="A200" s="8" t="s">
        <v>49</v>
      </c>
    </row>
    <row r="201" spans="1:6" ht="12.75">
      <c r="A201" t="s">
        <v>55</v>
      </c>
      <c r="C201">
        <v>29030</v>
      </c>
      <c r="D201">
        <v>29030</v>
      </c>
      <c r="F201">
        <v>1155</v>
      </c>
    </row>
    <row r="202" spans="1:6" ht="12.75">
      <c r="A202" t="s">
        <v>56</v>
      </c>
      <c r="C202">
        <v>623984</v>
      </c>
      <c r="D202">
        <v>623984</v>
      </c>
      <c r="F202">
        <v>12355</v>
      </c>
    </row>
    <row r="204" spans="1:6" ht="12.75">
      <c r="A204" t="s">
        <v>57</v>
      </c>
      <c r="C204">
        <f>SUM(C201:C203)</f>
        <v>653014</v>
      </c>
      <c r="D204">
        <f>SUM(D201:D203)</f>
        <v>653014</v>
      </c>
      <c r="F204">
        <f>SUM(F201:F203)</f>
        <v>13510</v>
      </c>
    </row>
    <row r="206" ht="30">
      <c r="A206" s="8" t="s">
        <v>50</v>
      </c>
    </row>
    <row r="207" spans="1:6" ht="12.75">
      <c r="A207" t="s">
        <v>55</v>
      </c>
      <c r="C207">
        <v>29027</v>
      </c>
      <c r="D207">
        <v>29027</v>
      </c>
      <c r="F207">
        <v>1155</v>
      </c>
    </row>
    <row r="208" spans="1:6" ht="12.75">
      <c r="A208" t="s">
        <v>56</v>
      </c>
      <c r="C208">
        <v>481423</v>
      </c>
      <c r="D208">
        <v>481423</v>
      </c>
      <c r="F208">
        <v>9830</v>
      </c>
    </row>
    <row r="210" spans="1:6" ht="12.75">
      <c r="A210" t="s">
        <v>57</v>
      </c>
      <c r="C210">
        <f>SUM(C207:C209)</f>
        <v>510450</v>
      </c>
      <c r="D210">
        <f>SUM(D207:D209)</f>
        <v>510450</v>
      </c>
      <c r="F210">
        <f>SUM(F207:F209)</f>
        <v>10985</v>
      </c>
    </row>
    <row r="212" ht="25.5">
      <c r="A212" s="5" t="s">
        <v>51</v>
      </c>
    </row>
    <row r="213" spans="1:6" ht="12.75">
      <c r="A213" t="s">
        <v>55</v>
      </c>
      <c r="C213">
        <v>47029</v>
      </c>
      <c r="D213">
        <v>47029</v>
      </c>
      <c r="F213">
        <v>1377</v>
      </c>
    </row>
    <row r="214" spans="1:6" ht="12.75">
      <c r="A214" t="s">
        <v>56</v>
      </c>
      <c r="C214">
        <v>86985</v>
      </c>
      <c r="D214">
        <v>86985</v>
      </c>
      <c r="F214">
        <v>1753</v>
      </c>
    </row>
    <row r="216" spans="1:6" ht="12.75">
      <c r="A216" t="s">
        <v>57</v>
      </c>
      <c r="C216">
        <f>SUM(C213:C215)</f>
        <v>134014</v>
      </c>
      <c r="D216">
        <f>SUM(D213:D215)</f>
        <v>134014</v>
      </c>
      <c r="F216">
        <f>SUM(F213:F215)</f>
        <v>3130</v>
      </c>
    </row>
    <row r="218" spans="1:6" ht="12.75">
      <c r="A218" t="s">
        <v>25</v>
      </c>
      <c r="C218">
        <f>SUM(C216,C210,C204,C198,C192,C186,C180,C174)</f>
        <v>13130200</v>
      </c>
      <c r="D218">
        <f>SUM(D216,D210,D204,D198,D192,D186,D180,D174)</f>
        <v>13130200</v>
      </c>
      <c r="F218">
        <f>SUM(F216,F210,F204,F198,F192,F186,F180,F174)</f>
        <v>247091</v>
      </c>
    </row>
  </sheetData>
  <printOptions gridLines="1"/>
  <pageMargins left="0.75" right="0.75" top="1" bottom="1" header="0.5" footer="0.5"/>
  <pageSetup blackAndWhite="1" horizontalDpi="600" verticalDpi="600" orientation="landscape" scale="90" r:id="rId1"/>
  <rowBreaks count="2" manualBreakCount="2">
    <brk id="110" max="255" man="1"/>
    <brk id="1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Dan.Klock</dc:creator>
  <cp:keywords/>
  <dc:description/>
  <cp:lastModifiedBy>Kim.Rudolph</cp:lastModifiedBy>
  <cp:lastPrinted>2007-10-05T14:22:38Z</cp:lastPrinted>
  <dcterms:created xsi:type="dcterms:W3CDTF">2007-05-03T16:01:36Z</dcterms:created>
  <dcterms:modified xsi:type="dcterms:W3CDTF">2007-10-18T14:51:07Z</dcterms:modified>
  <cp:category/>
  <cp:version/>
  <cp:contentType/>
  <cp:contentStatus/>
</cp:coreProperties>
</file>