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506" windowWidth="6000" windowHeight="6600" tabRatio="785" firstSheet="1" activeTab="1"/>
  </bookViews>
  <sheets>
    <sheet name="VVVVVVa" sheetId="1" state="hidden" r:id="rId1"/>
    <sheet name="DOJ budgetary" sheetId="2" r:id="rId2"/>
    <sheet name="Combinning2001" sheetId="3" r:id="rId3"/>
    <sheet name="Combinning2000" sheetId="4" r:id="rId4"/>
  </sheets>
  <definedNames>
    <definedName name="_xlnm.Print_Area" localSheetId="3">'Combinning2000'!$A$1:$N$35</definedName>
    <definedName name="_xlnm.Print_Area" localSheetId="2">'Combinning2001'!$A$1:$N$35</definedName>
    <definedName name="_xlnm.Print_Area" localSheetId="1">'DOJ budgetary'!$A$1:$J$57</definedName>
  </definedNames>
  <calcPr fullCalcOnLoad="1"/>
</workbook>
</file>

<file path=xl/sharedStrings.xml><?xml version="1.0" encoding="utf-8"?>
<sst xmlns="http://schemas.openxmlformats.org/spreadsheetml/2006/main" count="99" uniqueCount="45">
  <si>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</si>
  <si>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</si>
  <si>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</si>
  <si>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</si>
  <si>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</si>
  <si>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</si>
  <si>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</si>
  <si>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</si>
  <si>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</si>
  <si>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>Budgetary Resources:</t>
  </si>
  <si>
    <t>Budget Authority</t>
  </si>
  <si>
    <t>Spending Authority from Offsetting Collections</t>
  </si>
  <si>
    <t>Adjustments</t>
  </si>
  <si>
    <t>Total Budgetary Resources</t>
  </si>
  <si>
    <t>Status of Budgetary Resources:</t>
  </si>
  <si>
    <t>Obligations incurred</t>
  </si>
  <si>
    <t>Unobligated Balances - Available</t>
  </si>
  <si>
    <t>Unobligated Balances - Not Available</t>
  </si>
  <si>
    <t>Total Status of Budgetary Resources</t>
  </si>
  <si>
    <t>Outlays:</t>
  </si>
  <si>
    <t>Obligations Incurred</t>
  </si>
  <si>
    <t>Less: Obligated Balance, Net - End of Period</t>
  </si>
  <si>
    <t>Total Outlays</t>
  </si>
  <si>
    <t>Less: Spending Authority from Offsetting</t>
  </si>
  <si>
    <t>Combined</t>
  </si>
  <si>
    <t>AFF/SADF</t>
  </si>
  <si>
    <t>Net Transfers, Prior Year Balance, Actual</t>
  </si>
  <si>
    <t>Subtotal</t>
  </si>
  <si>
    <t>FPI</t>
  </si>
  <si>
    <t>BOP</t>
  </si>
  <si>
    <t>Unobligated Balances - Beginning of Period  (Note 19)</t>
  </si>
  <si>
    <t>Obligated Balance, Net - Beginning of Period  (Note 19)</t>
  </si>
  <si>
    <t>For Fiscal Years Ended September 30, 2001 and 2000</t>
  </si>
  <si>
    <t xml:space="preserve">     Collections and Adjustments</t>
  </si>
  <si>
    <t>Combined Statement of Budgetary Resources</t>
  </si>
  <si>
    <t>Restated</t>
  </si>
  <si>
    <t>Total Budgetary Resources  (Note 23)</t>
  </si>
  <si>
    <t>Obligations incurred  (Note 23)</t>
  </si>
  <si>
    <t>Total Outlays  (Note 23)</t>
  </si>
  <si>
    <t>Unobligated Balances - Beginning of Period</t>
  </si>
  <si>
    <t>Obligated Balance, Net - Beginning of Period</t>
  </si>
  <si>
    <t>Combining Statement of Budgetary Resources</t>
  </si>
  <si>
    <t>For Fiscal Year Ended September 30, 2001</t>
  </si>
  <si>
    <t>For Fiscal Year Ended September 30, 2000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</si>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</sst>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0_);\(0\)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38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>
      <alignment/>
    </xf>
    <xf numFmtId="0" fontId="12" fillId="3" borderId="0" xfId="0" applyFont="1" applyFill="1" applyBorder="1" applyAlignment="1">
      <alignment/>
    </xf>
    <xf numFmtId="0" fontId="10" fillId="0" borderId="2" xfId="0" applyFont="1" applyBorder="1" applyAlignment="1">
      <alignment/>
    </xf>
    <xf numFmtId="37" fontId="10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42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10" fillId="0" borderId="4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1" fontId="13" fillId="0" borderId="0" xfId="0" applyNumberFormat="1" applyFont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42" fontId="10" fillId="0" borderId="10" xfId="0" applyNumberFormat="1" applyFont="1" applyBorder="1" applyAlignment="1">
      <alignment/>
    </xf>
    <xf numFmtId="41" fontId="0" fillId="0" borderId="11" xfId="0" applyNumberFormat="1" applyBorder="1" applyAlignment="1">
      <alignment/>
    </xf>
    <xf numFmtId="37" fontId="0" fillId="0" borderId="8" xfId="0" applyNumberFormat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9" xfId="0" applyNumberFormat="1" applyFill="1" applyBorder="1" applyAlignment="1">
      <alignment/>
    </xf>
    <xf numFmtId="41" fontId="0" fillId="0" borderId="0" xfId="0" applyNumberFormat="1" applyFont="1" applyAlignment="1">
      <alignment/>
    </xf>
    <xf numFmtId="42" fontId="10" fillId="0" borderId="6" xfId="0" applyNumberFormat="1" applyFont="1" applyBorder="1" applyAlignment="1">
      <alignment/>
    </xf>
    <xf numFmtId="42" fontId="1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1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2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37" fontId="0" fillId="0" borderId="8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.00390625" style="19" customWidth="1"/>
    <col min="2" max="2" width="2.421875" style="19" customWidth="1"/>
    <col min="3" max="3" width="2.57421875" style="0" customWidth="1"/>
    <col min="7" max="7" width="22.28125" style="0" customWidth="1"/>
    <col min="8" max="8" width="13.8515625" style="0" bestFit="1" customWidth="1"/>
    <col min="9" max="9" width="1.421875" style="0" customWidth="1"/>
    <col min="10" max="10" width="13.8515625" style="0" bestFit="1" customWidth="1"/>
    <col min="11" max="11" width="1.7109375" style="0" customWidth="1"/>
    <col min="12" max="12" width="0.5625" style="0" customWidth="1"/>
  </cols>
  <sheetData>
    <row r="1" spans="1:10" s="28" customFormat="1" ht="15.75" customHeight="1">
      <c r="A1" s="98" t="s">
        <v>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2" customFormat="1" ht="15.75">
      <c r="A2" s="98" t="s">
        <v>34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2" customFormat="1" ht="15.7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5">
      <c r="A4"/>
      <c r="B4"/>
      <c r="J4" s="69" t="s">
        <v>35</v>
      </c>
    </row>
    <row r="5" spans="1:11" s="28" customFormat="1" ht="15">
      <c r="A5" s="31" t="s">
        <v>7</v>
      </c>
      <c r="B5" s="31"/>
      <c r="C5" s="31"/>
      <c r="D5" s="31"/>
      <c r="E5" s="31"/>
      <c r="F5" s="31"/>
      <c r="G5" s="31"/>
      <c r="H5" s="31">
        <v>2001</v>
      </c>
      <c r="I5" s="31"/>
      <c r="J5" s="31">
        <v>2000</v>
      </c>
      <c r="K5"/>
    </row>
    <row r="6" spans="1:11" s="21" customFormat="1" ht="14.25">
      <c r="A6" s="12"/>
      <c r="B6" s="12"/>
      <c r="C6" s="11"/>
      <c r="D6" s="11"/>
      <c r="E6" s="11"/>
      <c r="F6" s="11"/>
      <c r="G6" s="11"/>
      <c r="H6" s="11"/>
      <c r="I6" s="11"/>
      <c r="J6" s="11"/>
      <c r="K6"/>
    </row>
    <row r="7" spans="1:11" s="28" customFormat="1" ht="15.75" customHeight="1">
      <c r="A7" s="20" t="s">
        <v>9</v>
      </c>
      <c r="B7" s="20"/>
      <c r="C7" s="29"/>
      <c r="D7" s="29"/>
      <c r="E7" s="29"/>
      <c r="F7" s="29"/>
      <c r="G7" s="29"/>
      <c r="H7" s="30"/>
      <c r="I7" s="29"/>
      <c r="J7" s="29"/>
      <c r="K7" s="29"/>
    </row>
    <row r="8" spans="1:11" ht="12.75">
      <c r="A8" s="12"/>
      <c r="B8" s="12"/>
      <c r="C8" s="11"/>
      <c r="D8" s="11"/>
      <c r="E8" s="11"/>
      <c r="F8" s="11"/>
      <c r="G8" s="11"/>
      <c r="H8" s="23"/>
      <c r="I8" s="11"/>
      <c r="J8" s="11"/>
      <c r="K8" s="11"/>
    </row>
    <row r="9" spans="1:11" ht="12.75">
      <c r="A9" s="12"/>
      <c r="B9" s="12" t="s">
        <v>10</v>
      </c>
      <c r="C9" s="12"/>
      <c r="D9" s="11"/>
      <c r="E9" s="11"/>
      <c r="F9" s="11"/>
      <c r="G9" s="11"/>
      <c r="H9" s="24">
        <f>Combinning2001!N10</f>
        <v>22825163</v>
      </c>
      <c r="I9" s="11"/>
      <c r="J9" s="24">
        <f>Combinning2000!N10</f>
        <v>20543074</v>
      </c>
      <c r="K9" s="11"/>
    </row>
    <row r="10" spans="1:11" ht="12.75">
      <c r="A10" s="12"/>
      <c r="B10" s="12" t="s">
        <v>30</v>
      </c>
      <c r="C10" s="11"/>
      <c r="D10" s="11"/>
      <c r="E10" s="11"/>
      <c r="F10" s="11"/>
      <c r="G10" s="11"/>
      <c r="H10" s="13">
        <f>Combinning2001!N11</f>
        <v>4229982</v>
      </c>
      <c r="I10" s="11"/>
      <c r="J10" s="13">
        <f>Combinning2000!N11</f>
        <v>3843222</v>
      </c>
      <c r="K10" s="11"/>
    </row>
    <row r="11" spans="1:11" ht="12.75">
      <c r="A11" s="12"/>
      <c r="B11" s="12" t="s">
        <v>26</v>
      </c>
      <c r="C11" s="11"/>
      <c r="D11" s="11"/>
      <c r="E11" s="11"/>
      <c r="F11" s="11"/>
      <c r="G11" s="11"/>
      <c r="H11" s="13">
        <f>Combinning2001!N12</f>
        <v>-44122</v>
      </c>
      <c r="I11" s="11"/>
      <c r="J11" s="13">
        <f>Combinning2000!N12</f>
        <v>-21947</v>
      </c>
      <c r="K11" s="11"/>
    </row>
    <row r="12" spans="1:11" ht="12.75">
      <c r="A12" s="12"/>
      <c r="B12" s="12" t="s">
        <v>11</v>
      </c>
      <c r="C12" s="11"/>
      <c r="D12" s="11"/>
      <c r="E12" s="11"/>
      <c r="F12" s="11"/>
      <c r="G12" s="11"/>
      <c r="H12" s="13">
        <f>Combinning2001!N13</f>
        <v>5599326</v>
      </c>
      <c r="I12" s="11"/>
      <c r="J12" s="13">
        <f>Combinning2000!N13</f>
        <v>4832023</v>
      </c>
      <c r="K12" s="11"/>
    </row>
    <row r="13" spans="1:11" ht="12.75">
      <c r="A13" s="12"/>
      <c r="B13" s="12" t="s">
        <v>12</v>
      </c>
      <c r="C13" s="11"/>
      <c r="D13" s="11"/>
      <c r="E13" s="11"/>
      <c r="F13" s="11"/>
      <c r="G13" s="11"/>
      <c r="H13" s="61">
        <f>Combinning2001!N14</f>
        <v>-314120</v>
      </c>
      <c r="I13" s="11"/>
      <c r="J13" s="61">
        <f>Combinning2000!N14</f>
        <v>-616012</v>
      </c>
      <c r="K13" s="11"/>
    </row>
    <row r="14" spans="1:11" ht="12.75">
      <c r="A14" s="12"/>
      <c r="B14" s="12"/>
      <c r="C14" s="11"/>
      <c r="D14" s="11"/>
      <c r="E14" s="11"/>
      <c r="F14" s="11"/>
      <c r="G14" s="11"/>
      <c r="H14" s="13"/>
      <c r="I14" s="11"/>
      <c r="J14" s="13"/>
      <c r="K14" s="11"/>
    </row>
    <row r="15" spans="1:12" ht="15.75" thickBot="1">
      <c r="A15" s="12"/>
      <c r="B15" s="20"/>
      <c r="C15" s="20" t="s">
        <v>36</v>
      </c>
      <c r="D15" s="11"/>
      <c r="E15" s="11"/>
      <c r="F15" s="11"/>
      <c r="G15" s="29"/>
      <c r="H15" s="60">
        <f>SUM(H9:H13)</f>
        <v>32296229</v>
      </c>
      <c r="I15" s="11"/>
      <c r="J15" s="60">
        <f>SUM(J9:J13)</f>
        <v>28580360</v>
      </c>
      <c r="K15" s="29"/>
      <c r="L15" s="28"/>
    </row>
    <row r="16" spans="1:12" s="28" customFormat="1" ht="15.75" thickTop="1">
      <c r="A16" s="43"/>
      <c r="B16" s="20"/>
      <c r="C16" s="29"/>
      <c r="D16" s="29"/>
      <c r="E16" s="29"/>
      <c r="F16" s="29"/>
      <c r="G16" s="11"/>
      <c r="H16" s="7"/>
      <c r="I16" s="11"/>
      <c r="J16" s="7"/>
      <c r="K16" s="11"/>
      <c r="L16"/>
    </row>
    <row r="17" spans="1:12" s="28" customFormat="1" ht="15">
      <c r="A17" s="20" t="s">
        <v>14</v>
      </c>
      <c r="B17" s="20"/>
      <c r="C17" s="29"/>
      <c r="D17" s="29"/>
      <c r="E17" s="29"/>
      <c r="F17" s="29"/>
      <c r="G17" s="11"/>
      <c r="H17" s="7"/>
      <c r="I17" s="11"/>
      <c r="J17" s="7"/>
      <c r="K17" s="11"/>
      <c r="L17"/>
    </row>
    <row r="18" spans="1:11" ht="12.75">
      <c r="A18" s="12"/>
      <c r="B18" s="12"/>
      <c r="C18" s="11"/>
      <c r="D18" s="11"/>
      <c r="E18" s="11"/>
      <c r="F18" s="11"/>
      <c r="G18" s="11"/>
      <c r="H18" s="7"/>
      <c r="I18" s="11"/>
      <c r="J18" s="7"/>
      <c r="K18" s="11"/>
    </row>
    <row r="19" spans="1:11" ht="15">
      <c r="A19" s="20"/>
      <c r="B19" s="12" t="s">
        <v>37</v>
      </c>
      <c r="C19" s="11"/>
      <c r="D19" s="11"/>
      <c r="E19" s="11"/>
      <c r="F19" s="11"/>
      <c r="G19" s="11"/>
      <c r="H19" s="24">
        <f>Combinning2001!N20</f>
        <v>29332372</v>
      </c>
      <c r="I19" s="11"/>
      <c r="J19" s="24">
        <f>Combinning2000!N20</f>
        <v>25628388</v>
      </c>
      <c r="K19" s="11"/>
    </row>
    <row r="20" spans="1:11" ht="12.75">
      <c r="A20" s="12"/>
      <c r="B20" s="12" t="s">
        <v>16</v>
      </c>
      <c r="C20" s="11"/>
      <c r="D20" s="11"/>
      <c r="E20" s="11"/>
      <c r="F20" s="11"/>
      <c r="G20" s="11"/>
      <c r="H20" s="13">
        <f>Combinning2001!N21</f>
        <v>2488674</v>
      </c>
      <c r="I20" s="11"/>
      <c r="J20" s="23">
        <f>Combinning2000!N21</f>
        <v>2344922</v>
      </c>
      <c r="K20" s="11"/>
    </row>
    <row r="21" spans="1:11" ht="12.75">
      <c r="A21" s="12"/>
      <c r="B21" s="12" t="s">
        <v>17</v>
      </c>
      <c r="C21" s="11"/>
      <c r="D21" s="11"/>
      <c r="E21" s="11"/>
      <c r="F21" s="11"/>
      <c r="G21" s="11"/>
      <c r="H21" s="13">
        <f>Combinning2001!N22</f>
        <v>475183</v>
      </c>
      <c r="I21" s="11"/>
      <c r="J21" s="23">
        <f>Combinning2000!N22</f>
        <v>607050</v>
      </c>
      <c r="K21" s="11"/>
    </row>
    <row r="22" spans="1:11" ht="12.75">
      <c r="A22" s="12"/>
      <c r="B22" s="12"/>
      <c r="C22" s="11"/>
      <c r="D22" s="11"/>
      <c r="E22" s="11"/>
      <c r="F22" s="11"/>
      <c r="G22" s="11"/>
      <c r="H22" s="56"/>
      <c r="I22" s="11"/>
      <c r="J22" s="62"/>
      <c r="K22" s="11"/>
    </row>
    <row r="23" spans="1:12" ht="15.75" thickBot="1">
      <c r="A23" s="12"/>
      <c r="B23" s="12"/>
      <c r="C23" s="20" t="s">
        <v>18</v>
      </c>
      <c r="D23" s="11"/>
      <c r="E23" s="11"/>
      <c r="F23" s="11"/>
      <c r="G23" s="29"/>
      <c r="H23" s="60">
        <f>SUM(H19:H21)</f>
        <v>32296229</v>
      </c>
      <c r="I23" s="11"/>
      <c r="J23" s="60">
        <f>SUM(J19:J21)</f>
        <v>28580360</v>
      </c>
      <c r="K23" s="29"/>
      <c r="L23" s="28"/>
    </row>
    <row r="24" spans="1:12" ht="15.75" thickTop="1">
      <c r="A24" s="12"/>
      <c r="B24" s="27"/>
      <c r="C24" s="11"/>
      <c r="D24" s="11"/>
      <c r="E24" s="11"/>
      <c r="F24" s="44"/>
      <c r="G24" s="29"/>
      <c r="H24" s="29"/>
      <c r="I24" s="11"/>
      <c r="J24" s="29"/>
      <c r="K24" s="29"/>
      <c r="L24" s="28"/>
    </row>
    <row r="25" spans="1:11" s="28" customFormat="1" ht="15">
      <c r="A25" s="20" t="s">
        <v>19</v>
      </c>
      <c r="B25" s="20"/>
      <c r="C25" s="29"/>
      <c r="D25" s="29"/>
      <c r="E25" s="29"/>
      <c r="F25" s="29"/>
      <c r="G25" s="11"/>
      <c r="H25" s="29"/>
      <c r="I25" s="11"/>
      <c r="J25" s="29"/>
      <c r="K25" s="11"/>
    </row>
    <row r="26" spans="1:11" ht="15">
      <c r="A26" s="20"/>
      <c r="B26" s="12"/>
      <c r="C26" s="11"/>
      <c r="D26" s="11"/>
      <c r="E26" s="11"/>
      <c r="F26" s="11"/>
      <c r="G26" s="11"/>
      <c r="H26" s="25"/>
      <c r="I26" s="11"/>
      <c r="J26" s="25"/>
      <c r="K26" s="11"/>
    </row>
    <row r="27" spans="1:11" ht="12.75">
      <c r="A27" s="12"/>
      <c r="B27" s="12" t="s">
        <v>20</v>
      </c>
      <c r="C27" s="12"/>
      <c r="D27" s="11"/>
      <c r="E27" s="11"/>
      <c r="F27" s="11"/>
      <c r="G27" s="11"/>
      <c r="H27" s="24">
        <f>Combinning2001!N28</f>
        <v>29332372</v>
      </c>
      <c r="I27" s="11"/>
      <c r="J27" s="24">
        <f>Combinning2000!N28</f>
        <v>25628388</v>
      </c>
      <c r="K27" s="11"/>
    </row>
    <row r="28" spans="1:11" ht="12.75">
      <c r="A28" s="12"/>
      <c r="B28" s="12" t="s">
        <v>23</v>
      </c>
      <c r="C28" s="12"/>
      <c r="D28" s="11"/>
      <c r="E28" s="11"/>
      <c r="F28" s="11"/>
      <c r="G28" s="11"/>
      <c r="I28" s="11"/>
      <c r="K28" s="11"/>
    </row>
    <row r="29" spans="1:11" ht="12.75">
      <c r="A29" s="12"/>
      <c r="B29" s="12"/>
      <c r="C29" t="s">
        <v>33</v>
      </c>
      <c r="D29" s="12"/>
      <c r="E29" s="11"/>
      <c r="F29" s="11"/>
      <c r="G29" s="11"/>
      <c r="H29" s="13">
        <f>Combinning2001!N30</f>
        <v>6706913</v>
      </c>
      <c r="I29" s="11"/>
      <c r="J29" s="13">
        <f>Combinning2000!N30</f>
        <v>5618467</v>
      </c>
      <c r="K29" s="11"/>
    </row>
    <row r="30" spans="1:11" ht="12.75">
      <c r="A30" s="12"/>
      <c r="B30" s="12" t="s">
        <v>27</v>
      </c>
      <c r="C30" s="12"/>
      <c r="D30" s="11"/>
      <c r="E30" s="11"/>
      <c r="F30" s="11"/>
      <c r="G30" s="11"/>
      <c r="H30" s="56">
        <f>H27-H29</f>
        <v>22625459</v>
      </c>
      <c r="I30" s="11"/>
      <c r="J30" s="56">
        <f>J27-J29</f>
        <v>20009921</v>
      </c>
      <c r="K30" s="11"/>
    </row>
    <row r="31" spans="1:11" ht="12.75">
      <c r="A31" s="12"/>
      <c r="B31" s="12" t="s">
        <v>31</v>
      </c>
      <c r="C31" s="12"/>
      <c r="D31" s="11"/>
      <c r="E31" s="11"/>
      <c r="F31" s="11"/>
      <c r="G31" s="11"/>
      <c r="H31" s="13">
        <f>Combinning2001!N32</f>
        <v>14232403</v>
      </c>
      <c r="I31" s="11"/>
      <c r="J31" s="13">
        <f>Combinning2000!N32</f>
        <v>14293782</v>
      </c>
      <c r="K31" s="11"/>
    </row>
    <row r="32" spans="1:11" ht="15">
      <c r="A32" s="20"/>
      <c r="B32" s="12" t="s">
        <v>21</v>
      </c>
      <c r="C32" s="12"/>
      <c r="D32" s="11"/>
      <c r="E32" s="11"/>
      <c r="F32" s="26"/>
      <c r="G32" s="45"/>
      <c r="H32" s="13">
        <f>Combinning2001!N33</f>
        <v>15245799</v>
      </c>
      <c r="I32" s="11"/>
      <c r="J32" s="13">
        <f>Combinning2000!N33</f>
        <v>14206736</v>
      </c>
      <c r="K32" s="45"/>
    </row>
    <row r="33" spans="1:11" ht="15">
      <c r="A33" s="20"/>
      <c r="B33" s="12"/>
      <c r="C33" s="12"/>
      <c r="D33" s="11"/>
      <c r="E33" s="11"/>
      <c r="F33" s="26"/>
      <c r="G33" s="45"/>
      <c r="H33" s="56"/>
      <c r="I33" s="11"/>
      <c r="J33" s="56"/>
      <c r="K33" s="45"/>
    </row>
    <row r="34" spans="1:11" s="28" customFormat="1" ht="15.75" thickBot="1">
      <c r="A34" s="20"/>
      <c r="B34" s="20"/>
      <c r="C34" s="20" t="s">
        <v>38</v>
      </c>
      <c r="D34" s="29"/>
      <c r="E34" s="29"/>
      <c r="F34" s="45"/>
      <c r="G34" s="11"/>
      <c r="H34" s="60">
        <f>SUM(H30:H31)-H32</f>
        <v>21612063</v>
      </c>
      <c r="I34" s="11"/>
      <c r="J34" s="60">
        <f>SUM(J30:J31)-J32</f>
        <v>20096967</v>
      </c>
      <c r="K34" s="11"/>
    </row>
    <row r="35" spans="1:11" ht="13.5" thickTop="1">
      <c r="A35" s="12"/>
      <c r="B35" s="12"/>
      <c r="C35" s="11"/>
      <c r="D35" s="11"/>
      <c r="E35" s="11"/>
      <c r="F35" s="11"/>
      <c r="G35" s="11"/>
      <c r="I35" s="11"/>
      <c r="K35" s="11"/>
    </row>
    <row r="36" spans="1:11" ht="12.75">
      <c r="A36" s="12"/>
      <c r="B36" s="12"/>
      <c r="C36" s="11"/>
      <c r="D36" s="11"/>
      <c r="E36" s="11"/>
      <c r="F36" s="11"/>
      <c r="G36" s="11"/>
      <c r="I36" s="11"/>
      <c r="K36" s="11"/>
    </row>
    <row r="37" spans="1:11" ht="12.75">
      <c r="A37" s="12"/>
      <c r="B37" s="12"/>
      <c r="C37" s="11"/>
      <c r="D37" s="11"/>
      <c r="E37" s="11"/>
      <c r="F37" s="11"/>
      <c r="G37" s="11"/>
      <c r="H37" s="11"/>
      <c r="I37" s="11"/>
      <c r="K37" s="11"/>
    </row>
    <row r="38" spans="1:11" ht="12.75">
      <c r="A38" s="12"/>
      <c r="B38" s="12"/>
      <c r="C38" s="11"/>
      <c r="D38" s="11"/>
      <c r="E38" s="11"/>
      <c r="F38" s="11"/>
      <c r="G38" s="11"/>
      <c r="H38" s="13">
        <f>H15-H23</f>
        <v>0</v>
      </c>
      <c r="I38" s="11"/>
      <c r="K38" s="11"/>
    </row>
    <row r="39" spans="1:11" ht="12.75">
      <c r="A39" s="12"/>
      <c r="B39" s="12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12"/>
      <c r="B40" s="12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12"/>
      <c r="B41" s="12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>
      <c r="A42" s="12"/>
      <c r="B42" s="12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2"/>
      <c r="B43" s="12"/>
      <c r="C43" s="11"/>
      <c r="D43" s="11"/>
      <c r="E43" s="11"/>
      <c r="F43" s="11"/>
      <c r="G43" s="11"/>
      <c r="H43" s="11"/>
      <c r="I43" s="11"/>
      <c r="J43" s="11"/>
      <c r="K43" s="11"/>
    </row>
    <row r="44" spans="1:12" ht="12.75">
      <c r="A44" s="12"/>
      <c r="B44" s="12"/>
      <c r="C44" s="11"/>
      <c r="D44" s="11"/>
      <c r="E44" s="11"/>
      <c r="F44" s="11"/>
      <c r="G44" s="11"/>
      <c r="H44" s="11"/>
      <c r="I44" s="11"/>
      <c r="J44" s="11"/>
      <c r="L44" s="55"/>
    </row>
    <row r="45" spans="1:12" ht="12.75">
      <c r="A45" s="12"/>
      <c r="B45" s="12"/>
      <c r="C45" s="11"/>
      <c r="D45" s="11"/>
      <c r="E45" s="11"/>
      <c r="F45" s="11"/>
      <c r="I45" s="11"/>
      <c r="L45" s="55"/>
    </row>
    <row r="46" spans="9:12" ht="12.75">
      <c r="I46" s="11"/>
      <c r="L46" s="55"/>
    </row>
    <row r="47" spans="9:12" ht="12.75">
      <c r="I47" s="11"/>
      <c r="L47" s="55"/>
    </row>
    <row r="48" spans="9:12" ht="12.75">
      <c r="I48" s="11"/>
      <c r="L48" s="55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5" spans="1:10" ht="12.75">
      <c r="A55" s="97" t="s">
        <v>44</v>
      </c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12.75">
      <c r="A56" s="96"/>
      <c r="B56" s="96"/>
      <c r="C56" s="96"/>
      <c r="D56" s="96"/>
      <c r="E56" s="96"/>
      <c r="F56" s="96"/>
      <c r="G56" s="96"/>
      <c r="H56" s="96"/>
      <c r="I56" s="96"/>
      <c r="J56" s="96"/>
    </row>
    <row r="57" spans="1:10" ht="12.75">
      <c r="A57" s="97">
        <v>61</v>
      </c>
      <c r="B57" s="97"/>
      <c r="C57" s="97"/>
      <c r="D57" s="97"/>
      <c r="E57" s="97"/>
      <c r="F57" s="97"/>
      <c r="G57" s="97"/>
      <c r="H57" s="97"/>
      <c r="I57" s="97"/>
      <c r="J57" s="97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ht="12.75">
      <c r="I66" s="11"/>
    </row>
    <row r="67" ht="12.75">
      <c r="I67" s="11"/>
    </row>
    <row r="68" ht="12.75">
      <c r="I68" s="11"/>
    </row>
    <row r="69" ht="12.75">
      <c r="I69" s="11"/>
    </row>
    <row r="70" ht="12.75">
      <c r="I70" s="11"/>
    </row>
    <row r="71" ht="12.75">
      <c r="I71" s="11"/>
    </row>
    <row r="72" ht="12.75">
      <c r="I72" s="11"/>
    </row>
    <row r="73" ht="12.75">
      <c r="I73" s="11"/>
    </row>
  </sheetData>
  <mergeCells count="5">
    <mergeCell ref="A57:J57"/>
    <mergeCell ref="A1:J1"/>
    <mergeCell ref="A2:J2"/>
    <mergeCell ref="A3:J3"/>
    <mergeCell ref="A55:J55"/>
  </mergeCells>
  <printOptions horizontalCentered="1"/>
  <pageMargins left="0.75" right="0.75" top="0.75" bottom="0.75" header="0.5" footer="0.7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A3" sqref="A3:N3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45.57421875" style="0" customWidth="1"/>
    <col min="4" max="11" width="14.7109375" style="0" customWidth="1"/>
    <col min="12" max="13" width="12.7109375" style="0" customWidth="1"/>
    <col min="14" max="14" width="14.7109375" style="0" customWidth="1"/>
    <col min="15" max="15" width="2.00390625" style="0" customWidth="1"/>
  </cols>
  <sheetData>
    <row r="1" spans="1:14" ht="18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">
      <c r="A3" s="99" t="s">
        <v>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54" customFormat="1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5" customFormat="1" ht="12.75">
      <c r="A5" s="9" t="s">
        <v>7</v>
      </c>
      <c r="B5" s="9"/>
      <c r="C5" s="9"/>
      <c r="D5" s="10" t="s">
        <v>25</v>
      </c>
      <c r="E5" s="10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0" t="s">
        <v>6</v>
      </c>
      <c r="L5" s="10" t="s">
        <v>29</v>
      </c>
      <c r="M5" s="10" t="s">
        <v>28</v>
      </c>
      <c r="N5" s="10" t="s">
        <v>24</v>
      </c>
    </row>
    <row r="6" s="3" customFormat="1" ht="13.5" thickBot="1"/>
    <row r="7" spans="1:14" s="1" customFormat="1" ht="15">
      <c r="A7" s="17"/>
      <c r="B7" s="32"/>
      <c r="C7" s="32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s="6" customFormat="1" ht="15">
      <c r="A8" s="16" t="s">
        <v>9</v>
      </c>
      <c r="B8" s="20"/>
      <c r="C8" s="20"/>
      <c r="D8" s="30"/>
      <c r="E8" s="30"/>
      <c r="F8" s="30"/>
      <c r="G8" s="30"/>
      <c r="H8" s="30"/>
      <c r="I8" s="30"/>
      <c r="J8" s="30"/>
      <c r="K8" s="30"/>
      <c r="L8" s="30"/>
      <c r="M8" s="30"/>
      <c r="N8" s="33"/>
    </row>
    <row r="9" spans="1:14" s="1" customFormat="1" ht="12.75">
      <c r="A9" s="18"/>
      <c r="B9" s="12"/>
      <c r="C9" s="12"/>
      <c r="D9" s="23"/>
      <c r="E9" s="23"/>
      <c r="F9" s="23"/>
      <c r="G9" s="23"/>
      <c r="H9" s="23"/>
      <c r="I9" s="23"/>
      <c r="J9" s="23"/>
      <c r="K9" s="23"/>
      <c r="L9" s="23"/>
      <c r="M9" s="23"/>
      <c r="N9" s="34"/>
    </row>
    <row r="10" spans="1:14" s="22" customFormat="1" ht="12.75">
      <c r="A10" s="18"/>
      <c r="B10" s="12" t="s">
        <v>10</v>
      </c>
      <c r="C10" s="12"/>
      <c r="D10" s="24">
        <v>442883</v>
      </c>
      <c r="E10" s="24">
        <v>0</v>
      </c>
      <c r="F10" s="24">
        <v>4269722</v>
      </c>
      <c r="G10" s="24">
        <v>1420092</v>
      </c>
      <c r="H10" s="24">
        <v>4167994</v>
      </c>
      <c r="I10" s="24">
        <v>1445628</v>
      </c>
      <c r="J10" s="24">
        <v>3459605</v>
      </c>
      <c r="K10" s="24">
        <f>3259178+2079</f>
        <v>3261257</v>
      </c>
      <c r="L10" s="24">
        <v>4357982</v>
      </c>
      <c r="M10" s="24">
        <v>0</v>
      </c>
      <c r="N10" s="35">
        <f>SUM(D10:M10)</f>
        <v>22825163</v>
      </c>
    </row>
    <row r="11" spans="1:14" s="22" customFormat="1" ht="12.75">
      <c r="A11" s="18"/>
      <c r="B11" s="12" t="s">
        <v>39</v>
      </c>
      <c r="C11" s="12"/>
      <c r="D11" s="13">
        <v>447878</v>
      </c>
      <c r="E11" s="13">
        <v>230266</v>
      </c>
      <c r="F11" s="13">
        <v>226953</v>
      </c>
      <c r="G11" s="13">
        <v>28314</v>
      </c>
      <c r="H11" s="13">
        <v>2342355</v>
      </c>
      <c r="I11" s="13">
        <v>103357</v>
      </c>
      <c r="J11" s="13">
        <v>141637</v>
      </c>
      <c r="K11" s="13">
        <v>131585</v>
      </c>
      <c r="L11" s="13">
        <v>562630</v>
      </c>
      <c r="M11" s="13">
        <v>15007</v>
      </c>
      <c r="N11" s="36">
        <f>SUM(D11:M11)</f>
        <v>4229982</v>
      </c>
    </row>
    <row r="12" spans="1:14" s="46" customFormat="1" ht="12.75">
      <c r="A12" s="50"/>
      <c r="B12" s="12" t="s">
        <v>26</v>
      </c>
      <c r="C12" s="12"/>
      <c r="D12" s="46">
        <v>0</v>
      </c>
      <c r="E12" s="13">
        <v>87193</v>
      </c>
      <c r="F12" s="46">
        <v>-3037</v>
      </c>
      <c r="G12" s="46">
        <v>-12900</v>
      </c>
      <c r="H12" s="46">
        <v>0</v>
      </c>
      <c r="I12" s="13">
        <v>-19700</v>
      </c>
      <c r="J12" s="13">
        <v>-37028</v>
      </c>
      <c r="K12" s="46">
        <v>0</v>
      </c>
      <c r="L12" s="46">
        <v>-58650</v>
      </c>
      <c r="M12" s="13">
        <v>0</v>
      </c>
      <c r="N12" s="36">
        <f>SUM(D12:M12)</f>
        <v>-44122</v>
      </c>
    </row>
    <row r="13" spans="1:14" s="1" customFormat="1" ht="12.75">
      <c r="A13" s="18"/>
      <c r="B13" s="12" t="s">
        <v>11</v>
      </c>
      <c r="C13" s="12"/>
      <c r="D13" s="13">
        <v>2433</v>
      </c>
      <c r="E13" s="13">
        <v>780096</v>
      </c>
      <c r="F13" s="13">
        <v>530285</v>
      </c>
      <c r="G13" s="13">
        <v>103970</v>
      </c>
      <c r="H13" s="13">
        <v>638850</v>
      </c>
      <c r="I13" s="13">
        <v>210423</v>
      </c>
      <c r="J13" s="13">
        <v>635802</v>
      </c>
      <c r="K13" s="13">
        <v>1821458</v>
      </c>
      <c r="L13" s="13">
        <v>273543</v>
      </c>
      <c r="M13" s="13">
        <v>602466</v>
      </c>
      <c r="N13" s="36">
        <f>SUM(D13:M13)</f>
        <v>5599326</v>
      </c>
    </row>
    <row r="14" spans="1:14" s="1" customFormat="1" ht="12.75">
      <c r="A14" s="18"/>
      <c r="B14" s="12" t="s">
        <v>12</v>
      </c>
      <c r="C14" s="12"/>
      <c r="D14" s="13">
        <v>36824</v>
      </c>
      <c r="E14" s="13">
        <v>29255</v>
      </c>
      <c r="F14" s="13">
        <v>60500</v>
      </c>
      <c r="G14" s="13">
        <v>25198</v>
      </c>
      <c r="H14" s="13">
        <v>-1282414</v>
      </c>
      <c r="I14" s="13">
        <v>200401</v>
      </c>
      <c r="J14" s="13">
        <v>31604</v>
      </c>
      <c r="K14" s="13">
        <v>475203</v>
      </c>
      <c r="L14" s="13">
        <v>119764</v>
      </c>
      <c r="M14" s="13">
        <v>-10455</v>
      </c>
      <c r="N14" s="36">
        <f>SUM(D14:M14)</f>
        <v>-314120</v>
      </c>
    </row>
    <row r="15" spans="1:14" s="1" customFormat="1" ht="12.75">
      <c r="A15" s="18"/>
      <c r="B15" s="12"/>
      <c r="C15" s="12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s="1" customFormat="1" ht="15.75" thickBot="1">
      <c r="A16" s="49"/>
      <c r="C16" s="20" t="s">
        <v>13</v>
      </c>
      <c r="D16" s="66">
        <f aca="true" t="shared" si="0" ref="D16:M16">SUM(D10:D14)</f>
        <v>930018</v>
      </c>
      <c r="E16" s="66">
        <f t="shared" si="0"/>
        <v>1126810</v>
      </c>
      <c r="F16" s="66">
        <f t="shared" si="0"/>
        <v>5084423</v>
      </c>
      <c r="G16" s="66">
        <f t="shared" si="0"/>
        <v>1564674</v>
      </c>
      <c r="H16" s="66">
        <f t="shared" si="0"/>
        <v>5866785</v>
      </c>
      <c r="I16" s="66">
        <f t="shared" si="0"/>
        <v>1940109</v>
      </c>
      <c r="J16" s="66">
        <f t="shared" si="0"/>
        <v>4231620</v>
      </c>
      <c r="K16" s="66">
        <f t="shared" si="0"/>
        <v>5689503</v>
      </c>
      <c r="L16" s="66">
        <f t="shared" si="0"/>
        <v>5255269</v>
      </c>
      <c r="M16" s="66">
        <f t="shared" si="0"/>
        <v>607018</v>
      </c>
      <c r="N16" s="67">
        <f>SUM(D16:M16)</f>
        <v>32296229</v>
      </c>
    </row>
    <row r="17" spans="1:14" s="1" customFormat="1" ht="12.75">
      <c r="A17" s="18"/>
      <c r="B17" s="12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s="1" customFormat="1" ht="15">
      <c r="A18" s="16" t="s">
        <v>14</v>
      </c>
      <c r="B18" s="20"/>
      <c r="C18" s="20"/>
      <c r="D18" s="42"/>
      <c r="E18" s="29"/>
      <c r="F18" s="29"/>
      <c r="G18" s="29"/>
      <c r="H18" s="29"/>
      <c r="I18" s="29"/>
      <c r="J18" s="29"/>
      <c r="K18" s="29"/>
      <c r="L18" s="29"/>
      <c r="M18" s="29"/>
      <c r="N18" s="37"/>
    </row>
    <row r="19" spans="1:14" s="1" customFormat="1" ht="12.75">
      <c r="A19" s="18"/>
      <c r="B19" s="12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s="1" customFormat="1" ht="15">
      <c r="A20" s="16"/>
      <c r="B20" s="12" t="s">
        <v>15</v>
      </c>
      <c r="C20" s="12"/>
      <c r="D20" s="24">
        <v>550765</v>
      </c>
      <c r="E20" s="24">
        <v>879736</v>
      </c>
      <c r="F20" s="24">
        <v>4726044</v>
      </c>
      <c r="G20" s="24">
        <v>1520344</v>
      </c>
      <c r="H20" s="24">
        <v>5162052</v>
      </c>
      <c r="I20" s="24">
        <v>1819950</v>
      </c>
      <c r="J20" s="24">
        <v>3992521</v>
      </c>
      <c r="K20" s="24">
        <v>5493986</v>
      </c>
      <c r="L20" s="24">
        <v>4585894</v>
      </c>
      <c r="M20" s="24">
        <v>601080</v>
      </c>
      <c r="N20" s="35">
        <f>SUM(D20:M20)</f>
        <v>29332372</v>
      </c>
    </row>
    <row r="21" spans="1:14" s="1" customFormat="1" ht="12.75">
      <c r="A21" s="18"/>
      <c r="B21" s="12" t="s">
        <v>16</v>
      </c>
      <c r="C21" s="12"/>
      <c r="D21" s="13">
        <v>346740</v>
      </c>
      <c r="E21" s="13">
        <v>137918</v>
      </c>
      <c r="F21" s="13">
        <v>276891</v>
      </c>
      <c r="G21" s="13">
        <v>33910</v>
      </c>
      <c r="H21" s="13">
        <v>703621</v>
      </c>
      <c r="I21" s="13">
        <v>50899</v>
      </c>
      <c r="J21" s="13">
        <v>210279</v>
      </c>
      <c r="K21" s="13">
        <v>168486</v>
      </c>
      <c r="L21" s="13">
        <v>553992</v>
      </c>
      <c r="M21" s="13">
        <v>5938</v>
      </c>
      <c r="N21" s="36">
        <f>SUM(D21:M21)</f>
        <v>2488674</v>
      </c>
    </row>
    <row r="22" spans="1:14" s="1" customFormat="1" ht="12.75">
      <c r="A22" s="18"/>
      <c r="B22" s="12" t="s">
        <v>17</v>
      </c>
      <c r="C22" s="12"/>
      <c r="D22" s="13">
        <v>32513</v>
      </c>
      <c r="E22" s="13">
        <v>109156</v>
      </c>
      <c r="F22" s="13">
        <v>81488</v>
      </c>
      <c r="G22" s="13">
        <v>10420</v>
      </c>
      <c r="H22" s="13">
        <v>1112</v>
      </c>
      <c r="I22" s="13">
        <v>69260</v>
      </c>
      <c r="J22" s="13">
        <v>28820</v>
      </c>
      <c r="K22" s="13">
        <v>27031</v>
      </c>
      <c r="L22" s="13">
        <v>115383</v>
      </c>
      <c r="M22" s="13">
        <v>0</v>
      </c>
      <c r="N22" s="36">
        <f>SUM(D22:M22)</f>
        <v>475183</v>
      </c>
    </row>
    <row r="23" spans="1:14" s="1" customFormat="1" ht="12.75">
      <c r="A23" s="18"/>
      <c r="B23" s="12"/>
      <c r="C23" s="12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4" s="4" customFormat="1" ht="15.75" thickBot="1">
      <c r="A24" s="16"/>
      <c r="C24" s="20" t="s">
        <v>18</v>
      </c>
      <c r="D24" s="66">
        <f aca="true" t="shared" si="1" ref="D24:M24">SUM(D20:D22)</f>
        <v>930018</v>
      </c>
      <c r="E24" s="66">
        <f t="shared" si="1"/>
        <v>1126810</v>
      </c>
      <c r="F24" s="66">
        <f t="shared" si="1"/>
        <v>5084423</v>
      </c>
      <c r="G24" s="66">
        <f t="shared" si="1"/>
        <v>1564674</v>
      </c>
      <c r="H24" s="66">
        <f t="shared" si="1"/>
        <v>5866785</v>
      </c>
      <c r="I24" s="66">
        <f t="shared" si="1"/>
        <v>1940109</v>
      </c>
      <c r="J24" s="66">
        <f t="shared" si="1"/>
        <v>4231620</v>
      </c>
      <c r="K24" s="66">
        <f t="shared" si="1"/>
        <v>5689503</v>
      </c>
      <c r="L24" s="66">
        <f t="shared" si="1"/>
        <v>5255269</v>
      </c>
      <c r="M24" s="66">
        <f t="shared" si="1"/>
        <v>607018</v>
      </c>
      <c r="N24" s="67">
        <f>SUM(D24:M24)</f>
        <v>32296229</v>
      </c>
    </row>
    <row r="25" spans="1:14" s="6" customFormat="1" ht="14.25">
      <c r="A25" s="18"/>
      <c r="B25" s="27"/>
      <c r="C25" s="2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8"/>
    </row>
    <row r="26" spans="1:14" s="1" customFormat="1" ht="15">
      <c r="A26" s="16" t="s">
        <v>19</v>
      </c>
      <c r="B26" s="20"/>
      <c r="C26" s="20"/>
      <c r="D26" s="29"/>
      <c r="E26" s="29"/>
      <c r="F26" s="42"/>
      <c r="G26" s="29"/>
      <c r="H26" s="29"/>
      <c r="I26" s="29"/>
      <c r="J26" s="29"/>
      <c r="K26" s="29"/>
      <c r="L26" s="29"/>
      <c r="M26" s="29"/>
      <c r="N26" s="37"/>
    </row>
    <row r="27" spans="1:14" s="1" customFormat="1" ht="15">
      <c r="A27" s="16"/>
      <c r="B27" s="12"/>
      <c r="C27" s="1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9"/>
    </row>
    <row r="28" spans="1:14" s="1" customFormat="1" ht="12.75">
      <c r="A28" s="18"/>
      <c r="B28" s="12" t="s">
        <v>20</v>
      </c>
      <c r="C28" s="12"/>
      <c r="D28" s="24">
        <f>D20</f>
        <v>550765</v>
      </c>
      <c r="E28" s="24">
        <f>E20</f>
        <v>879736</v>
      </c>
      <c r="F28" s="24">
        <f>F20</f>
        <v>4726044</v>
      </c>
      <c r="G28" s="24">
        <f aca="true" t="shared" si="2" ref="G28:M28">G20</f>
        <v>1520344</v>
      </c>
      <c r="H28" s="24">
        <f t="shared" si="2"/>
        <v>5162052</v>
      </c>
      <c r="I28" s="24">
        <f t="shared" si="2"/>
        <v>1819950</v>
      </c>
      <c r="J28" s="24">
        <f t="shared" si="2"/>
        <v>3992521</v>
      </c>
      <c r="K28" s="24">
        <f t="shared" si="2"/>
        <v>5493986</v>
      </c>
      <c r="L28" s="24">
        <f t="shared" si="2"/>
        <v>4585894</v>
      </c>
      <c r="M28" s="24">
        <f t="shared" si="2"/>
        <v>601080</v>
      </c>
      <c r="N28" s="35">
        <f>SUM(D28:M28)</f>
        <v>29332372</v>
      </c>
    </row>
    <row r="29" spans="1:14" s="41" customFormat="1" ht="12.75">
      <c r="A29" s="40"/>
      <c r="B29" s="51" t="s">
        <v>23</v>
      </c>
      <c r="C29" s="51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s="1" customFormat="1" ht="12.75">
      <c r="A30" s="18"/>
      <c r="C30" s="12" t="s">
        <v>33</v>
      </c>
      <c r="D30" s="13">
        <v>45451</v>
      </c>
      <c r="E30" s="13">
        <v>809351</v>
      </c>
      <c r="F30" s="13">
        <v>642701</v>
      </c>
      <c r="G30" s="13">
        <v>131912</v>
      </c>
      <c r="H30" s="13">
        <v>703214</v>
      </c>
      <c r="I30" s="13">
        <v>399255</v>
      </c>
      <c r="J30" s="13">
        <v>675250</v>
      </c>
      <c r="K30" s="13">
        <v>2292943</v>
      </c>
      <c r="L30" s="13">
        <v>404370</v>
      </c>
      <c r="M30" s="13">
        <v>602466</v>
      </c>
      <c r="N30" s="36">
        <f>SUM(D30:M30)</f>
        <v>6706913</v>
      </c>
    </row>
    <row r="31" spans="1:14" s="1" customFormat="1" ht="12.75">
      <c r="A31" s="18"/>
      <c r="B31" s="1" t="s">
        <v>27</v>
      </c>
      <c r="C31" s="12"/>
      <c r="D31" s="56">
        <f>D28-D30</f>
        <v>505314</v>
      </c>
      <c r="E31" s="56">
        <f aca="true" t="shared" si="3" ref="E31:N31">E28-E30</f>
        <v>70385</v>
      </c>
      <c r="F31" s="56">
        <f t="shared" si="3"/>
        <v>4083343</v>
      </c>
      <c r="G31" s="56">
        <f t="shared" si="3"/>
        <v>1388432</v>
      </c>
      <c r="H31" s="56">
        <f t="shared" si="3"/>
        <v>4458838</v>
      </c>
      <c r="I31" s="56">
        <f t="shared" si="3"/>
        <v>1420695</v>
      </c>
      <c r="J31" s="56">
        <f t="shared" si="3"/>
        <v>3317271</v>
      </c>
      <c r="K31" s="56">
        <f t="shared" si="3"/>
        <v>3201043</v>
      </c>
      <c r="L31" s="56">
        <f t="shared" si="3"/>
        <v>4181524</v>
      </c>
      <c r="M31" s="56">
        <f t="shared" si="3"/>
        <v>-1386</v>
      </c>
      <c r="N31" s="57">
        <f t="shared" si="3"/>
        <v>22625459</v>
      </c>
    </row>
    <row r="32" spans="1:14" s="1" customFormat="1" ht="12.75">
      <c r="A32" s="18"/>
      <c r="B32" s="12" t="s">
        <v>40</v>
      </c>
      <c r="C32" s="12"/>
      <c r="D32" s="13">
        <v>201641</v>
      </c>
      <c r="E32" s="13">
        <v>263853</v>
      </c>
      <c r="F32" s="13">
        <v>3319823</v>
      </c>
      <c r="G32" s="13">
        <v>284278</v>
      </c>
      <c r="H32" s="13">
        <v>6048214</v>
      </c>
      <c r="I32" s="13">
        <v>365968</v>
      </c>
      <c r="J32" s="13">
        <v>846191</v>
      </c>
      <c r="K32" s="13">
        <v>1316010</v>
      </c>
      <c r="L32" s="13">
        <v>1499343</v>
      </c>
      <c r="M32" s="13">
        <v>87082</v>
      </c>
      <c r="N32" s="36">
        <f>SUM(D32:M32)</f>
        <v>14232403</v>
      </c>
    </row>
    <row r="33" spans="1:14" s="41" customFormat="1" ht="15">
      <c r="A33" s="52"/>
      <c r="B33" s="51" t="s">
        <v>21</v>
      </c>
      <c r="C33" s="51"/>
      <c r="D33" s="13">
        <v>255426</v>
      </c>
      <c r="E33" s="46">
        <v>255607</v>
      </c>
      <c r="F33" s="58">
        <v>3254647</v>
      </c>
      <c r="G33" s="58">
        <v>295552</v>
      </c>
      <c r="H33" s="58">
        <v>6930494</v>
      </c>
      <c r="I33" s="58">
        <v>404325</v>
      </c>
      <c r="J33" s="58">
        <v>743522</v>
      </c>
      <c r="K33" s="58">
        <v>1533325</v>
      </c>
      <c r="L33" s="58">
        <v>1477578</v>
      </c>
      <c r="M33" s="13">
        <v>95323</v>
      </c>
      <c r="N33" s="59">
        <f>SUM(D33:M33)</f>
        <v>15245799</v>
      </c>
    </row>
    <row r="34" spans="1:14" s="41" customFormat="1" ht="15">
      <c r="A34" s="52"/>
      <c r="B34" s="51"/>
      <c r="C34" s="51"/>
      <c r="D34" s="56"/>
      <c r="E34" s="56"/>
      <c r="F34" s="63"/>
      <c r="G34" s="63"/>
      <c r="H34" s="63"/>
      <c r="I34" s="63"/>
      <c r="J34" s="63"/>
      <c r="K34" s="63"/>
      <c r="L34" s="63"/>
      <c r="M34" s="56"/>
      <c r="N34" s="64"/>
    </row>
    <row r="35" spans="1:15" s="1" customFormat="1" ht="15.75" thickBot="1">
      <c r="A35" s="48"/>
      <c r="B35" s="47"/>
      <c r="C35" s="47" t="s">
        <v>22</v>
      </c>
      <c r="D35" s="66">
        <f aca="true" t="shared" si="4" ref="D35:M35">SUM(D31:D32)-D33</f>
        <v>451529</v>
      </c>
      <c r="E35" s="66">
        <f t="shared" si="4"/>
        <v>78631</v>
      </c>
      <c r="F35" s="66">
        <f t="shared" si="4"/>
        <v>4148519</v>
      </c>
      <c r="G35" s="66">
        <f t="shared" si="4"/>
        <v>1377158</v>
      </c>
      <c r="H35" s="66">
        <f t="shared" si="4"/>
        <v>3576558</v>
      </c>
      <c r="I35" s="66">
        <f t="shared" si="4"/>
        <v>1382338</v>
      </c>
      <c r="J35" s="66">
        <f t="shared" si="4"/>
        <v>3419940</v>
      </c>
      <c r="K35" s="66">
        <f t="shared" si="4"/>
        <v>2983728</v>
      </c>
      <c r="L35" s="66">
        <f t="shared" si="4"/>
        <v>4203289</v>
      </c>
      <c r="M35" s="66">
        <f t="shared" si="4"/>
        <v>-9627</v>
      </c>
      <c r="N35" s="67">
        <f>SUM(D35:M35)</f>
        <v>21612063</v>
      </c>
      <c r="O35" s="68"/>
    </row>
    <row r="36" spans="4:13" ht="12.75"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3">
    <mergeCell ref="A1:N1"/>
    <mergeCell ref="A2:N2"/>
    <mergeCell ref="A3:N3"/>
  </mergeCells>
  <printOptions/>
  <pageMargins left="0.75" right="0.75" top="1" bottom="1" header="1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D19" sqref="D19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45.57421875" style="0" customWidth="1"/>
    <col min="4" max="11" width="14.7109375" style="0" customWidth="1"/>
    <col min="12" max="13" width="12.7109375" style="0" customWidth="1"/>
    <col min="14" max="14" width="14.7109375" style="0" customWidth="1"/>
    <col min="15" max="15" width="2.00390625" style="0" customWidth="1"/>
  </cols>
  <sheetData>
    <row r="1" spans="1:14" ht="18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54" customFormat="1" ht="15.75">
      <c r="A4" s="53"/>
      <c r="B4" s="53"/>
      <c r="C4" s="53"/>
      <c r="D4" s="53"/>
      <c r="E4" s="53"/>
      <c r="F4" s="53"/>
      <c r="G4" s="53"/>
      <c r="H4" s="53"/>
      <c r="I4" s="53"/>
      <c r="J4" s="69" t="s">
        <v>35</v>
      </c>
      <c r="K4" s="53"/>
      <c r="L4" s="53"/>
      <c r="M4" s="69" t="s">
        <v>35</v>
      </c>
      <c r="N4" s="69" t="s">
        <v>35</v>
      </c>
    </row>
    <row r="5" spans="1:14" s="5" customFormat="1" ht="12.75">
      <c r="A5" s="9" t="s">
        <v>7</v>
      </c>
      <c r="B5" s="9"/>
      <c r="C5" s="9"/>
      <c r="D5" s="10" t="s">
        <v>25</v>
      </c>
      <c r="E5" s="10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0" t="s">
        <v>6</v>
      </c>
      <c r="L5" s="10" t="s">
        <v>29</v>
      </c>
      <c r="M5" s="10" t="s">
        <v>28</v>
      </c>
      <c r="N5" s="10" t="s">
        <v>24</v>
      </c>
    </row>
    <row r="6" s="3" customFormat="1" ht="13.5" thickBot="1"/>
    <row r="7" spans="1:14" s="68" customFormat="1" ht="15">
      <c r="A7" s="17"/>
      <c r="B7" s="32"/>
      <c r="C7" s="32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1:14" s="6" customFormat="1" ht="15">
      <c r="A8" s="16" t="s">
        <v>9</v>
      </c>
      <c r="B8" s="20"/>
      <c r="C8" s="20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1:14" s="68" customFormat="1" ht="12.75">
      <c r="A9" s="18"/>
      <c r="B9" s="12"/>
      <c r="C9" s="12"/>
      <c r="D9" s="51"/>
      <c r="E9" s="51"/>
      <c r="F9" s="51"/>
      <c r="G9" s="51"/>
      <c r="H9" s="51"/>
      <c r="I9" s="51"/>
      <c r="J9" s="51"/>
      <c r="K9" s="51"/>
      <c r="L9" s="51"/>
      <c r="M9" s="51"/>
      <c r="N9" s="74"/>
    </row>
    <row r="10" spans="1:14" s="68" customFormat="1" ht="12.75">
      <c r="A10" s="18"/>
      <c r="B10" s="12" t="s">
        <v>10</v>
      </c>
      <c r="C10" s="12"/>
      <c r="D10" s="75">
        <v>544277</v>
      </c>
      <c r="E10" s="75">
        <v>-295</v>
      </c>
      <c r="F10" s="75">
        <v>3205523</v>
      </c>
      <c r="G10" s="75">
        <v>1264120</v>
      </c>
      <c r="H10" s="75">
        <v>4261906</v>
      </c>
      <c r="I10" s="75">
        <v>1338567</v>
      </c>
      <c r="J10" s="75">
        <v>3242963</v>
      </c>
      <c r="K10" s="75">
        <v>2978568</v>
      </c>
      <c r="L10" s="75">
        <v>3707445</v>
      </c>
      <c r="M10" s="75">
        <v>0</v>
      </c>
      <c r="N10" s="76">
        <f aca="true" t="shared" si="0" ref="N10:N16">SUM(D10:M10)</f>
        <v>20543074</v>
      </c>
    </row>
    <row r="11" spans="1:14" s="79" customFormat="1" ht="12.75">
      <c r="A11" s="18"/>
      <c r="B11" s="12" t="s">
        <v>39</v>
      </c>
      <c r="C11" s="12"/>
      <c r="D11" s="77">
        <v>354679</v>
      </c>
      <c r="E11" s="77">
        <v>115728</v>
      </c>
      <c r="F11" s="77">
        <v>541003</v>
      </c>
      <c r="G11" s="77">
        <v>56980</v>
      </c>
      <c r="H11" s="77">
        <v>1493374</v>
      </c>
      <c r="I11" s="77">
        <v>60536</v>
      </c>
      <c r="J11" s="77">
        <v>194351</v>
      </c>
      <c r="K11" s="77">
        <v>148616</v>
      </c>
      <c r="L11" s="77">
        <v>830552</v>
      </c>
      <c r="M11" s="77">
        <v>47403</v>
      </c>
      <c r="N11" s="78">
        <f t="shared" si="0"/>
        <v>3843222</v>
      </c>
    </row>
    <row r="12" spans="1:14" s="65" customFormat="1" ht="12.75">
      <c r="A12" s="50"/>
      <c r="B12" s="12" t="s">
        <v>26</v>
      </c>
      <c r="C12" s="12"/>
      <c r="D12" s="65">
        <v>0</v>
      </c>
      <c r="E12" s="77">
        <v>116095</v>
      </c>
      <c r="F12" s="65">
        <v>-7647</v>
      </c>
      <c r="G12" s="65">
        <v>0</v>
      </c>
      <c r="H12" s="65">
        <v>4130</v>
      </c>
      <c r="I12" s="77">
        <v>-16414</v>
      </c>
      <c r="J12" s="77">
        <v>-38511</v>
      </c>
      <c r="K12" s="65">
        <v>400</v>
      </c>
      <c r="L12" s="65">
        <v>-80000</v>
      </c>
      <c r="M12" s="77">
        <v>0</v>
      </c>
      <c r="N12" s="78">
        <f t="shared" si="0"/>
        <v>-21947</v>
      </c>
    </row>
    <row r="13" spans="1:14" s="68" customFormat="1" ht="12.75">
      <c r="A13" s="18"/>
      <c r="B13" s="12" t="s">
        <v>11</v>
      </c>
      <c r="C13" s="12"/>
      <c r="D13" s="77">
        <v>3705</v>
      </c>
      <c r="E13" s="77">
        <v>729314</v>
      </c>
      <c r="F13" s="77">
        <v>665756</v>
      </c>
      <c r="G13" s="77">
        <v>120354</v>
      </c>
      <c r="H13" s="77">
        <v>396557</v>
      </c>
      <c r="I13" s="77">
        <v>204535</v>
      </c>
      <c r="J13" s="77">
        <v>551699</v>
      </c>
      <c r="K13" s="77">
        <v>1347740</v>
      </c>
      <c r="L13" s="77">
        <v>237206</v>
      </c>
      <c r="M13" s="77">
        <v>575157</v>
      </c>
      <c r="N13" s="78">
        <f t="shared" si="0"/>
        <v>4832023</v>
      </c>
    </row>
    <row r="14" spans="1:14" s="68" customFormat="1" ht="12.75">
      <c r="A14" s="18"/>
      <c r="B14" s="12" t="s">
        <v>12</v>
      </c>
      <c r="C14" s="12"/>
      <c r="D14" s="77">
        <v>3524</v>
      </c>
      <c r="E14" s="77">
        <v>12400</v>
      </c>
      <c r="F14" s="77">
        <v>133908</v>
      </c>
      <c r="G14" s="77">
        <v>12690</v>
      </c>
      <c r="H14" s="77">
        <v>-1097157</v>
      </c>
      <c r="I14" s="77">
        <v>150141</v>
      </c>
      <c r="J14" s="77">
        <v>45157</v>
      </c>
      <c r="K14" s="77">
        <v>111370</v>
      </c>
      <c r="L14" s="77">
        <v>12951</v>
      </c>
      <c r="M14" s="77">
        <v>-996</v>
      </c>
      <c r="N14" s="78">
        <f t="shared" si="0"/>
        <v>-616012</v>
      </c>
    </row>
    <row r="15" spans="1:14" s="68" customFormat="1" ht="12.75">
      <c r="A15" s="18"/>
      <c r="B15" s="12"/>
      <c r="C15" s="12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1:14" s="68" customFormat="1" ht="15.75" thickBot="1">
      <c r="A16" s="49"/>
      <c r="C16" s="20" t="s">
        <v>13</v>
      </c>
      <c r="D16" s="66">
        <f aca="true" t="shared" si="1" ref="D16:M16">SUM(D10:D14)</f>
        <v>906185</v>
      </c>
      <c r="E16" s="66">
        <f t="shared" si="1"/>
        <v>973242</v>
      </c>
      <c r="F16" s="66">
        <f t="shared" si="1"/>
        <v>4538543</v>
      </c>
      <c r="G16" s="66">
        <f t="shared" si="1"/>
        <v>1454144</v>
      </c>
      <c r="H16" s="66">
        <f t="shared" si="1"/>
        <v>5058810</v>
      </c>
      <c r="I16" s="66">
        <f t="shared" si="1"/>
        <v>1737365</v>
      </c>
      <c r="J16" s="66">
        <f t="shared" si="1"/>
        <v>3995659</v>
      </c>
      <c r="K16" s="66">
        <f t="shared" si="1"/>
        <v>4586694</v>
      </c>
      <c r="L16" s="66">
        <f t="shared" si="1"/>
        <v>4708154</v>
      </c>
      <c r="M16" s="66">
        <f t="shared" si="1"/>
        <v>621564</v>
      </c>
      <c r="N16" s="67">
        <f t="shared" si="0"/>
        <v>28580360</v>
      </c>
    </row>
    <row r="17" spans="1:14" s="68" customFormat="1" ht="12.75">
      <c r="A17" s="18"/>
      <c r="B17" s="12"/>
      <c r="C17" s="1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</row>
    <row r="18" spans="1:14" s="68" customFormat="1" ht="15">
      <c r="A18" s="16" t="s">
        <v>14</v>
      </c>
      <c r="B18" s="20"/>
      <c r="C18" s="20"/>
      <c r="D18" s="84"/>
      <c r="E18" s="20"/>
      <c r="F18" s="20"/>
      <c r="G18" s="20"/>
      <c r="H18" s="20"/>
      <c r="I18" s="20"/>
      <c r="J18" s="20"/>
      <c r="K18" s="20"/>
      <c r="L18" s="20"/>
      <c r="M18" s="20"/>
      <c r="N18" s="85"/>
    </row>
    <row r="19" spans="1:14" s="68" customFormat="1" ht="12.75">
      <c r="A19" s="18"/>
      <c r="B19" s="12"/>
      <c r="C19" s="1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s="68" customFormat="1" ht="15">
      <c r="A20" s="16"/>
      <c r="B20" s="12" t="s">
        <v>15</v>
      </c>
      <c r="C20" s="12"/>
      <c r="D20" s="75">
        <v>486321</v>
      </c>
      <c r="E20" s="75">
        <v>742976</v>
      </c>
      <c r="F20" s="75">
        <v>4311590</v>
      </c>
      <c r="G20" s="75">
        <v>1425830</v>
      </c>
      <c r="H20" s="75">
        <v>3978595</v>
      </c>
      <c r="I20" s="75">
        <v>1627157</v>
      </c>
      <c r="J20" s="75">
        <v>3854022</v>
      </c>
      <c r="K20" s="75">
        <v>4455109</v>
      </c>
      <c r="L20" s="75">
        <v>4140231</v>
      </c>
      <c r="M20" s="75">
        <v>606557</v>
      </c>
      <c r="N20" s="76">
        <f>SUM(D20:M20)</f>
        <v>25628388</v>
      </c>
    </row>
    <row r="21" spans="1:14" s="68" customFormat="1" ht="12.75">
      <c r="A21" s="18"/>
      <c r="B21" s="12" t="s">
        <v>16</v>
      </c>
      <c r="C21" s="12"/>
      <c r="D21" s="51">
        <v>361673</v>
      </c>
      <c r="E21" s="51">
        <v>132463</v>
      </c>
      <c r="F21" s="51">
        <v>98850</v>
      </c>
      <c r="G21" s="51">
        <v>14661</v>
      </c>
      <c r="H21" s="51">
        <v>1079205</v>
      </c>
      <c r="I21" s="51">
        <v>52301</v>
      </c>
      <c r="J21" s="51">
        <v>118293</v>
      </c>
      <c r="K21" s="51">
        <v>44022</v>
      </c>
      <c r="L21" s="51">
        <v>428447</v>
      </c>
      <c r="M21" s="77">
        <v>15007</v>
      </c>
      <c r="N21" s="74">
        <f>SUM(D21:M21)</f>
        <v>2344922</v>
      </c>
    </row>
    <row r="22" spans="1:14" s="68" customFormat="1" ht="12.75">
      <c r="A22" s="18"/>
      <c r="B22" s="12" t="s">
        <v>17</v>
      </c>
      <c r="C22" s="12"/>
      <c r="D22" s="51">
        <v>58191</v>
      </c>
      <c r="E22" s="51">
        <v>97803</v>
      </c>
      <c r="F22" s="51">
        <v>128103</v>
      </c>
      <c r="G22" s="51">
        <v>13653</v>
      </c>
      <c r="H22" s="51">
        <v>1010</v>
      </c>
      <c r="I22" s="51">
        <v>57907</v>
      </c>
      <c r="J22" s="51">
        <v>23344</v>
      </c>
      <c r="K22" s="51">
        <v>87563</v>
      </c>
      <c r="L22" s="51">
        <v>139476</v>
      </c>
      <c r="M22" s="77">
        <v>0</v>
      </c>
      <c r="N22" s="74">
        <f>SUM(D22:M22)</f>
        <v>607050</v>
      </c>
    </row>
    <row r="23" spans="1:14" s="68" customFormat="1" ht="12.75">
      <c r="A23" s="18"/>
      <c r="B23" s="12"/>
      <c r="C23" s="12"/>
      <c r="D23" s="86"/>
      <c r="E23" s="86"/>
      <c r="F23" s="86"/>
      <c r="G23" s="86"/>
      <c r="H23" s="86"/>
      <c r="I23" s="86"/>
      <c r="J23" s="86"/>
      <c r="K23" s="86"/>
      <c r="L23" s="86"/>
      <c r="M23" s="80"/>
      <c r="N23" s="87"/>
    </row>
    <row r="24" spans="1:14" s="68" customFormat="1" ht="15.75" thickBot="1">
      <c r="A24" s="16"/>
      <c r="C24" s="20" t="s">
        <v>18</v>
      </c>
      <c r="D24" s="66">
        <f>SUM(D20:D22)</f>
        <v>906185</v>
      </c>
      <c r="E24" s="66">
        <f aca="true" t="shared" si="2" ref="E24:M24">SUM(E20:E22)</f>
        <v>973242</v>
      </c>
      <c r="F24" s="66">
        <f t="shared" si="2"/>
        <v>4538543</v>
      </c>
      <c r="G24" s="66">
        <f t="shared" si="2"/>
        <v>1454144</v>
      </c>
      <c r="H24" s="66">
        <f t="shared" si="2"/>
        <v>5058810</v>
      </c>
      <c r="I24" s="66">
        <f t="shared" si="2"/>
        <v>1737365</v>
      </c>
      <c r="J24" s="66">
        <f t="shared" si="2"/>
        <v>3995659</v>
      </c>
      <c r="K24" s="66">
        <f t="shared" si="2"/>
        <v>4586694</v>
      </c>
      <c r="L24" s="66">
        <f t="shared" si="2"/>
        <v>4708154</v>
      </c>
      <c r="M24" s="66">
        <f t="shared" si="2"/>
        <v>621564</v>
      </c>
      <c r="N24" s="67">
        <f>SUM(D24:M24)</f>
        <v>28580360</v>
      </c>
    </row>
    <row r="25" spans="1:14" s="6" customFormat="1" ht="14.25">
      <c r="A25" s="18"/>
      <c r="B25" s="27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88"/>
    </row>
    <row r="26" spans="1:14" s="68" customFormat="1" ht="15">
      <c r="A26" s="16" t="s">
        <v>19</v>
      </c>
      <c r="B26" s="20"/>
      <c r="C26" s="20"/>
      <c r="D26" s="20"/>
      <c r="E26" s="20"/>
      <c r="F26" s="84"/>
      <c r="G26" s="20"/>
      <c r="H26" s="20"/>
      <c r="I26" s="20"/>
      <c r="J26" s="20"/>
      <c r="K26" s="20"/>
      <c r="L26" s="20"/>
      <c r="M26" s="20"/>
      <c r="N26" s="85"/>
    </row>
    <row r="27" spans="1:14" s="68" customFormat="1" ht="15">
      <c r="A27" s="16"/>
      <c r="B27" s="12"/>
      <c r="C27" s="12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 s="68" customFormat="1" ht="12.75">
      <c r="A28" s="18"/>
      <c r="B28" s="12" t="s">
        <v>20</v>
      </c>
      <c r="C28" s="12"/>
      <c r="D28" s="75">
        <v>486321</v>
      </c>
      <c r="E28" s="75">
        <v>742976</v>
      </c>
      <c r="F28" s="75">
        <v>4311590</v>
      </c>
      <c r="G28" s="75">
        <v>1425830</v>
      </c>
      <c r="H28" s="75">
        <v>3978595</v>
      </c>
      <c r="I28" s="75">
        <v>1627157</v>
      </c>
      <c r="J28" s="75">
        <v>3854022</v>
      </c>
      <c r="K28" s="75">
        <v>4455109</v>
      </c>
      <c r="L28" s="75">
        <v>4140231</v>
      </c>
      <c r="M28" s="75">
        <v>606557</v>
      </c>
      <c r="N28" s="76">
        <f>SUM(D28:M28)</f>
        <v>25628388</v>
      </c>
    </row>
    <row r="29" spans="1:14" s="91" customFormat="1" ht="12.75">
      <c r="A29" s="40"/>
      <c r="B29" s="51" t="s">
        <v>23</v>
      </c>
      <c r="C29" s="51"/>
      <c r="N29" s="74"/>
    </row>
    <row r="30" spans="1:14" s="68" customFormat="1" ht="12.75">
      <c r="A30" s="18"/>
      <c r="C30" s="12" t="s">
        <v>33</v>
      </c>
      <c r="D30" s="77">
        <v>35241</v>
      </c>
      <c r="E30" s="77">
        <v>741715</v>
      </c>
      <c r="F30" s="77">
        <v>799696</v>
      </c>
      <c r="G30" s="77">
        <v>140373</v>
      </c>
      <c r="H30" s="77">
        <v>639390</v>
      </c>
      <c r="I30" s="77">
        <v>342321</v>
      </c>
      <c r="J30" s="77">
        <v>597435</v>
      </c>
      <c r="K30" s="77">
        <v>1491977</v>
      </c>
      <c r="L30" s="77">
        <v>255162</v>
      </c>
      <c r="M30" s="77">
        <v>575157</v>
      </c>
      <c r="N30" s="78">
        <f>SUM(D30:M30)</f>
        <v>5618467</v>
      </c>
    </row>
    <row r="31" spans="1:14" s="68" customFormat="1" ht="12.75">
      <c r="A31" s="18"/>
      <c r="B31" s="68" t="s">
        <v>27</v>
      </c>
      <c r="C31" s="12"/>
      <c r="D31" s="80">
        <f>D28-D30</f>
        <v>451080</v>
      </c>
      <c r="E31" s="80">
        <f aca="true" t="shared" si="3" ref="E31:N31">E28-E30</f>
        <v>1261</v>
      </c>
      <c r="F31" s="80">
        <f t="shared" si="3"/>
        <v>3511894</v>
      </c>
      <c r="G31" s="80">
        <f t="shared" si="3"/>
        <v>1285457</v>
      </c>
      <c r="H31" s="80">
        <f t="shared" si="3"/>
        <v>3339205</v>
      </c>
      <c r="I31" s="80">
        <f t="shared" si="3"/>
        <v>1284836</v>
      </c>
      <c r="J31" s="80">
        <f t="shared" si="3"/>
        <v>3256587</v>
      </c>
      <c r="K31" s="80">
        <f t="shared" si="3"/>
        <v>2963132</v>
      </c>
      <c r="L31" s="80">
        <f t="shared" si="3"/>
        <v>3885069</v>
      </c>
      <c r="M31" s="80">
        <f t="shared" si="3"/>
        <v>31400</v>
      </c>
      <c r="N31" s="81">
        <f t="shared" si="3"/>
        <v>20009921</v>
      </c>
    </row>
    <row r="32" spans="1:14" s="68" customFormat="1" ht="12.75">
      <c r="A32" s="18"/>
      <c r="B32" s="12" t="s">
        <v>40</v>
      </c>
      <c r="C32" s="12"/>
      <c r="D32" s="77">
        <v>271943</v>
      </c>
      <c r="E32" s="68">
        <v>368931</v>
      </c>
      <c r="F32" s="77">
        <v>3751802</v>
      </c>
      <c r="G32" s="77">
        <v>198918</v>
      </c>
      <c r="H32" s="77">
        <v>5958604</v>
      </c>
      <c r="I32" s="77">
        <v>395374</v>
      </c>
      <c r="J32" s="77">
        <v>713848</v>
      </c>
      <c r="K32" s="77">
        <v>1272314</v>
      </c>
      <c r="L32" s="77">
        <v>1285402</v>
      </c>
      <c r="M32" s="77">
        <v>76646</v>
      </c>
      <c r="N32" s="78">
        <f>SUM(D32:M32)</f>
        <v>14293782</v>
      </c>
    </row>
    <row r="33" spans="1:14" s="91" customFormat="1" ht="15">
      <c r="A33" s="52"/>
      <c r="B33" s="51" t="s">
        <v>21</v>
      </c>
      <c r="C33" s="51"/>
      <c r="D33" s="51">
        <v>201641</v>
      </c>
      <c r="E33" s="91">
        <v>263853</v>
      </c>
      <c r="F33" s="92">
        <v>3319823</v>
      </c>
      <c r="G33" s="92">
        <v>284278</v>
      </c>
      <c r="H33" s="92">
        <v>6048214</v>
      </c>
      <c r="I33" s="92">
        <v>365968</v>
      </c>
      <c r="J33" s="92">
        <v>846191</v>
      </c>
      <c r="K33" s="92">
        <v>1316010</v>
      </c>
      <c r="L33" s="92">
        <v>1473676</v>
      </c>
      <c r="M33" s="77">
        <v>87082</v>
      </c>
      <c r="N33" s="93">
        <f>SUM(D33:M33)</f>
        <v>14206736</v>
      </c>
    </row>
    <row r="34" spans="1:14" s="91" customFormat="1" ht="15">
      <c r="A34" s="52"/>
      <c r="B34" s="51"/>
      <c r="C34" s="51"/>
      <c r="D34" s="86"/>
      <c r="E34" s="86"/>
      <c r="F34" s="94"/>
      <c r="G34" s="94"/>
      <c r="H34" s="94"/>
      <c r="I34" s="94"/>
      <c r="J34" s="94"/>
      <c r="K34" s="94"/>
      <c r="L34" s="94"/>
      <c r="M34" s="80"/>
      <c r="N34" s="95"/>
    </row>
    <row r="35" spans="1:14" s="68" customFormat="1" ht="15.75" thickBot="1">
      <c r="A35" s="48"/>
      <c r="B35" s="47"/>
      <c r="C35" s="47" t="s">
        <v>22</v>
      </c>
      <c r="D35" s="66">
        <f aca="true" t="shared" si="4" ref="D35:M35">SUM(D31:D32)-D33</f>
        <v>521382</v>
      </c>
      <c r="E35" s="66">
        <f t="shared" si="4"/>
        <v>106339</v>
      </c>
      <c r="F35" s="66">
        <f t="shared" si="4"/>
        <v>3943873</v>
      </c>
      <c r="G35" s="66">
        <f t="shared" si="4"/>
        <v>1200097</v>
      </c>
      <c r="H35" s="66">
        <f t="shared" si="4"/>
        <v>3249595</v>
      </c>
      <c r="I35" s="66">
        <f t="shared" si="4"/>
        <v>1314242</v>
      </c>
      <c r="J35" s="66">
        <f t="shared" si="4"/>
        <v>3124244</v>
      </c>
      <c r="K35" s="66">
        <f t="shared" si="4"/>
        <v>2919436</v>
      </c>
      <c r="L35" s="66">
        <f t="shared" si="4"/>
        <v>3696795</v>
      </c>
      <c r="M35" s="66">
        <f t="shared" si="4"/>
        <v>20964</v>
      </c>
      <c r="N35" s="67">
        <f>SUM(D35:M35)</f>
        <v>20096967</v>
      </c>
    </row>
    <row r="36" spans="4:13" s="19" customFormat="1" ht="12.75">
      <c r="D36" s="68"/>
      <c r="E36" s="68"/>
      <c r="F36" s="68"/>
      <c r="G36" s="68"/>
      <c r="H36" s="68"/>
      <c r="I36" s="68"/>
      <c r="J36" s="68"/>
      <c r="K36" s="68"/>
      <c r="L36" s="68"/>
      <c r="M36" s="68"/>
    </row>
  </sheetData>
  <mergeCells count="3">
    <mergeCell ref="A1:N1"/>
    <mergeCell ref="A2:N2"/>
    <mergeCell ref="A3:N3"/>
  </mergeCells>
  <printOptions/>
  <pageMargins left="0.75" right="0.75" top="1" bottom="1" header="1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2002-02-27T16:36:47Z</cp:lastPrinted>
  <dcterms:created xsi:type="dcterms:W3CDTF">1998-12-21T20:46:59Z</dcterms:created>
  <dcterms:modified xsi:type="dcterms:W3CDTF">2002-03-04T18:37:50Z</dcterms:modified>
  <cp:category/>
  <cp:version/>
  <cp:contentType/>
  <cp:contentStatus/>
</cp:coreProperties>
</file>