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Sheet1" sheetId="1" r:id="rId1"/>
    <sheet name="Pie 1" sheetId="2" r:id="rId2"/>
    <sheet name="Pie 2" sheetId="3" r:id="rId3"/>
    <sheet name="Pie 3" sheetId="4" r:id="rId4"/>
    <sheet name="Pie 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<sst xmlns="http://schemas.openxmlformats.org/spreadsheetml/2006/main" count="52" uniqueCount="47">
  <si>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Legislative</t>
  </si>
  <si>
    <t>Judicial</t>
  </si>
  <si>
    <t>Overseas</t>
  </si>
  <si>
    <t>Competitive</t>
  </si>
  <si>
    <t>Executive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</si>
  <si>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</si>
  <si>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</si>
  <si>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</si>
  <si>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</si>
  <si>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</si>
  <si>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</si>
  <si>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</si>
  <si>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</si>
  <si>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</si>
  <si>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Table 1- Judicial Branch</t>
  </si>
  <si>
    <t>Table 1- Executive Branch</t>
  </si>
  <si>
    <t>PIE 2</t>
  </si>
  <si>
    <t>US</t>
  </si>
  <si>
    <t>Table 1 - Outside Washington DC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</si>
  <si>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</si>
  <si>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</si>
  <si>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</si>
  <si>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</si>
  <si>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</si>
  <si>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</si>
  <si>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</si>
  <si>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</si>
  <si>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</si>
  <si>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</si>
  <si>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</si>
  <si>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</si>
  <si>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Table 1 - Intermitent</t>
  </si>
  <si>
    <t>PIE 4</t>
  </si>
  <si>
    <t>Table 8 - Competitive Service</t>
  </si>
  <si>
    <t>Calculated  (Exc &amp; SES Minus USPS)</t>
  </si>
  <si>
    <t>Exc &amp; SES</t>
  </si>
  <si>
    <t>Table 8 (Exc &amp; Seniors Executive Service)</t>
  </si>
  <si>
    <t>Pie Calculations for</t>
  </si>
  <si>
    <t>Key in here</t>
  </si>
  <si>
    <t>only.  Key</t>
  </si>
  <si>
    <t>non-bold</t>
  </si>
  <si>
    <t>numbers</t>
  </si>
  <si>
    <t>only.</t>
  </si>
  <si>
    <t>J:\zarledge\my113A\Graphics.wk4</t>
  </si>
  <si>
    <t>Table 1- Legislative Branch</t>
  </si>
  <si>
    <t>EMPLOYMENT AND TRENDS as of July 31, 2004</t>
  </si>
  <si>
    <t>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</si>
</sst>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0_)"/>
    <numFmt numFmtId="168" formatCode="0.000_)"/>
  </numFmts>
  <fonts count="22">
    <font>
      <sz val="10"/>
      <name val="Arial"/>
      <family val="0"/>
    </font>
    <font>
      <sz val="10.5"/>
      <name val="Arial"/>
      <family val="0"/>
    </font>
    <font>
      <sz val="9"/>
      <name val="Arial"/>
      <family val="2"/>
    </font>
    <font>
      <sz val="9.25"/>
      <name val="Arial"/>
      <family val="0"/>
    </font>
    <font>
      <sz val="11.5"/>
      <name val="Arial"/>
      <family val="2"/>
    </font>
    <font>
      <sz val="12"/>
      <name val="Arial"/>
      <family val="2"/>
    </font>
    <font>
      <sz val="21.25"/>
      <name val="Arial"/>
      <family val="2"/>
    </font>
    <font>
      <sz val="17.75"/>
      <name val="Arial"/>
      <family val="2"/>
    </font>
    <font>
      <b/>
      <sz val="21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22"/>
      <color indexed="10"/>
      <name val="Arial"/>
      <family val="2"/>
    </font>
    <font>
      <sz val="11"/>
      <name val="Arial"/>
      <family val="2"/>
    </font>
    <font>
      <sz val="15.75"/>
      <name val="Arial"/>
      <family val="2"/>
    </font>
    <font>
      <sz val="14.75"/>
      <name val="Arial"/>
      <family val="2"/>
    </font>
    <font>
      <b/>
      <sz val="2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75"/>
      <color indexed="32"/>
      <name val="Arial"/>
      <family val="2"/>
    </font>
    <font>
      <sz val="22"/>
      <color indexed="32"/>
      <name val="Arial"/>
      <family val="2"/>
    </font>
    <font>
      <sz val="19.75"/>
      <color indexed="3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05"/>
          <c:y val="0.30175"/>
          <c:w val="0.33825"/>
          <c:h val="0.453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Executive*
2,667,330
97.6%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Judicial
34,388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Legislative
30,931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U.S. Postal Service
852,678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Executive
2,664,950
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Sheet1!$B$8:$B$10</c:f>
              <c:numCache>
                <c:ptCount val="3"/>
                <c:pt idx="0">
                  <c:v>769345</c:v>
                </c:pt>
                <c:pt idx="1">
                  <c:v>34388</c:v>
                </c:pt>
                <c:pt idx="2">
                  <c:v>30931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25"/>
          <c:y val="0.2545"/>
          <c:w val="0.376"/>
          <c:h val="0.500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United States 
Outside Washington, 
DC-MD-VA-WV
2,302,663
84.3%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94,257
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 Washington,DC-MD-VA-WV
Metropolitan Statististical Area *
335,679
12.3%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Sheet1!$B$13:$B$15</c:f>
              <c:numCache>
                <c:ptCount val="3"/>
                <c:pt idx="0">
                  <c:v>2302663</c:v>
                </c:pt>
                <c:pt idx="1">
                  <c:v>94257</c:v>
                </c:pt>
                <c:pt idx="2">
                  <c:v>335679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25"/>
          <c:y val="0.287"/>
          <c:w val="0.38025"/>
          <c:h val="0.51375"/>
        </c:manualLayout>
      </c:layout>
      <c:pieChart>
        <c:varyColors val="1"/>
        <c:ser>
          <c:idx val="0"/>
          <c:order val="0"/>
          <c:spPr>
            <a:solidFill>
              <a:srgbClr val="FF00FF"/>
            </a:solid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28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5"/>
            <c:spPr>
              <a:solidFill>
                <a:srgbClr val="FFCC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Part-time 
151,918
5.6%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Full-time Permanent
2,318,525
84.8%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Full-time Temporary
166,251
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Intermittent
95,905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'[1]Sheet1'!$A$23:$A$26</c:f>
              <c:strCache>
                <c:ptCount val="4"/>
                <c:pt idx="0">
                  <c:v>PIE 4</c:v>
                </c:pt>
                <c:pt idx="1">
                  <c:v>Competitive</c:v>
                </c:pt>
                <c:pt idx="2">
                  <c:v>USPS</c:v>
                </c:pt>
                <c:pt idx="3">
                  <c:v>Non-USPS</c:v>
                </c:pt>
              </c:strCache>
            </c:strRef>
          </c:cat>
          <c:val>
            <c:numRef>
              <c:f>'[1]Sheet1'!$B$17:$B$20</c:f>
              <c:numCache>
                <c:ptCount val="4"/>
                <c:pt idx="0">
                  <c:v>157569.76928630268</c:v>
                </c:pt>
                <c:pt idx="1">
                  <c:v>2308851</c:v>
                </c:pt>
                <c:pt idx="2">
                  <c:v>154066</c:v>
                </c:pt>
                <c:pt idx="3">
                  <c:v>96233.3908223641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725"/>
          <c:y val="0.29675"/>
          <c:w val="0.27325"/>
          <c:h val="0.4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Arial"/>
                        <a:ea typeface="Arial"/>
                        <a:cs typeface="Arial"/>
                      </a:rPr>
                      <a:t>Competitive
1,362,056
49.9%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Arial"/>
                        <a:ea typeface="Arial"/>
                        <a:cs typeface="Arial"/>
                      </a:rPr>
                      <a:t>Excepted &amp;
Senior Executive
Service
1,370,543
50.1%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(Sheet1!$A$24,Sheet1!$A$27)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(Sheet1!$B$24,Sheet1!$B$27)</c:f>
              <c:numCache>
                <c:ptCount val="2"/>
                <c:pt idx="0">
                  <c:v>1362056</c:v>
                </c:pt>
                <c:pt idx="1">
                  <c:v>1370543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" right="0.75" top="0.51" bottom="0.48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5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0.00925</cdr:y>
    </cdr:from>
    <cdr:to>
      <cdr:x>0.9605</cdr:x>
      <cdr:y>0.16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57150"/>
          <a:ext cx="82677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Branch</a:t>
          </a:r>
        </a:p>
      </cdr:txBody>
    </cdr:sp>
  </cdr:relSizeAnchor>
  <cdr:relSizeAnchor xmlns:cdr="http://schemas.openxmlformats.org/drawingml/2006/chartDrawing">
    <cdr:from>
      <cdr:x>0.4105</cdr:x>
      <cdr:y>0.17225</cdr:y>
    </cdr:from>
    <cdr:to>
      <cdr:x>0.553</cdr:x>
      <cdr:y>0.23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117157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July 2004</a:t>
          </a:r>
        </a:p>
      </cdr:txBody>
    </cdr:sp>
  </cdr:relSizeAnchor>
  <cdr:relSizeAnchor xmlns:cdr="http://schemas.openxmlformats.org/drawingml/2006/chartDrawing">
    <cdr:from>
      <cdr:x>0.31175</cdr:x>
      <cdr:y>0.93025</cdr:y>
    </cdr:from>
    <cdr:to>
      <cdr:x>0.73375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6343650"/>
          <a:ext cx="3848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2,732,599</a:t>
          </a:r>
        </a:p>
      </cdr:txBody>
    </cdr:sp>
  </cdr:relSizeAnchor>
  <cdr:relSizeAnchor xmlns:cdr="http://schemas.openxmlformats.org/drawingml/2006/chartDrawing">
    <cdr:from>
      <cdr:x>0.26325</cdr:x>
      <cdr:y>0.7955</cdr:y>
    </cdr:from>
    <cdr:to>
      <cdr:x>0.6515</cdr:x>
      <cdr:y>0.8815</cdr:y>
    </cdr:to>
    <cdr:sp>
      <cdr:nvSpPr>
        <cdr:cNvPr id="4" name="TextBox 5"/>
        <cdr:cNvSpPr txBox="1">
          <a:spLocks noChangeArrowheads="1"/>
        </cdr:cNvSpPr>
      </cdr:nvSpPr>
      <cdr:spPr>
        <a:xfrm>
          <a:off x="2400300" y="5429250"/>
          <a:ext cx="3543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Executive Branch Non Postal Service = 1,897,985
 Postal Service =    769,345
Executive Branch  = 2,667,330</a:t>
          </a:r>
        </a:p>
      </cdr:txBody>
    </cdr:sp>
  </cdr:relSizeAnchor>
  <cdr:relSizeAnchor xmlns:cdr="http://schemas.openxmlformats.org/drawingml/2006/chartDrawing">
    <cdr:from>
      <cdr:x>0</cdr:x>
      <cdr:y>0.48475</cdr:y>
    </cdr:from>
    <cdr:to>
      <cdr:x>0.02525</cdr:x>
      <cdr:y>0.506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330517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6829425"/>
    <xdr:graphicFrame>
      <xdr:nvGraphicFramePr>
        <xdr:cNvPr id="1" name="Shape 1025"/>
        <xdr:cNvGraphicFramePr/>
      </xdr:nvGraphicFramePr>
      <xdr:xfrm>
        <a:off x="0" y="0"/>
        <a:ext cx="91249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0.89925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6134100"/>
          <a:ext cx="82581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and Jefferson Counties in West Virginia.</a:t>
          </a:r>
        </a:p>
      </cdr:txBody>
    </cdr:sp>
  </cdr:relSizeAnchor>
  <cdr:relSizeAnchor xmlns:cdr="http://schemas.openxmlformats.org/drawingml/2006/chartDrawing">
    <cdr:from>
      <cdr:x>0.062</cdr:x>
      <cdr:y>0</cdr:y>
    </cdr:from>
    <cdr:to>
      <cdr:x>0.96925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0"/>
          <a:ext cx="82772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Major Geographic Area</a:t>
          </a:r>
        </a:p>
      </cdr:txBody>
    </cdr:sp>
  </cdr:relSizeAnchor>
  <cdr:relSizeAnchor xmlns:cdr="http://schemas.openxmlformats.org/drawingml/2006/chartDrawing">
    <cdr:from>
      <cdr:x>0.4025</cdr:x>
      <cdr:y>0.146</cdr:y>
    </cdr:from>
    <cdr:to>
      <cdr:x>0.54375</cdr:x>
      <cdr:y>0.20375</cdr:y>
    </cdr:to>
    <cdr:sp>
      <cdr:nvSpPr>
        <cdr:cNvPr id="3" name="TextBox 3"/>
        <cdr:cNvSpPr txBox="1">
          <a:spLocks noChangeArrowheads="1"/>
        </cdr:cNvSpPr>
      </cdr:nvSpPr>
      <cdr:spPr>
        <a:xfrm>
          <a:off x="3667125" y="99060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July 2004</a:t>
          </a:r>
        </a:p>
      </cdr:txBody>
    </cdr:sp>
  </cdr:relSizeAnchor>
  <cdr:relSizeAnchor xmlns:cdr="http://schemas.openxmlformats.org/drawingml/2006/chartDrawing">
    <cdr:from>
      <cdr:x>0.31225</cdr:x>
      <cdr:y>0.82225</cdr:y>
    </cdr:from>
    <cdr:to>
      <cdr:x>0.73525</cdr:x>
      <cdr:y>0.88</cdr:y>
    </cdr:to>
    <cdr:sp>
      <cdr:nvSpPr>
        <cdr:cNvPr id="4" name="TextBox 4"/>
        <cdr:cNvSpPr txBox="1">
          <a:spLocks noChangeArrowheads="1"/>
        </cdr:cNvSpPr>
      </cdr:nvSpPr>
      <cdr:spPr>
        <a:xfrm>
          <a:off x="2847975" y="5610225"/>
          <a:ext cx="3857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2,732,599</a:t>
          </a:r>
        </a:p>
      </cdr:txBody>
    </cdr:sp>
  </cdr:relSizeAnchor>
  <cdr:relSizeAnchor xmlns:cdr="http://schemas.openxmlformats.org/drawingml/2006/chartDrawing">
    <cdr:from>
      <cdr:x>0</cdr:x>
      <cdr:y>0.48675</cdr:y>
    </cdr:from>
    <cdr:to>
      <cdr:x>0.02525</cdr:x>
      <cdr:y>0.5075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3147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6829425"/>
    <xdr:graphicFrame>
      <xdr:nvGraphicFramePr>
        <xdr:cNvPr id="1" name="Shape 1025"/>
        <xdr:cNvGraphicFramePr/>
      </xdr:nvGraphicFramePr>
      <xdr:xfrm>
        <a:off x="0" y="0"/>
        <a:ext cx="91249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0.01325</cdr:y>
    </cdr:from>
    <cdr:to>
      <cdr:x>0.9455</cdr:x>
      <cdr:y>0.1525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85725"/>
          <a:ext cx="80010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 
by Work Schedule/Appointment</a:t>
          </a:r>
        </a:p>
      </cdr:txBody>
    </cdr:sp>
  </cdr:relSizeAnchor>
  <cdr:relSizeAnchor xmlns:cdr="http://schemas.openxmlformats.org/drawingml/2006/chartDrawing">
    <cdr:from>
      <cdr:x>0.3785</cdr:x>
      <cdr:y>0.13925</cdr:y>
    </cdr:from>
    <cdr:to>
      <cdr:x>0.6655</cdr:x>
      <cdr:y>0.21375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952500"/>
          <a:ext cx="2619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July 2004</a:t>
          </a:r>
        </a:p>
      </cdr:txBody>
    </cdr:sp>
  </cdr:relSizeAnchor>
  <cdr:relSizeAnchor xmlns:cdr="http://schemas.openxmlformats.org/drawingml/2006/chartDrawing">
    <cdr:from>
      <cdr:x>0.30975</cdr:x>
      <cdr:y>0.899</cdr:y>
    </cdr:from>
    <cdr:to>
      <cdr:x>0.74425</cdr:x>
      <cdr:y>0.9665</cdr:y>
    </cdr:to>
    <cdr:sp>
      <cdr:nvSpPr>
        <cdr:cNvPr id="3" name="TextBox 3"/>
        <cdr:cNvSpPr txBox="1">
          <a:spLocks noChangeArrowheads="1"/>
        </cdr:cNvSpPr>
      </cdr:nvSpPr>
      <cdr:spPr>
        <a:xfrm>
          <a:off x="2828925" y="6172200"/>
          <a:ext cx="3971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2,732,599</a:t>
          </a:r>
        </a:p>
      </cdr:txBody>
    </cdr:sp>
  </cdr:relSizeAnchor>
  <cdr:relSizeAnchor xmlns:cdr="http://schemas.openxmlformats.org/drawingml/2006/chartDrawing">
    <cdr:from>
      <cdr:x>-0.001</cdr:x>
      <cdr:y>0.63725</cdr:y>
    </cdr:from>
    <cdr:to>
      <cdr:x>-0.94825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71975"/>
          <a:ext cx="0" cy="3562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0.07</cdr:x>
      <cdr:y>0.01325</cdr:y>
    </cdr:from>
    <cdr:to>
      <cdr:x>0.9455</cdr:x>
      <cdr:y>0.1525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85725"/>
          <a:ext cx="80010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 
by Work Schedule/Appointment</a:t>
          </a:r>
        </a:p>
      </cdr:txBody>
    </cdr:sp>
  </cdr:relSizeAnchor>
  <cdr:relSizeAnchor xmlns:cdr="http://schemas.openxmlformats.org/drawingml/2006/chartDrawing">
    <cdr:from>
      <cdr:x>0.3785</cdr:x>
      <cdr:y>0.13925</cdr:y>
    </cdr:from>
    <cdr:to>
      <cdr:x>0.6655</cdr:x>
      <cdr:y>0.21375</cdr:y>
    </cdr:to>
    <cdr:sp>
      <cdr:nvSpPr>
        <cdr:cNvPr id="6" name="TextBox 6"/>
        <cdr:cNvSpPr txBox="1">
          <a:spLocks noChangeArrowheads="1"/>
        </cdr:cNvSpPr>
      </cdr:nvSpPr>
      <cdr:spPr>
        <a:xfrm>
          <a:off x="3448050" y="952500"/>
          <a:ext cx="2619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July 2004</a:t>
          </a:r>
        </a:p>
      </cdr:txBody>
    </cdr:sp>
  </cdr:relSizeAnchor>
  <cdr:relSizeAnchor xmlns:cdr="http://schemas.openxmlformats.org/drawingml/2006/chartDrawing">
    <cdr:from>
      <cdr:x>0.30975</cdr:x>
      <cdr:y>0.899</cdr:y>
    </cdr:from>
    <cdr:to>
      <cdr:x>0.74425</cdr:x>
      <cdr:y>0.9665</cdr:y>
    </cdr:to>
    <cdr:sp>
      <cdr:nvSpPr>
        <cdr:cNvPr id="7" name="TextBox 7"/>
        <cdr:cNvSpPr txBox="1">
          <a:spLocks noChangeArrowheads="1"/>
        </cdr:cNvSpPr>
      </cdr:nvSpPr>
      <cdr:spPr>
        <a:xfrm>
          <a:off x="2828925" y="6172200"/>
          <a:ext cx="3971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2,732,599</a:t>
          </a:r>
        </a:p>
      </cdr:txBody>
    </cdr:sp>
  </cdr:relSizeAnchor>
  <cdr:relSizeAnchor xmlns:cdr="http://schemas.openxmlformats.org/drawingml/2006/chartDrawing">
    <cdr:from>
      <cdr:x>-0.001</cdr:x>
      <cdr:y>0.63725</cdr:y>
    </cdr:from>
    <cdr:to>
      <cdr:x>-0.94825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4371975"/>
          <a:ext cx="0" cy="3562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0.0085</cdr:x>
      <cdr:y>0.49725</cdr:y>
    </cdr:from>
    <cdr:to>
      <cdr:x>0.03375</cdr:x>
      <cdr:y>0.51775</cdr:y>
    </cdr:to>
    <cdr:sp>
      <cdr:nvSpPr>
        <cdr:cNvPr id="9" name="TextBox 9"/>
        <cdr:cNvSpPr txBox="1">
          <a:spLocks noChangeArrowheads="1"/>
        </cdr:cNvSpPr>
      </cdr:nvSpPr>
      <cdr:spPr>
        <a:xfrm>
          <a:off x="76200" y="340995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67525"/>
    <xdr:graphicFrame>
      <xdr:nvGraphicFramePr>
        <xdr:cNvPr id="1" name="Shape 1025"/>
        <xdr:cNvGraphicFramePr/>
      </xdr:nvGraphicFramePr>
      <xdr:xfrm>
        <a:off x="0" y="0"/>
        <a:ext cx="91344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0.2155</cdr:x>
      <cdr:y>0.02</cdr:y>
    </cdr:from>
    <cdr:to>
      <cdr:x>0.87125</cdr:x>
      <cdr:y>0.18025</cdr:y>
    </cdr:to>
    <cdr:sp>
      <cdr:nvSpPr>
        <cdr:cNvPr id="1" name="TextBox 14"/>
        <cdr:cNvSpPr txBox="1">
          <a:spLocks noChangeArrowheads="1"/>
        </cdr:cNvSpPr>
      </cdr:nvSpPr>
      <cdr:spPr>
        <a:xfrm>
          <a:off x="2771775" y="114300"/>
          <a:ext cx="84486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Service</a:t>
          </a:r>
        </a:p>
      </cdr:txBody>
    </cdr:sp>
  </cdr:relSizeAnchor>
  <cdr:relSizeAnchor xmlns:cdr="http://schemas.openxmlformats.org/drawingml/2006/chartDrawing">
    <cdr:from>
      <cdr:x>0.4575</cdr:x>
      <cdr:y>0.205</cdr:y>
    </cdr:from>
    <cdr:to>
      <cdr:x>0.7295</cdr:x>
      <cdr:y>0.27425</cdr:y>
    </cdr:to>
    <cdr:sp>
      <cdr:nvSpPr>
        <cdr:cNvPr id="2" name="TextBox 15"/>
        <cdr:cNvSpPr txBox="1">
          <a:spLocks noChangeArrowheads="1"/>
        </cdr:cNvSpPr>
      </cdr:nvSpPr>
      <cdr:spPr>
        <a:xfrm>
          <a:off x="5886450" y="1257300"/>
          <a:ext cx="3505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July 2004</a:t>
          </a:r>
        </a:p>
      </cdr:txBody>
    </cdr:sp>
  </cdr:relSizeAnchor>
  <cdr:relSizeAnchor xmlns:cdr="http://schemas.openxmlformats.org/drawingml/2006/chartDrawing">
    <cdr:from>
      <cdr:x>0.32</cdr:x>
      <cdr:y>0.86425</cdr:y>
    </cdr:from>
    <cdr:to>
      <cdr:x>0.835</cdr:x>
      <cdr:y>0.94125</cdr:y>
    </cdr:to>
    <cdr:sp>
      <cdr:nvSpPr>
        <cdr:cNvPr id="3" name="TextBox 16"/>
        <cdr:cNvSpPr txBox="1">
          <a:spLocks noChangeArrowheads="1"/>
        </cdr:cNvSpPr>
      </cdr:nvSpPr>
      <cdr:spPr>
        <a:xfrm>
          <a:off x="4114800" y="5324475"/>
          <a:ext cx="66389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Percentages exclude Legislative and Judicial Branches.</a:t>
          </a:r>
        </a:p>
      </cdr:txBody>
    </cdr:sp>
  </cdr:relSizeAnchor>
  <cdr:relSizeAnchor xmlns:cdr="http://schemas.openxmlformats.org/drawingml/2006/chartDrawing">
    <cdr:from>
      <cdr:x>0.271</cdr:x>
      <cdr:y>0.77175</cdr:y>
    </cdr:from>
    <cdr:to>
      <cdr:x>0.7585</cdr:x>
      <cdr:y>0.88325</cdr:y>
    </cdr:to>
    <cdr:sp>
      <cdr:nvSpPr>
        <cdr:cNvPr id="4" name="TextBox 17"/>
        <cdr:cNvSpPr txBox="1">
          <a:spLocks noChangeArrowheads="1"/>
        </cdr:cNvSpPr>
      </cdr:nvSpPr>
      <cdr:spPr>
        <a:xfrm>
          <a:off x="3486150" y="4752975"/>
          <a:ext cx="62865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2025" b="1" i="0" u="none" baseline="0">
              <a:latin typeface="Arial"/>
              <a:ea typeface="Arial"/>
              <a:cs typeface="Arial"/>
            </a:rPr>
            <a:t>Total Employment: 2,732,599</a:t>
          </a:r>
          <a:r>
            <a:rPr lang="en-US" cap="none" sz="177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</cdr:x>
      <cdr:y>0.51175</cdr:y>
    </cdr:from>
    <cdr:to>
      <cdr:x>0.0105</cdr:x>
      <cdr:y>0.52275</cdr:y>
    </cdr:to>
    <cdr:sp>
      <cdr:nvSpPr>
        <cdr:cNvPr id="5" name="TextBox 18"/>
        <cdr:cNvSpPr txBox="1">
          <a:spLocks noChangeArrowheads="1"/>
        </cdr:cNvSpPr>
      </cdr:nvSpPr>
      <cdr:spPr>
        <a:xfrm>
          <a:off x="0" y="3152775"/>
          <a:ext cx="1333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87325" cy="6162675"/>
    <xdr:graphicFrame>
      <xdr:nvGraphicFramePr>
        <xdr:cNvPr id="1" name="Shape 1025"/>
        <xdr:cNvGraphicFramePr/>
      </xdr:nvGraphicFramePr>
      <xdr:xfrm>
        <a:off x="0" y="0"/>
        <a:ext cx="128873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e 1"/>
      <sheetName val="Pie 2"/>
      <sheetName val="Pie 3"/>
      <sheetName val="Pie 4"/>
    </sheetNames>
    <sheetDataSet>
      <sheetData sheetId="0">
        <row r="17">
          <cell r="B17">
            <v>157569.76928630268</v>
          </cell>
        </row>
        <row r="18">
          <cell r="B18">
            <v>2308851</v>
          </cell>
        </row>
        <row r="19">
          <cell r="B19">
            <v>154066</v>
          </cell>
        </row>
        <row r="20">
          <cell r="B20">
            <v>96233.3908223641</v>
          </cell>
        </row>
        <row r="23">
          <cell r="A23" t="str">
            <v>PIE 4</v>
          </cell>
        </row>
        <row r="24">
          <cell r="A24" t="str">
            <v>Competitive</v>
          </cell>
        </row>
        <row r="25">
          <cell r="A25" t="str">
            <v>USPS</v>
          </cell>
        </row>
        <row r="26">
          <cell r="A26" t="str">
            <v>Non-USPS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5">
      <selection activeCell="H25" sqref="H25"/>
    </sheetView>
  </sheetViews>
  <sheetFormatPr defaultColWidth="9.140625" defaultRowHeight="12.75"/>
  <cols>
    <col min="1" max="1" width="13.00390625" style="0" customWidth="1"/>
    <col min="2" max="2" width="15.28125" style="0" customWidth="1"/>
    <col min="3" max="3" width="8.8515625" style="0" customWidth="1"/>
    <col min="4" max="4" width="32.140625" style="0" customWidth="1"/>
    <col min="6" max="6" width="11.140625" style="0" customWidth="1"/>
  </cols>
  <sheetData>
    <row r="1" ht="12.75">
      <c r="A1" t="s">
        <v>37</v>
      </c>
    </row>
    <row r="2" ht="12.75">
      <c r="A2" t="s">
        <v>45</v>
      </c>
    </row>
    <row r="5" spans="1:5" ht="15.75">
      <c r="A5" s="3" t="s">
        <v>5</v>
      </c>
      <c r="B5" s="4" t="s">
        <v>6</v>
      </c>
      <c r="C5" s="4"/>
      <c r="D5" s="4"/>
      <c r="E5" s="5" t="s">
        <v>7</v>
      </c>
    </row>
    <row r="6" spans="1:5" ht="15.75">
      <c r="A6" s="3" t="s">
        <v>8</v>
      </c>
      <c r="B6" s="6">
        <v>2732599</v>
      </c>
      <c r="C6" s="6"/>
      <c r="D6" s="4" t="s">
        <v>9</v>
      </c>
      <c r="E6" s="7">
        <v>100</v>
      </c>
    </row>
    <row r="7" spans="1:5" ht="15.75">
      <c r="A7" s="4" t="s">
        <v>10</v>
      </c>
      <c r="B7" s="8">
        <f>B11-B8</f>
        <v>1897985</v>
      </c>
      <c r="C7" s="8"/>
      <c r="D7" s="4" t="s">
        <v>11</v>
      </c>
      <c r="E7" s="9">
        <f>(B7/$B6)*100</f>
        <v>69.45713586223225</v>
      </c>
    </row>
    <row r="8" spans="1:5" ht="12.75">
      <c r="A8" s="4" t="s">
        <v>12</v>
      </c>
      <c r="B8" s="6">
        <v>769345</v>
      </c>
      <c r="C8" s="6"/>
      <c r="D8" s="4" t="s">
        <v>13</v>
      </c>
      <c r="E8" s="9">
        <f>(B8/$B6)*100</f>
        <v>28.154332194368802</v>
      </c>
    </row>
    <row r="9" spans="1:5" ht="12.75">
      <c r="A9" s="4" t="s">
        <v>1</v>
      </c>
      <c r="B9" s="6">
        <v>34388</v>
      </c>
      <c r="C9" s="6"/>
      <c r="D9" s="4" t="s">
        <v>14</v>
      </c>
      <c r="E9" s="9">
        <f>(B9/$B6)*100</f>
        <v>1.258435650455848</v>
      </c>
    </row>
    <row r="10" spans="1:6" ht="12.75">
      <c r="A10" s="4" t="s">
        <v>0</v>
      </c>
      <c r="B10" s="6">
        <v>30931</v>
      </c>
      <c r="C10" s="6"/>
      <c r="D10" s="4" t="s">
        <v>44</v>
      </c>
      <c r="E10" s="9">
        <f>(B10/$B6)*100</f>
        <v>1.1319260528163848</v>
      </c>
      <c r="F10" s="7">
        <f>((B9+B10+B11)/B6)*100</f>
        <v>100.00182975987329</v>
      </c>
    </row>
    <row r="11" spans="1:5" ht="12.75">
      <c r="A11" s="4" t="s">
        <v>4</v>
      </c>
      <c r="B11" s="6">
        <v>2667330</v>
      </c>
      <c r="C11" s="6"/>
      <c r="D11" s="4" t="s">
        <v>15</v>
      </c>
      <c r="E11" s="9">
        <f>(B11/$B6)*100</f>
        <v>97.61146805660105</v>
      </c>
    </row>
    <row r="12" spans="1:5" ht="15.75">
      <c r="A12" s="3" t="s">
        <v>16</v>
      </c>
      <c r="B12" s="6"/>
      <c r="C12" s="6"/>
      <c r="D12" s="4"/>
      <c r="E12" s="7"/>
    </row>
    <row r="13" spans="1:5" ht="12.75">
      <c r="A13" s="4" t="s">
        <v>17</v>
      </c>
      <c r="B13" s="6">
        <v>2302663</v>
      </c>
      <c r="C13" s="6"/>
      <c r="D13" s="4" t="s">
        <v>18</v>
      </c>
      <c r="E13" s="9">
        <f>(B13/$B6)*100</f>
        <v>84.26640718231984</v>
      </c>
    </row>
    <row r="14" spans="1:5" ht="12.75">
      <c r="A14" s="4" t="s">
        <v>2</v>
      </c>
      <c r="B14" s="6">
        <v>94257</v>
      </c>
      <c r="C14" s="6"/>
      <c r="D14" s="4" t="s">
        <v>19</v>
      </c>
      <c r="E14" s="9">
        <f>(B14/$B6)*100</f>
        <v>3.4493535275391665</v>
      </c>
    </row>
    <row r="15" spans="1:5" ht="12.75">
      <c r="A15" s="4" t="s">
        <v>20</v>
      </c>
      <c r="B15" s="6">
        <v>335679</v>
      </c>
      <c r="C15" s="6"/>
      <c r="D15" s="4" t="s">
        <v>21</v>
      </c>
      <c r="E15" s="9">
        <f>(B15/$B6)*100</f>
        <v>12.284239290140999</v>
      </c>
    </row>
    <row r="16" spans="1:6" ht="15.75">
      <c r="A16" s="4" t="s">
        <v>22</v>
      </c>
      <c r="B16" s="8">
        <f>B13+B14+B15</f>
        <v>2732599</v>
      </c>
      <c r="C16" s="8"/>
      <c r="D16" s="4"/>
      <c r="E16" s="7"/>
      <c r="F16" s="7">
        <f>((+B13+B14+B15)/B6)*100</f>
        <v>100</v>
      </c>
    </row>
    <row r="17" spans="1:5" ht="15.75">
      <c r="A17" s="3" t="s">
        <v>23</v>
      </c>
      <c r="B17" s="6"/>
      <c r="C17" s="6"/>
      <c r="D17" s="4"/>
      <c r="E17" s="7"/>
    </row>
    <row r="18" spans="1:5" ht="12.75">
      <c r="A18" s="4" t="s">
        <v>24</v>
      </c>
      <c r="B18" s="6">
        <v>2318525</v>
      </c>
      <c r="C18" s="6"/>
      <c r="D18" s="4" t="s">
        <v>25</v>
      </c>
      <c r="E18" s="9">
        <f>(B18/$B6)*100</f>
        <v>84.84688020452325</v>
      </c>
    </row>
    <row r="19" spans="1:5" ht="12.75">
      <c r="A19" s="4" t="s">
        <v>26</v>
      </c>
      <c r="B19" s="6">
        <v>151918</v>
      </c>
      <c r="C19" s="6"/>
      <c r="D19" s="4" t="s">
        <v>27</v>
      </c>
      <c r="E19" s="9">
        <f>(B19/$B6)*100</f>
        <v>5.559469208617876</v>
      </c>
    </row>
    <row r="20" spans="1:5" ht="12.75">
      <c r="A20" s="4" t="s">
        <v>28</v>
      </c>
      <c r="B20" s="6">
        <v>166251</v>
      </c>
      <c r="C20" s="6"/>
      <c r="D20" s="4" t="s">
        <v>29</v>
      </c>
      <c r="E20" s="9">
        <f>(B20/$B6)*100</f>
        <v>6.083988173895987</v>
      </c>
    </row>
    <row r="21" spans="1:6" ht="12.75">
      <c r="A21" s="4" t="s">
        <v>30</v>
      </c>
      <c r="B21" s="6">
        <v>95905</v>
      </c>
      <c r="C21" s="6"/>
      <c r="D21" s="4" t="s">
        <v>31</v>
      </c>
      <c r="E21" s="9">
        <f>(B21/$B6)*100</f>
        <v>3.5096624129628973</v>
      </c>
      <c r="F21" s="7">
        <f>((+B18+B19+B20+B21)/B6)*100</f>
        <v>100</v>
      </c>
    </row>
    <row r="22" spans="1:5" ht="15.75">
      <c r="A22" s="4" t="s">
        <v>22</v>
      </c>
      <c r="B22" s="8">
        <f>(+B18+B19+B20+B21)</f>
        <v>2732599</v>
      </c>
      <c r="C22" s="8"/>
      <c r="D22" s="4"/>
      <c r="E22" s="7"/>
    </row>
    <row r="23" spans="1:5" ht="15.75">
      <c r="A23" s="3" t="s">
        <v>32</v>
      </c>
      <c r="B23" s="6"/>
      <c r="C23" s="6"/>
      <c r="D23" s="4"/>
      <c r="E23" s="7"/>
    </row>
    <row r="24" spans="1:5" ht="12.75">
      <c r="A24" s="4" t="s">
        <v>3</v>
      </c>
      <c r="B24" s="6">
        <v>1362056</v>
      </c>
      <c r="C24" s="6"/>
      <c r="D24" s="4" t="s">
        <v>33</v>
      </c>
      <c r="E24" s="9">
        <f>(B24/$B6)*100</f>
        <v>49.84470827955364</v>
      </c>
    </row>
    <row r="25" spans="1:5" ht="12.75">
      <c r="A25" s="4" t="s">
        <v>12</v>
      </c>
      <c r="B25" s="6">
        <v>769345</v>
      </c>
      <c r="C25" s="6"/>
      <c r="D25" s="4" t="s">
        <v>13</v>
      </c>
      <c r="E25" s="9">
        <f>(B25/$B6)*100</f>
        <v>28.154332194368802</v>
      </c>
    </row>
    <row r="26" spans="1:5" ht="15.75">
      <c r="A26" s="4" t="s">
        <v>10</v>
      </c>
      <c r="B26" s="8">
        <f>B27-B25</f>
        <v>601198</v>
      </c>
      <c r="C26" s="8"/>
      <c r="D26" s="4" t="s">
        <v>34</v>
      </c>
      <c r="E26" s="9">
        <f>(B26/$B6)*100</f>
        <v>22.000959526077555</v>
      </c>
    </row>
    <row r="27" spans="1:5" ht="12.75">
      <c r="A27" s="4" t="s">
        <v>35</v>
      </c>
      <c r="B27" s="6">
        <v>1370543</v>
      </c>
      <c r="C27" s="6"/>
      <c r="D27" s="4" t="s">
        <v>36</v>
      </c>
      <c r="E27" s="9">
        <f>(B27/$B6)*100</f>
        <v>50.15529172044636</v>
      </c>
    </row>
    <row r="28" spans="1:6" ht="15.75">
      <c r="A28" s="4" t="s">
        <v>22</v>
      </c>
      <c r="B28" s="8">
        <f>B24+B27</f>
        <v>2732599</v>
      </c>
      <c r="C28" s="8"/>
      <c r="D28" s="8"/>
      <c r="E28" s="7"/>
      <c r="F28" s="7">
        <f>((+B24+B27)/B6)*100</f>
        <v>100</v>
      </c>
    </row>
    <row r="30" ht="12.75">
      <c r="B30" t="s">
        <v>38</v>
      </c>
    </row>
    <row r="31" ht="12.75">
      <c r="B31" t="s">
        <v>39</v>
      </c>
    </row>
    <row r="32" ht="12.75">
      <c r="B32" t="s">
        <v>40</v>
      </c>
    </row>
    <row r="33" ht="12.75">
      <c r="B33" t="s">
        <v>41</v>
      </c>
    </row>
    <row r="34" ht="12.75">
      <c r="B34" t="s">
        <v>42</v>
      </c>
    </row>
    <row r="36" spans="1:4" ht="12.75">
      <c r="A36" t="s">
        <v>43</v>
      </c>
      <c r="D36" t="s">
        <v>46</v>
      </c>
    </row>
    <row r="37" ht="12.75">
      <c r="B37" s="1"/>
    </row>
    <row r="39" spans="2:3" ht="12.75">
      <c r="B39" s="1"/>
      <c r="C39" s="2"/>
    </row>
    <row r="40" spans="2:3" ht="12.75">
      <c r="B40" s="1"/>
      <c r="C40" s="2"/>
    </row>
    <row r="41" spans="2:3" ht="12.75">
      <c r="B41" s="1"/>
      <c r="C41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TENEAL</cp:lastModifiedBy>
  <cp:lastPrinted>2004-11-18T17:34:57Z</cp:lastPrinted>
  <dcterms:created xsi:type="dcterms:W3CDTF">2001-09-26T19:15:25Z</dcterms:created>
  <dcterms:modified xsi:type="dcterms:W3CDTF">2004-11-18T17:35:06Z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-1389303930</vt:i4>
  </property>
  <property fmtid="{D5CDD505-2E9C-101B-9397-08002B2CF9AE}" pid="4" name="_EmailSubje">
    <vt:lpwstr>July 2004 Employment and Trends</vt:lpwstr>
  </property>
  <property fmtid="{D5CDD505-2E9C-101B-9397-08002B2CF9AE}" pid="5" name="_AuthorEma">
    <vt:lpwstr>Theresa.Neal@opm.gov</vt:lpwstr>
  </property>
  <property fmtid="{D5CDD505-2E9C-101B-9397-08002B2CF9AE}" pid="6" name="_AuthorEmailDisplayNa">
    <vt:lpwstr>Neal, Theresa E</vt:lpwstr>
  </property>
</Properties>
</file>