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936-003" sheetId="1" r:id="rId1"/>
  </sheets>
  <definedNames/>
  <calcPr fullCalcOnLoad="1"/>
</workbook>
</file>

<file path=xl/sharedStrings.xml><?xml version="1.0" encoding="utf-8"?>
<sst xmlns="http://schemas.openxmlformats.org/spreadsheetml/2006/main" count="101" uniqueCount="23">
  <si>
    <t>U.S. Financing (In thousands of dollars)</t>
  </si>
  <si>
    <t>:</t>
  </si>
  <si>
    <t>Program:  Central Programs</t>
  </si>
  <si>
    <t>Title and Number:  Increased use of key child health and nutrition interventions, 936-003</t>
  </si>
  <si>
    <t>Obligations</t>
  </si>
  <si>
    <t>Expenditures</t>
  </si>
  <si>
    <t>Unliquidated</t>
  </si>
  <si>
    <t>Through September 30, 1998</t>
  </si>
  <si>
    <t>DA</t>
  </si>
  <si>
    <t>CSD</t>
  </si>
  <si>
    <t>ESF</t>
  </si>
  <si>
    <t>SEED</t>
  </si>
  <si>
    <t>FSA</t>
  </si>
  <si>
    <t xml:space="preserve">    </t>
  </si>
  <si>
    <t>DFA</t>
  </si>
  <si>
    <t>Fiscal Year 1999</t>
  </si>
  <si>
    <t>Through September 30, 1999</t>
  </si>
  <si>
    <t>Prior Year Unobligated Funds*</t>
  </si>
  <si>
    <t>Planned Fiscal Year 2000 NOA</t>
  </si>
  <si>
    <t xml:space="preserve">Total Planned Fiscal Year 2000 </t>
  </si>
  <si>
    <t>Future Obligations</t>
  </si>
  <si>
    <t>Est. Total Cost</t>
  </si>
  <si>
    <t>Proposed Fiscal Year 2001 NOA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</si>
</sst>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</numFmts>
  <fonts count="3">
    <font>
      <sz val="10"/>
      <name val="Arial"/>
      <family val="0"/>
    </font>
    <font>
      <sz val="8"/>
      <name val="Univers"/>
      <family val="2"/>
    </font>
    <font>
      <b/>
      <sz val="8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2" borderId="26" xfId="0" applyNumberFormat="1" applyFont="1" applyFill="1" applyBorder="1" applyAlignment="1">
      <alignment/>
    </xf>
    <xf numFmtId="1" fontId="1" fillId="2" borderId="27" xfId="0" applyNumberFormat="1" applyFont="1" applyFill="1" applyBorder="1" applyAlignment="1">
      <alignment/>
    </xf>
    <xf numFmtId="0" fontId="1" fillId="0" borderId="28" xfId="0" applyFont="1" applyBorder="1" applyAlignment="1">
      <alignment/>
    </xf>
    <xf numFmtId="3" fontId="1" fillId="2" borderId="19" xfId="0" applyNumberFormat="1" applyFont="1" applyFill="1" applyBorder="1" applyAlignment="1">
      <alignment/>
    </xf>
    <xf numFmtId="1" fontId="1" fillId="2" borderId="10" xfId="0" applyNumberFormat="1" applyFont="1" applyFill="1" applyBorder="1" applyAlignment="1">
      <alignment/>
    </xf>
    <xf numFmtId="3" fontId="1" fillId="2" borderId="23" xfId="0" applyNumberFormat="1" applyFont="1" applyFill="1" applyBorder="1" applyAlignment="1">
      <alignment/>
    </xf>
    <xf numFmtId="1" fontId="1" fillId="2" borderId="29" xfId="0" applyNumberFormat="1" applyFont="1" applyFill="1" applyBorder="1" applyAlignment="1">
      <alignment/>
    </xf>
    <xf numFmtId="3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2" borderId="26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26" xfId="0" applyFont="1" applyBorder="1" applyAlignment="1">
      <alignment/>
    </xf>
    <xf numFmtId="0" fontId="2" fillId="0" borderId="26" xfId="0" applyFont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34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2" fillId="3" borderId="35" xfId="0" applyFont="1" applyFill="1" applyBorder="1" applyAlignment="1">
      <alignment wrapText="1"/>
    </xf>
    <xf numFmtId="0" fontId="1" fillId="3" borderId="36" xfId="0" applyFont="1" applyFill="1" applyBorder="1" applyAlignment="1">
      <alignment/>
    </xf>
    <xf numFmtId="3" fontId="2" fillId="3" borderId="35" xfId="0" applyNumberFormat="1" applyFont="1" applyFill="1" applyBorder="1" applyAlignment="1">
      <alignment wrapText="1"/>
    </xf>
    <xf numFmtId="1" fontId="1" fillId="3" borderId="37" xfId="0" applyNumberFormat="1" applyFont="1" applyFill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3" xfId="0" applyFont="1" applyBorder="1" applyAlignment="1">
      <alignment/>
    </xf>
    <xf numFmtId="3" fontId="1" fillId="0" borderId="25" xfId="0" applyNumberFormat="1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0.85546875" style="0" customWidth="1"/>
    <col min="2" max="2" width="25.7109375" style="0" customWidth="1"/>
    <col min="3" max="3" width="12.421875" style="0" customWidth="1"/>
    <col min="4" max="4" width="6.28125" style="0" customWidth="1"/>
    <col min="5" max="5" width="14.7109375" style="0" customWidth="1"/>
    <col min="6" max="6" width="6.140625" style="0" customWidth="1"/>
    <col min="7" max="7" width="14.7109375" style="0" customWidth="1"/>
    <col min="8" max="8" width="6.00390625" style="0" customWidth="1"/>
  </cols>
  <sheetData>
    <row r="1" spans="1:8" ht="12.75">
      <c r="A1" s="1"/>
      <c r="B1" s="2"/>
      <c r="C1" s="3"/>
      <c r="D1" s="4" t="s">
        <v>0</v>
      </c>
      <c r="E1" s="5"/>
      <c r="F1" s="6"/>
      <c r="G1" s="7"/>
      <c r="H1" s="8"/>
    </row>
    <row r="2" spans="1:8" ht="12.75">
      <c r="A2" s="1" t="s">
        <v>1</v>
      </c>
      <c r="B2" s="9" t="s">
        <v>2</v>
      </c>
      <c r="C2" s="10"/>
      <c r="D2" s="11"/>
      <c r="E2" s="10"/>
      <c r="F2" s="12"/>
      <c r="G2" s="10"/>
      <c r="H2" s="13"/>
    </row>
    <row r="3" spans="1:8" ht="12.75">
      <c r="A3" s="1"/>
      <c r="B3" s="14" t="s">
        <v>3</v>
      </c>
      <c r="C3" s="10"/>
      <c r="D3" s="11"/>
      <c r="E3" s="15"/>
      <c r="F3" s="10"/>
      <c r="G3" s="10"/>
      <c r="H3" s="13"/>
    </row>
    <row r="4" spans="1:8" ht="13.5" thickBot="1">
      <c r="A4" s="1"/>
      <c r="B4" s="16"/>
      <c r="C4" s="17" t="s">
        <v>4</v>
      </c>
      <c r="D4" s="18"/>
      <c r="E4" s="17" t="s">
        <v>5</v>
      </c>
      <c r="F4" s="19"/>
      <c r="G4" s="20" t="s">
        <v>6</v>
      </c>
      <c r="H4" s="21"/>
    </row>
    <row r="5" spans="1:8" ht="12.75">
      <c r="A5" s="1"/>
      <c r="B5" s="22" t="s">
        <v>7</v>
      </c>
      <c r="C5" s="23">
        <v>66267</v>
      </c>
      <c r="D5" s="8" t="s">
        <v>8</v>
      </c>
      <c r="E5" s="24">
        <v>59640</v>
      </c>
      <c r="F5" s="8" t="s">
        <v>8</v>
      </c>
      <c r="G5" s="25">
        <f aca="true" t="shared" si="0" ref="G5:G10">SUM(C5-E5)</f>
        <v>6627</v>
      </c>
      <c r="H5" s="8" t="s">
        <v>8</v>
      </c>
    </row>
    <row r="6" spans="1:8" ht="12.75">
      <c r="A6" s="1"/>
      <c r="B6" s="26"/>
      <c r="C6" s="27">
        <v>82551</v>
      </c>
      <c r="D6" s="28" t="s">
        <v>9</v>
      </c>
      <c r="E6" s="27">
        <v>74296</v>
      </c>
      <c r="F6" s="28" t="s">
        <v>9</v>
      </c>
      <c r="G6" s="29">
        <f t="shared" si="0"/>
        <v>8255</v>
      </c>
      <c r="H6" s="28" t="s">
        <v>9</v>
      </c>
    </row>
    <row r="7" spans="1:8" ht="12.75">
      <c r="A7" s="1"/>
      <c r="B7" s="26"/>
      <c r="C7" s="27">
        <v>0</v>
      </c>
      <c r="D7" s="28" t="s">
        <v>10</v>
      </c>
      <c r="E7" s="27">
        <v>0</v>
      </c>
      <c r="F7" s="28" t="s">
        <v>10</v>
      </c>
      <c r="G7" s="29">
        <f t="shared" si="0"/>
        <v>0</v>
      </c>
      <c r="H7" s="28" t="s">
        <v>10</v>
      </c>
    </row>
    <row r="8" spans="1:8" ht="12.75">
      <c r="A8" s="1"/>
      <c r="B8" s="26"/>
      <c r="C8" s="27">
        <v>1597</v>
      </c>
      <c r="D8" s="28" t="s">
        <v>11</v>
      </c>
      <c r="E8" s="27">
        <v>1597</v>
      </c>
      <c r="F8" s="28" t="s">
        <v>11</v>
      </c>
      <c r="G8" s="29">
        <f t="shared" si="0"/>
        <v>0</v>
      </c>
      <c r="H8" s="28" t="s">
        <v>11</v>
      </c>
    </row>
    <row r="9" spans="1:8" ht="12.75">
      <c r="A9" s="1"/>
      <c r="B9" s="26"/>
      <c r="C9" s="27">
        <v>0</v>
      </c>
      <c r="D9" s="28" t="s">
        <v>12</v>
      </c>
      <c r="E9" s="27">
        <v>0</v>
      </c>
      <c r="F9" s="28" t="s">
        <v>12</v>
      </c>
      <c r="G9" s="29">
        <f t="shared" si="0"/>
        <v>0</v>
      </c>
      <c r="H9" s="28" t="s">
        <v>12</v>
      </c>
    </row>
    <row r="10" spans="1:8" ht="13.5" thickBot="1">
      <c r="A10" s="1"/>
      <c r="B10" s="30" t="s">
        <v>13</v>
      </c>
      <c r="C10" s="31">
        <v>0</v>
      </c>
      <c r="D10" s="32" t="s">
        <v>14</v>
      </c>
      <c r="E10" s="31">
        <v>0</v>
      </c>
      <c r="F10" s="33" t="s">
        <v>14</v>
      </c>
      <c r="G10" s="34">
        <f t="shared" si="0"/>
        <v>0</v>
      </c>
      <c r="H10" s="33" t="s">
        <v>14</v>
      </c>
    </row>
    <row r="11" spans="1:8" ht="12.75">
      <c r="A11" s="1"/>
      <c r="B11" s="22" t="s">
        <v>15</v>
      </c>
      <c r="C11" s="23">
        <f>5187+2070-2000</f>
        <v>5257</v>
      </c>
      <c r="D11" s="8" t="s">
        <v>8</v>
      </c>
      <c r="E11" s="23">
        <v>4668</v>
      </c>
      <c r="F11" s="7" t="s">
        <v>8</v>
      </c>
      <c r="G11" s="35"/>
      <c r="H11" s="36"/>
    </row>
    <row r="12" spans="1:8" ht="12.75">
      <c r="A12" s="1"/>
      <c r="B12" s="26"/>
      <c r="C12" s="27">
        <f>53199-3000</f>
        <v>50199</v>
      </c>
      <c r="D12" s="28" t="s">
        <v>9</v>
      </c>
      <c r="E12" s="27">
        <v>47879</v>
      </c>
      <c r="F12" s="37" t="s">
        <v>9</v>
      </c>
      <c r="G12" s="38"/>
      <c r="H12" s="39"/>
    </row>
    <row r="13" spans="1:8" ht="12.75">
      <c r="A13" s="1"/>
      <c r="B13" s="26"/>
      <c r="C13" s="27">
        <v>0</v>
      </c>
      <c r="D13" s="28" t="s">
        <v>10</v>
      </c>
      <c r="E13" s="27">
        <v>0</v>
      </c>
      <c r="F13" s="37" t="s">
        <v>10</v>
      </c>
      <c r="G13" s="38"/>
      <c r="H13" s="39"/>
    </row>
    <row r="14" spans="1:8" ht="12.75">
      <c r="A14" s="1"/>
      <c r="B14" s="26"/>
      <c r="C14" s="27">
        <v>0</v>
      </c>
      <c r="D14" s="28" t="s">
        <v>11</v>
      </c>
      <c r="E14" s="27">
        <v>0</v>
      </c>
      <c r="F14" s="37" t="s">
        <v>11</v>
      </c>
      <c r="G14" s="38"/>
      <c r="H14" s="39"/>
    </row>
    <row r="15" spans="1:8" ht="12.75">
      <c r="A15" s="1"/>
      <c r="B15" s="26"/>
      <c r="C15" s="27">
        <v>0</v>
      </c>
      <c r="D15" s="28" t="s">
        <v>12</v>
      </c>
      <c r="E15" s="27">
        <v>0</v>
      </c>
      <c r="F15" s="37" t="s">
        <v>12</v>
      </c>
      <c r="G15" s="38"/>
      <c r="H15" s="39"/>
    </row>
    <row r="16" spans="1:8" ht="13.5" thickBot="1">
      <c r="A16" s="1"/>
      <c r="B16" s="30"/>
      <c r="C16" s="27">
        <f>250-250</f>
        <v>0</v>
      </c>
      <c r="D16" s="33" t="s">
        <v>14</v>
      </c>
      <c r="E16" s="27">
        <v>0</v>
      </c>
      <c r="F16" s="12" t="s">
        <v>14</v>
      </c>
      <c r="G16" s="40"/>
      <c r="H16" s="41"/>
    </row>
    <row r="17" spans="1:8" ht="12.75">
      <c r="A17" s="1"/>
      <c r="B17" s="22" t="s">
        <v>16</v>
      </c>
      <c r="C17" s="23">
        <f>SUM(C5+C11)</f>
        <v>71524</v>
      </c>
      <c r="D17" s="8" t="s">
        <v>8</v>
      </c>
      <c r="E17" s="23">
        <f aca="true" t="shared" si="1" ref="E17:E22">SUM(E5+E11)</f>
        <v>64308</v>
      </c>
      <c r="F17" s="7" t="s">
        <v>8</v>
      </c>
      <c r="G17" s="25">
        <f aca="true" t="shared" si="2" ref="G17:G22">SUM(C17-E17)</f>
        <v>7216</v>
      </c>
      <c r="H17" s="8" t="s">
        <v>8</v>
      </c>
    </row>
    <row r="18" spans="1:8" ht="12.75">
      <c r="A18" s="1"/>
      <c r="B18" s="26"/>
      <c r="C18" s="42">
        <f>SUM(C6+C12)</f>
        <v>132750</v>
      </c>
      <c r="D18" s="43" t="s">
        <v>9</v>
      </c>
      <c r="E18" s="42">
        <f t="shared" si="1"/>
        <v>122175</v>
      </c>
      <c r="F18" s="44" t="s">
        <v>9</v>
      </c>
      <c r="G18" s="45">
        <f t="shared" si="2"/>
        <v>10575</v>
      </c>
      <c r="H18" s="43" t="s">
        <v>9</v>
      </c>
    </row>
    <row r="19" spans="1:8" ht="12.75">
      <c r="A19" s="1"/>
      <c r="B19" s="26"/>
      <c r="C19" s="27">
        <f>SUM(C7+C13)</f>
        <v>0</v>
      </c>
      <c r="D19" s="28" t="s">
        <v>10</v>
      </c>
      <c r="E19" s="27">
        <f t="shared" si="1"/>
        <v>0</v>
      </c>
      <c r="F19" s="37" t="s">
        <v>10</v>
      </c>
      <c r="G19" s="29">
        <f t="shared" si="2"/>
        <v>0</v>
      </c>
      <c r="H19" s="28" t="s">
        <v>10</v>
      </c>
    </row>
    <row r="20" spans="1:8" ht="12.75">
      <c r="A20" s="1"/>
      <c r="B20" s="26"/>
      <c r="C20" s="27">
        <f>SUM(C8+C14)</f>
        <v>1597</v>
      </c>
      <c r="D20" s="28" t="s">
        <v>11</v>
      </c>
      <c r="E20" s="27">
        <f t="shared" si="1"/>
        <v>1597</v>
      </c>
      <c r="F20" s="37" t="s">
        <v>11</v>
      </c>
      <c r="G20" s="29">
        <f t="shared" si="2"/>
        <v>0</v>
      </c>
      <c r="H20" s="28" t="s">
        <v>11</v>
      </c>
    </row>
    <row r="21" spans="1:8" ht="12.75">
      <c r="A21" s="1"/>
      <c r="B21" s="26"/>
      <c r="C21" s="27">
        <f>SUM(C9+C15)</f>
        <v>0</v>
      </c>
      <c r="D21" s="28" t="s">
        <v>12</v>
      </c>
      <c r="E21" s="27">
        <f t="shared" si="1"/>
        <v>0</v>
      </c>
      <c r="F21" s="37" t="s">
        <v>12</v>
      </c>
      <c r="G21" s="29">
        <f t="shared" si="2"/>
        <v>0</v>
      </c>
      <c r="H21" s="28" t="s">
        <v>12</v>
      </c>
    </row>
    <row r="22" spans="1:8" ht="13.5" thickBot="1">
      <c r="A22" s="1"/>
      <c r="B22" s="30"/>
      <c r="C22" s="46">
        <v>0</v>
      </c>
      <c r="D22" s="33" t="s">
        <v>14</v>
      </c>
      <c r="E22" s="46">
        <f t="shared" si="1"/>
        <v>0</v>
      </c>
      <c r="F22" s="47" t="s">
        <v>14</v>
      </c>
      <c r="G22" s="34">
        <f t="shared" si="2"/>
        <v>0</v>
      </c>
      <c r="H22" s="33" t="s">
        <v>14</v>
      </c>
    </row>
    <row r="23" spans="1:8" ht="12.75">
      <c r="A23" s="1"/>
      <c r="B23" s="22" t="s">
        <v>17</v>
      </c>
      <c r="C23" s="42">
        <v>2750</v>
      </c>
      <c r="D23" s="43" t="s">
        <v>8</v>
      </c>
      <c r="E23" s="48"/>
      <c r="F23" s="49"/>
      <c r="G23" s="49"/>
      <c r="H23" s="50"/>
    </row>
    <row r="24" spans="1:8" ht="12.75">
      <c r="A24" s="1"/>
      <c r="B24" s="26"/>
      <c r="C24" s="27">
        <f>280+299</f>
        <v>579</v>
      </c>
      <c r="D24" s="28" t="s">
        <v>9</v>
      </c>
      <c r="E24" s="51"/>
      <c r="F24" s="52"/>
      <c r="G24" s="52"/>
      <c r="H24" s="53"/>
    </row>
    <row r="25" spans="1:8" ht="12.75">
      <c r="A25" s="1"/>
      <c r="B25" s="26"/>
      <c r="C25" s="27">
        <v>0</v>
      </c>
      <c r="D25" s="28" t="s">
        <v>10</v>
      </c>
      <c r="E25" s="51"/>
      <c r="F25" s="52"/>
      <c r="G25" s="52"/>
      <c r="H25" s="53"/>
    </row>
    <row r="26" spans="1:8" ht="12.75">
      <c r="A26" s="1"/>
      <c r="B26" s="26"/>
      <c r="C26" s="27">
        <v>0</v>
      </c>
      <c r="D26" s="28" t="s">
        <v>11</v>
      </c>
      <c r="E26" s="51"/>
      <c r="F26" s="52"/>
      <c r="G26" s="52"/>
      <c r="H26" s="53"/>
    </row>
    <row r="27" spans="1:8" ht="12.75">
      <c r="A27" s="1"/>
      <c r="B27" s="26"/>
      <c r="C27" s="27">
        <v>0</v>
      </c>
      <c r="D27" s="28" t="s">
        <v>12</v>
      </c>
      <c r="E27" s="51"/>
      <c r="F27" s="52"/>
      <c r="G27" s="52"/>
      <c r="H27" s="53"/>
    </row>
    <row r="28" spans="1:8" ht="13.5" thickBot="1">
      <c r="A28" s="1"/>
      <c r="B28" s="26"/>
      <c r="C28" s="31">
        <v>0</v>
      </c>
      <c r="D28" s="32" t="s">
        <v>14</v>
      </c>
      <c r="E28" s="51"/>
      <c r="F28" s="52"/>
      <c r="G28" s="52"/>
      <c r="H28" s="53"/>
    </row>
    <row r="29" spans="1:8" ht="12.75">
      <c r="A29" s="1"/>
      <c r="B29" s="54" t="s">
        <v>18</v>
      </c>
      <c r="C29" s="23">
        <v>3750</v>
      </c>
      <c r="D29" s="8" t="s">
        <v>8</v>
      </c>
      <c r="E29" s="51"/>
      <c r="F29" s="52"/>
      <c r="G29" s="52"/>
      <c r="H29" s="53"/>
    </row>
    <row r="30" spans="1:8" ht="12.75">
      <c r="A30" s="1"/>
      <c r="B30" s="26"/>
      <c r="C30" s="27">
        <f>46048+3000</f>
        <v>49048</v>
      </c>
      <c r="D30" s="28" t="s">
        <v>9</v>
      </c>
      <c r="E30" s="51"/>
      <c r="F30" s="52"/>
      <c r="G30" s="52"/>
      <c r="H30" s="53"/>
    </row>
    <row r="31" spans="1:8" ht="12.75">
      <c r="A31" s="1"/>
      <c r="B31" s="26"/>
      <c r="C31" s="27">
        <v>0</v>
      </c>
      <c r="D31" s="28" t="s">
        <v>10</v>
      </c>
      <c r="E31" s="51"/>
      <c r="F31" s="52"/>
      <c r="G31" s="52"/>
      <c r="H31" s="53"/>
    </row>
    <row r="32" spans="1:8" ht="12.75">
      <c r="A32" s="1"/>
      <c r="B32" s="26"/>
      <c r="C32" s="27">
        <v>0</v>
      </c>
      <c r="D32" s="28" t="s">
        <v>11</v>
      </c>
      <c r="E32" s="51"/>
      <c r="F32" s="52"/>
      <c r="G32" s="52"/>
      <c r="H32" s="53"/>
    </row>
    <row r="33" spans="1:8" ht="12.75">
      <c r="A33" s="1"/>
      <c r="B33" s="26"/>
      <c r="C33" s="27">
        <v>0</v>
      </c>
      <c r="D33" s="28" t="s">
        <v>12</v>
      </c>
      <c r="E33" s="51"/>
      <c r="F33" s="52"/>
      <c r="G33" s="52"/>
      <c r="H33" s="53"/>
    </row>
    <row r="34" spans="1:8" ht="13.5" thickBot="1">
      <c r="A34" s="1"/>
      <c r="B34" s="30"/>
      <c r="C34" s="46">
        <v>0</v>
      </c>
      <c r="D34" s="33" t="s">
        <v>14</v>
      </c>
      <c r="E34" s="51"/>
      <c r="F34" s="52"/>
      <c r="G34" s="52"/>
      <c r="H34" s="53"/>
    </row>
    <row r="35" spans="1:8" ht="12.75">
      <c r="A35" s="1"/>
      <c r="B35" s="55" t="s">
        <v>19</v>
      </c>
      <c r="C35" s="56">
        <f aca="true" t="shared" si="3" ref="C35:C40">SUM(C23+C29)</f>
        <v>6500</v>
      </c>
      <c r="D35" s="57" t="s">
        <v>8</v>
      </c>
      <c r="E35" s="51"/>
      <c r="F35" s="52"/>
      <c r="G35" s="52"/>
      <c r="H35" s="53"/>
    </row>
    <row r="36" spans="1:8" ht="12.75">
      <c r="A36" s="1"/>
      <c r="B36" s="58"/>
      <c r="C36" s="59">
        <f t="shared" si="3"/>
        <v>49627</v>
      </c>
      <c r="D36" s="60" t="s">
        <v>9</v>
      </c>
      <c r="E36" s="51"/>
      <c r="F36" s="52"/>
      <c r="G36" s="52"/>
      <c r="H36" s="53"/>
    </row>
    <row r="37" spans="1:8" ht="12.75">
      <c r="A37" s="1"/>
      <c r="B37" s="61"/>
      <c r="C37" s="59">
        <f t="shared" si="3"/>
        <v>0</v>
      </c>
      <c r="D37" s="62" t="s">
        <v>10</v>
      </c>
      <c r="E37" s="51"/>
      <c r="F37" s="52"/>
      <c r="G37" s="52"/>
      <c r="H37" s="53"/>
    </row>
    <row r="38" spans="1:8" ht="12.75">
      <c r="A38" s="1"/>
      <c r="B38" s="61"/>
      <c r="C38" s="59">
        <f t="shared" si="3"/>
        <v>0</v>
      </c>
      <c r="D38" s="62" t="s">
        <v>11</v>
      </c>
      <c r="E38" s="51"/>
      <c r="F38" s="52"/>
      <c r="G38" s="52"/>
      <c r="H38" s="53"/>
    </row>
    <row r="39" spans="1:8" ht="12.75">
      <c r="A39" s="1"/>
      <c r="B39" s="61"/>
      <c r="C39" s="59">
        <f t="shared" si="3"/>
        <v>0</v>
      </c>
      <c r="D39" s="62" t="s">
        <v>12</v>
      </c>
      <c r="E39" s="51"/>
      <c r="F39" s="52"/>
      <c r="G39" s="52"/>
      <c r="H39" s="53"/>
    </row>
    <row r="40" spans="1:8" ht="13.5" thickBot="1">
      <c r="A40" s="1"/>
      <c r="B40" s="63"/>
      <c r="C40" s="64">
        <f t="shared" si="3"/>
        <v>0</v>
      </c>
      <c r="D40" s="65" t="s">
        <v>14</v>
      </c>
      <c r="E40" s="66"/>
      <c r="F40" s="67"/>
      <c r="G40" s="67"/>
      <c r="H40" s="68"/>
    </row>
    <row r="41" spans="1:8" ht="23.25" thickBot="1">
      <c r="A41" s="1"/>
      <c r="B41" s="1"/>
      <c r="C41" s="1"/>
      <c r="D41" s="1"/>
      <c r="E41" s="69" t="s">
        <v>20</v>
      </c>
      <c r="F41" s="70"/>
      <c r="G41" s="71" t="s">
        <v>21</v>
      </c>
      <c r="H41" s="72"/>
    </row>
    <row r="42" spans="1:8" ht="12.75">
      <c r="A42" s="1"/>
      <c r="B42" s="55" t="s">
        <v>22</v>
      </c>
      <c r="C42" s="73">
        <v>3750</v>
      </c>
      <c r="D42" s="57" t="s">
        <v>8</v>
      </c>
      <c r="E42" s="2">
        <v>0</v>
      </c>
      <c r="F42" s="8" t="s">
        <v>8</v>
      </c>
      <c r="G42" s="25">
        <f aca="true" t="shared" si="4" ref="G42:G47">SUM(C17+C35+C42+E42)</f>
        <v>81774</v>
      </c>
      <c r="H42" s="8" t="s">
        <v>8</v>
      </c>
    </row>
    <row r="43" spans="1:8" ht="12.75">
      <c r="A43" s="1"/>
      <c r="B43" s="61"/>
      <c r="C43" s="74">
        <v>43972</v>
      </c>
      <c r="D43" s="60" t="s">
        <v>9</v>
      </c>
      <c r="E43" s="75">
        <v>401028</v>
      </c>
      <c r="F43" s="28" t="s">
        <v>9</v>
      </c>
      <c r="G43" s="29">
        <f t="shared" si="4"/>
        <v>627377</v>
      </c>
      <c r="H43" s="28" t="s">
        <v>9</v>
      </c>
    </row>
    <row r="44" spans="1:8" ht="12.75">
      <c r="A44" s="1"/>
      <c r="B44" s="61"/>
      <c r="C44" s="76">
        <v>0</v>
      </c>
      <c r="D44" s="77" t="s">
        <v>10</v>
      </c>
      <c r="E44" s="78">
        <v>0</v>
      </c>
      <c r="F44" s="28" t="s">
        <v>10</v>
      </c>
      <c r="G44" s="29">
        <f t="shared" si="4"/>
        <v>0</v>
      </c>
      <c r="H44" s="28" t="s">
        <v>10</v>
      </c>
    </row>
    <row r="45" spans="1:8" ht="12.75">
      <c r="A45" s="1"/>
      <c r="B45" s="61"/>
      <c r="C45" s="76">
        <v>0</v>
      </c>
      <c r="D45" s="77" t="s">
        <v>11</v>
      </c>
      <c r="E45" s="75">
        <v>0</v>
      </c>
      <c r="F45" s="28" t="s">
        <v>11</v>
      </c>
      <c r="G45" s="29">
        <f t="shared" si="4"/>
        <v>1597</v>
      </c>
      <c r="H45" s="28" t="s">
        <v>11</v>
      </c>
    </row>
    <row r="46" spans="1:8" ht="12.75">
      <c r="A46" s="1"/>
      <c r="B46" s="61"/>
      <c r="C46" s="76">
        <v>0</v>
      </c>
      <c r="D46" s="77" t="s">
        <v>12</v>
      </c>
      <c r="E46" s="78">
        <v>0</v>
      </c>
      <c r="F46" s="28" t="s">
        <v>12</v>
      </c>
      <c r="G46" s="29">
        <f t="shared" si="4"/>
        <v>0</v>
      </c>
      <c r="H46" s="28" t="s">
        <v>12</v>
      </c>
    </row>
    <row r="47" spans="1:8" ht="13.5" thickBot="1">
      <c r="A47" s="1"/>
      <c r="B47" s="63"/>
      <c r="C47" s="79">
        <v>0</v>
      </c>
      <c r="D47" s="80" t="s">
        <v>14</v>
      </c>
      <c r="E47" s="81">
        <v>0</v>
      </c>
      <c r="F47" s="33" t="s">
        <v>14</v>
      </c>
      <c r="G47" s="34">
        <f t="shared" si="4"/>
        <v>0</v>
      </c>
      <c r="H47" s="33" t="s">
        <v>14</v>
      </c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82"/>
      <c r="C49" s="1"/>
      <c r="D49" s="1"/>
      <c r="E49" s="1"/>
      <c r="F49" s="1"/>
      <c r="G49" s="1"/>
    </row>
    <row r="50" spans="1:7" ht="12.75">
      <c r="A50" s="1"/>
      <c r="B50" s="82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</sheetData>
  <printOptions/>
  <pageMargins left="1" right="1" top="1" bottom="1" header="0.5" footer="0.5"/>
  <pageSetup fitToHeight="1" fitToWidth="1" horizontalDpi="300" verticalDpi="300" orientation="portrait" scale="97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Gruber</dc:creator>
  <cp:keywords/>
  <dc:description/>
  <cp:lastModifiedBy>Scott Gruber</cp:lastModifiedBy>
  <dcterms:created xsi:type="dcterms:W3CDTF">2000-09-05T19:52:45Z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