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activeTab="0"/>
  </bookViews>
  <sheets>
    <sheet name="strength" sheetId="1" r:id="rId1"/>
    <sheet name="nonlinear gdl" sheetId="2" r:id="rId2"/>
    <sheet name="hyst plots" sheetId="3" r:id="rId3"/>
    <sheet name="hr_ref_runs.3667682" sheetId="4" r:id="rId4"/>
    <sheet name="hr_good_harms.3667827" sheetId="5" r:id="rId5"/>
    <sheet name="hr_ref_runs.3668096" sheetId="6" r:id="rId6"/>
    <sheet name="hr_ref_runs.3668335" sheetId="7" r:id="rId7"/>
    <sheet name="hr_ref_runs.3668666" sheetId="8" r:id="rId8"/>
    <sheet name="hr_ref_runs.3669393" sheetId="9" r:id="rId9"/>
    <sheet name="hr_ref_runs.3669638" sheetId="10" r:id="rId10"/>
    <sheet name="attributes" sheetId="11" r:id="rId11"/>
  </sheets>
  <definedNames>
    <definedName name="tf">'attributes'!$B$8</definedName>
  </definedNames>
  <calcPr fullCalcOnLoad="1"/>
</workbook>
</file>

<file path=xl/sharedStrings.xml><?xml version="1.0" encoding="utf-8"?>
<sst xmlns="http://schemas.openxmlformats.org/spreadsheetml/2006/main" count="377" uniqueCount="76">
  <si>
    <t>QQM attributes</t>
  </si>
  <si>
    <t>attribute</t>
  </si>
  <si>
    <t>value</t>
  </si>
  <si>
    <t>------------------------------</t>
  </si>
  <si>
    <t>--------------------</t>
  </si>
  <si>
    <t>aperture_radius</t>
  </si>
  <si>
    <t>l_eff</t>
  </si>
  <si>
    <t>n_turns</t>
  </si>
  <si>
    <t>tf</t>
  </si>
  <si>
    <t>!</t>
  </si>
  <si>
    <t>Oct</t>
  </si>
  <si>
    <t>Harmonics</t>
  </si>
  <si>
    <t>Reference</t>
  </si>
  <si>
    <t>(Strength)</t>
  </si>
  <si>
    <t>Runs</t>
  </si>
  <si>
    <t>rawseq</t>
  </si>
  <si>
    <t>Start</t>
  </si>
  <si>
    <t>of</t>
  </si>
  <si>
    <t>Report</t>
  </si>
  <si>
    <t>!red_run_sn</t>
  </si>
  <si>
    <t>i_nominal</t>
  </si>
  <si>
    <t>i_measured</t>
  </si>
  <si>
    <t>ref_amplitude</t>
  </si>
  <si>
    <t>ref_phase</t>
  </si>
  <si>
    <t>ref_offset</t>
  </si>
  <si>
    <t>drift_linear</t>
  </si>
  <si>
    <t>drift_offset</t>
  </si>
  <si>
    <t>drift_good</t>
  </si>
  <si>
    <t>ampl_lin</t>
  </si>
  <si>
    <t>ampl_nonlin</t>
  </si>
  <si>
    <t>!_QQM001-1</t>
  </si>
  <si>
    <t>rotating</t>
  </si>
  <si>
    <t>coil</t>
  </si>
  <si>
    <t>!_raw_seq</t>
  </si>
  <si>
    <t>!_ref_run</t>
  </si>
  <si>
    <t>!_iprobe</t>
  </si>
  <si>
    <t>!_refharm</t>
  </si>
  <si>
    <t>!_xctr</t>
  </si>
  <si>
    <t>!_yctr</t>
  </si>
  <si>
    <t>!_current</t>
  </si>
  <si>
    <t>!_ref_phase</t>
  </si>
  <si>
    <t>!_ampli</t>
  </si>
  <si>
    <t>!_gnom</t>
  </si>
  <si>
    <t>!_grel</t>
  </si>
  <si>
    <t>!_options:</t>
  </si>
  <si>
    <t>!_ictr</t>
  </si>
  <si>
    <t>!_nref</t>
  </si>
  <si>
    <t>!_i2p</t>
  </si>
  <si>
    <t>!_c1</t>
  </si>
  <si>
    <t>!_c2</t>
  </si>
  <si>
    <t>!_c3</t>
  </si>
  <si>
    <t>!_c4</t>
  </si>
  <si>
    <t>!_m</t>
  </si>
  <si>
    <t>!_</t>
  </si>
  <si>
    <t>j</t>
  </si>
  <si>
    <t>norm</t>
  </si>
  <si>
    <t>skew</t>
  </si>
  <si>
    <t>offset</t>
  </si>
  <si>
    <t>n</t>
  </si>
  <si>
    <t>current</t>
  </si>
  <si>
    <t>b3</t>
  </si>
  <si>
    <t>b4</t>
  </si>
  <si>
    <t>b5</t>
  </si>
  <si>
    <t>b6</t>
  </si>
  <si>
    <t>b10</t>
  </si>
  <si>
    <t>a3</t>
  </si>
  <si>
    <t>a4</t>
  </si>
  <si>
    <t>a5</t>
  </si>
  <si>
    <t>a6</t>
  </si>
  <si>
    <t>a10</t>
  </si>
  <si>
    <t>hyst_70_30</t>
  </si>
  <si>
    <t>std strength run</t>
  </si>
  <si>
    <t>hyst_30_26</t>
  </si>
  <si>
    <t>hyst_30_24</t>
  </si>
  <si>
    <t>hyst_up</t>
  </si>
  <si>
    <t>hyst_down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</si>
</sst>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"/>
    <numFmt numFmtId="165" formatCode="0.0000000"/>
    <numFmt numFmtId="166" formatCode="0.000000"/>
    <numFmt numFmtId="167" formatCode="0.00000"/>
  </numFmts>
  <fonts count="3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167" fontId="0" fillId="0" borderId="0" xfId="0" applyNumberFormat="1" applyAlignment="1">
      <alignment/>
    </xf>
    <xf numFmtId="11" fontId="0" fillId="0" borderId="0" xfId="0" applyNumberFormat="1" applyAlignment="1">
      <alignment/>
    </xf>
    <xf numFmtId="0" fontId="0" fillId="0" borderId="0" xfId="0" applyAlignment="1">
      <alignment horizontal="left"/>
    </xf>
    <xf numFmtId="2" fontId="0" fillId="0" borderId="0" xfId="0" applyNumberFormat="1" applyAlignment="1">
      <alignment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worksheet" Target="worksheets/sheet2.xml" /><Relationship Id="rId6" Type="http://schemas.openxmlformats.org/officeDocument/2006/relationships/worksheet" Target="worksheets/sheet3.xml" /><Relationship Id="rId7" Type="http://schemas.openxmlformats.org/officeDocument/2006/relationships/worksheet" Target="worksheets/sheet4.xml" /><Relationship Id="rId8" Type="http://schemas.openxmlformats.org/officeDocument/2006/relationships/worksheet" Target="worksheets/sheet5.xml" /><Relationship Id="rId9" Type="http://schemas.openxmlformats.org/officeDocument/2006/relationships/worksheet" Target="worksheets/sheet6.xml" /><Relationship Id="rId10" Type="http://schemas.openxmlformats.org/officeDocument/2006/relationships/worksheet" Target="worksheets/sheet7.xml" /><Relationship Id="rId11" Type="http://schemas.openxmlformats.org/officeDocument/2006/relationships/worksheet" Target="worksheets/sheet8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QQM001-1 strength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'hr_ref_runs.3667682'!$D$4:$D$32</c:f>
              <c:numCache>
                <c:ptCount val="29"/>
                <c:pt idx="0">
                  <c:v>-0.331</c:v>
                </c:pt>
                <c:pt idx="1">
                  <c:v>8.861</c:v>
                </c:pt>
                <c:pt idx="2">
                  <c:v>13.914</c:v>
                </c:pt>
                <c:pt idx="3">
                  <c:v>18.791</c:v>
                </c:pt>
                <c:pt idx="4">
                  <c:v>24.063</c:v>
                </c:pt>
                <c:pt idx="5">
                  <c:v>28.88</c:v>
                </c:pt>
                <c:pt idx="6">
                  <c:v>33.895</c:v>
                </c:pt>
                <c:pt idx="7">
                  <c:v>38.815</c:v>
                </c:pt>
                <c:pt idx="8">
                  <c:v>43.845</c:v>
                </c:pt>
                <c:pt idx="9">
                  <c:v>48.93</c:v>
                </c:pt>
                <c:pt idx="10">
                  <c:v>53.943</c:v>
                </c:pt>
                <c:pt idx="11">
                  <c:v>58.787</c:v>
                </c:pt>
                <c:pt idx="12">
                  <c:v>63.849</c:v>
                </c:pt>
                <c:pt idx="13">
                  <c:v>68.734</c:v>
                </c:pt>
                <c:pt idx="14">
                  <c:v>73.987</c:v>
                </c:pt>
                <c:pt idx="15">
                  <c:v>68.935</c:v>
                </c:pt>
                <c:pt idx="16">
                  <c:v>63.95</c:v>
                </c:pt>
                <c:pt idx="17">
                  <c:v>58.893</c:v>
                </c:pt>
                <c:pt idx="18">
                  <c:v>53.976</c:v>
                </c:pt>
                <c:pt idx="19">
                  <c:v>49.033</c:v>
                </c:pt>
                <c:pt idx="20">
                  <c:v>43.975</c:v>
                </c:pt>
                <c:pt idx="21">
                  <c:v>39.004</c:v>
                </c:pt>
                <c:pt idx="22">
                  <c:v>33.934</c:v>
                </c:pt>
                <c:pt idx="23">
                  <c:v>29.005</c:v>
                </c:pt>
                <c:pt idx="24">
                  <c:v>24.086</c:v>
                </c:pt>
                <c:pt idx="25">
                  <c:v>19.018</c:v>
                </c:pt>
                <c:pt idx="26">
                  <c:v>14.041</c:v>
                </c:pt>
                <c:pt idx="27">
                  <c:v>9.008</c:v>
                </c:pt>
                <c:pt idx="28">
                  <c:v>-0.28</c:v>
                </c:pt>
              </c:numCache>
            </c:numRef>
          </c:xVal>
          <c:yVal>
            <c:numRef>
              <c:f>'hr_ref_runs.3667682'!$E$4:$E$32</c:f>
              <c:numCache>
                <c:ptCount val="29"/>
                <c:pt idx="0">
                  <c:v>0.4437993</c:v>
                </c:pt>
                <c:pt idx="1">
                  <c:v>5.706922</c:v>
                </c:pt>
                <c:pt idx="2">
                  <c:v>8.734646</c:v>
                </c:pt>
                <c:pt idx="3">
                  <c:v>11.68174</c:v>
                </c:pt>
                <c:pt idx="4">
                  <c:v>14.88954</c:v>
                </c:pt>
                <c:pt idx="5">
                  <c:v>17.85517</c:v>
                </c:pt>
                <c:pt idx="6">
                  <c:v>20.94189</c:v>
                </c:pt>
                <c:pt idx="7">
                  <c:v>23.91498</c:v>
                </c:pt>
                <c:pt idx="8">
                  <c:v>26.9954</c:v>
                </c:pt>
                <c:pt idx="9">
                  <c:v>30.05975</c:v>
                </c:pt>
                <c:pt idx="10">
                  <c:v>33.09265</c:v>
                </c:pt>
                <c:pt idx="11">
                  <c:v>35.98158</c:v>
                </c:pt>
                <c:pt idx="12">
                  <c:v>38.97416</c:v>
                </c:pt>
                <c:pt idx="13">
                  <c:v>41.8125</c:v>
                </c:pt>
                <c:pt idx="14">
                  <c:v>44.81478</c:v>
                </c:pt>
                <c:pt idx="15">
                  <c:v>42.29363</c:v>
                </c:pt>
                <c:pt idx="16">
                  <c:v>39.53866</c:v>
                </c:pt>
                <c:pt idx="17">
                  <c:v>36.60123</c:v>
                </c:pt>
                <c:pt idx="18">
                  <c:v>33.66309</c:v>
                </c:pt>
                <c:pt idx="19">
                  <c:v>30.68861</c:v>
                </c:pt>
                <c:pt idx="20">
                  <c:v>27.61628</c:v>
                </c:pt>
                <c:pt idx="21">
                  <c:v>24.58953</c:v>
                </c:pt>
                <c:pt idx="22">
                  <c:v>21.48772</c:v>
                </c:pt>
                <c:pt idx="23">
                  <c:v>18.45342</c:v>
                </c:pt>
                <c:pt idx="24">
                  <c:v>15.41344</c:v>
                </c:pt>
                <c:pt idx="25">
                  <c:v>12.30293</c:v>
                </c:pt>
                <c:pt idx="26">
                  <c:v>9.254575</c:v>
                </c:pt>
                <c:pt idx="27">
                  <c:v>6.142803</c:v>
                </c:pt>
                <c:pt idx="28">
                  <c:v>0.4470062</c:v>
                </c:pt>
              </c:numCache>
            </c:numRef>
          </c:yVal>
          <c:smooth val="1"/>
        </c:ser>
        <c:axId val="33938731"/>
        <c:axId val="37013124"/>
      </c:scatterChart>
      <c:valAx>
        <c:axId val="33938731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current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7013124"/>
        <c:crosses val="autoZero"/>
        <c:crossBetween val="midCat"/>
        <c:dispUnits/>
      </c:valAx>
      <c:valAx>
        <c:axId val="37013124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integral(gdl), 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393873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QQM001-1, nonlinear part of strength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5"/>
          <c:y val="0.10475"/>
          <c:w val="0.90425"/>
          <c:h val="0.838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'hr_ref_runs.3667682'!$L$1</c:f>
              <c:strCache>
                <c:ptCount val="1"/>
                <c:pt idx="0">
                  <c:v>std strength run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'hr_ref_runs.3667682'!$D$4:$D$32</c:f>
              <c:numCache>
                <c:ptCount val="29"/>
                <c:pt idx="0">
                  <c:v>-0.331</c:v>
                </c:pt>
                <c:pt idx="1">
                  <c:v>8.861</c:v>
                </c:pt>
                <c:pt idx="2">
                  <c:v>13.914</c:v>
                </c:pt>
                <c:pt idx="3">
                  <c:v>18.791</c:v>
                </c:pt>
                <c:pt idx="4">
                  <c:v>24.063</c:v>
                </c:pt>
                <c:pt idx="5">
                  <c:v>28.88</c:v>
                </c:pt>
                <c:pt idx="6">
                  <c:v>33.895</c:v>
                </c:pt>
                <c:pt idx="7">
                  <c:v>38.815</c:v>
                </c:pt>
                <c:pt idx="8">
                  <c:v>43.845</c:v>
                </c:pt>
                <c:pt idx="9">
                  <c:v>48.93</c:v>
                </c:pt>
                <c:pt idx="10">
                  <c:v>53.943</c:v>
                </c:pt>
                <c:pt idx="11">
                  <c:v>58.787</c:v>
                </c:pt>
                <c:pt idx="12">
                  <c:v>63.849</c:v>
                </c:pt>
                <c:pt idx="13">
                  <c:v>68.734</c:v>
                </c:pt>
                <c:pt idx="14">
                  <c:v>73.987</c:v>
                </c:pt>
                <c:pt idx="15">
                  <c:v>68.935</c:v>
                </c:pt>
                <c:pt idx="16">
                  <c:v>63.95</c:v>
                </c:pt>
                <c:pt idx="17">
                  <c:v>58.893</c:v>
                </c:pt>
                <c:pt idx="18">
                  <c:v>53.976</c:v>
                </c:pt>
                <c:pt idx="19">
                  <c:v>49.033</c:v>
                </c:pt>
                <c:pt idx="20">
                  <c:v>43.975</c:v>
                </c:pt>
                <c:pt idx="21">
                  <c:v>39.004</c:v>
                </c:pt>
                <c:pt idx="22">
                  <c:v>33.934</c:v>
                </c:pt>
                <c:pt idx="23">
                  <c:v>29.005</c:v>
                </c:pt>
                <c:pt idx="24">
                  <c:v>24.086</c:v>
                </c:pt>
                <c:pt idx="25">
                  <c:v>19.018</c:v>
                </c:pt>
                <c:pt idx="26">
                  <c:v>14.041</c:v>
                </c:pt>
                <c:pt idx="27">
                  <c:v>9.008</c:v>
                </c:pt>
                <c:pt idx="28">
                  <c:v>-0.28</c:v>
                </c:pt>
              </c:numCache>
            </c:numRef>
          </c:xVal>
          <c:yVal>
            <c:numRef>
              <c:f>'hr_ref_runs.3667682'!$L$4:$L$32</c:f>
              <c:numCache>
                <c:ptCount val="29"/>
                <c:pt idx="0">
                  <c:v>0.6486049000228371</c:v>
                </c:pt>
                <c:pt idx="1">
                  <c:v>0.22419565014392795</c:v>
                </c:pt>
                <c:pt idx="2">
                  <c:v>0.1253858226049669</c:v>
                </c:pt>
                <c:pt idx="3">
                  <c:v>0.054845649458814094</c:v>
                </c:pt>
                <c:pt idx="4">
                  <c:v>0.0006060019651688009</c:v>
                </c:pt>
                <c:pt idx="5">
                  <c:v>-0.014273289001618394</c:v>
                </c:pt>
                <c:pt idx="6">
                  <c:v>-0.030574691160314416</c:v>
                </c:pt>
                <c:pt idx="7">
                  <c:v>-0.10172502986834431</c:v>
                </c:pt>
                <c:pt idx="8">
                  <c:v>-0.13360765257188234</c:v>
                </c:pt>
                <c:pt idx="9">
                  <c:v>-0.21559141727317055</c:v>
                </c:pt>
                <c:pt idx="10">
                  <c:v>-0.2844753233592243</c:v>
                </c:pt>
                <c:pt idx="11">
                  <c:v>-0.39276081130672225</c:v>
                </c:pt>
                <c:pt idx="12">
                  <c:v>-0.5322833711725892</c:v>
                </c:pt>
                <c:pt idx="13">
                  <c:v>-0.7165275286093191</c:v>
                </c:pt>
                <c:pt idx="14">
                  <c:v>-0.964530963412841</c:v>
                </c:pt>
                <c:pt idx="15">
                  <c:v>-0.3597658839102067</c:v>
                </c:pt>
                <c:pt idx="16">
                  <c:v>-0.03027692284118899</c:v>
                </c:pt>
                <c:pt idx="17">
                  <c:v>0.16130189684306373</c:v>
                </c:pt>
                <c:pt idx="18">
                  <c:v>0.2655459914421243</c:v>
                </c:pt>
                <c:pt idx="19">
                  <c:v>0.3495375349855827</c:v>
                </c:pt>
                <c:pt idx="20">
                  <c:v>0.40683510270615386</c:v>
                </c:pt>
                <c:pt idx="21">
                  <c:v>0.4558815912666496</c:v>
                </c:pt>
                <c:pt idx="22">
                  <c:v>0.4911241354230995</c:v>
                </c:pt>
                <c:pt idx="23">
                  <c:v>0.5066332064580372</c:v>
                </c:pt>
                <c:pt idx="24">
                  <c:v>0.5102747971297443</c:v>
                </c:pt>
                <c:pt idx="25">
                  <c:v>0.5355798452135456</c:v>
                </c:pt>
                <c:pt idx="26">
                  <c:v>0.566733821991976</c:v>
                </c:pt>
                <c:pt idx="27">
                  <c:v>0.5691206888044817</c:v>
                </c:pt>
                <c:pt idx="28">
                  <c:v>0.6202556501703759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'hr_ref_runs.3668096'!$L$1</c:f>
              <c:strCache>
                <c:ptCount val="1"/>
                <c:pt idx="0">
                  <c:v>hyst_70_30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'hr_ref_runs.3668096'!$D$4:$D$52</c:f>
              <c:numCache>
                <c:ptCount val="49"/>
                <c:pt idx="0">
                  <c:v>-0.268</c:v>
                </c:pt>
                <c:pt idx="1">
                  <c:v>8.924</c:v>
                </c:pt>
                <c:pt idx="2">
                  <c:v>13.951</c:v>
                </c:pt>
                <c:pt idx="3">
                  <c:v>18.842</c:v>
                </c:pt>
                <c:pt idx="4">
                  <c:v>24.091</c:v>
                </c:pt>
                <c:pt idx="5">
                  <c:v>28.89</c:v>
                </c:pt>
                <c:pt idx="6">
                  <c:v>33.974</c:v>
                </c:pt>
                <c:pt idx="7">
                  <c:v>29.034</c:v>
                </c:pt>
                <c:pt idx="8">
                  <c:v>24.07</c:v>
                </c:pt>
                <c:pt idx="9">
                  <c:v>19.027</c:v>
                </c:pt>
                <c:pt idx="10">
                  <c:v>14.052</c:v>
                </c:pt>
                <c:pt idx="11">
                  <c:v>9.018</c:v>
                </c:pt>
                <c:pt idx="12">
                  <c:v>-0.269</c:v>
                </c:pt>
                <c:pt idx="13">
                  <c:v>8.892</c:v>
                </c:pt>
                <c:pt idx="14">
                  <c:v>13.946</c:v>
                </c:pt>
                <c:pt idx="15">
                  <c:v>18.814</c:v>
                </c:pt>
                <c:pt idx="16">
                  <c:v>24.07</c:v>
                </c:pt>
                <c:pt idx="17">
                  <c:v>28.935</c:v>
                </c:pt>
                <c:pt idx="18">
                  <c:v>33.94</c:v>
                </c:pt>
                <c:pt idx="19">
                  <c:v>28.997</c:v>
                </c:pt>
                <c:pt idx="20">
                  <c:v>24.064</c:v>
                </c:pt>
                <c:pt idx="21">
                  <c:v>19.009</c:v>
                </c:pt>
                <c:pt idx="22">
                  <c:v>14.048</c:v>
                </c:pt>
                <c:pt idx="23">
                  <c:v>9.022</c:v>
                </c:pt>
                <c:pt idx="24">
                  <c:v>-0.255</c:v>
                </c:pt>
                <c:pt idx="25">
                  <c:v>8.905</c:v>
                </c:pt>
                <c:pt idx="26">
                  <c:v>13.974</c:v>
                </c:pt>
                <c:pt idx="27">
                  <c:v>18.81</c:v>
                </c:pt>
                <c:pt idx="28">
                  <c:v>24.087</c:v>
                </c:pt>
                <c:pt idx="29">
                  <c:v>28.914</c:v>
                </c:pt>
                <c:pt idx="30">
                  <c:v>33.966</c:v>
                </c:pt>
                <c:pt idx="31">
                  <c:v>29.01</c:v>
                </c:pt>
                <c:pt idx="32">
                  <c:v>24.087</c:v>
                </c:pt>
                <c:pt idx="33">
                  <c:v>19.035</c:v>
                </c:pt>
                <c:pt idx="34">
                  <c:v>14.077</c:v>
                </c:pt>
                <c:pt idx="35">
                  <c:v>8.991</c:v>
                </c:pt>
                <c:pt idx="36">
                  <c:v>-0.262</c:v>
                </c:pt>
                <c:pt idx="37">
                  <c:v>8.884</c:v>
                </c:pt>
                <c:pt idx="38">
                  <c:v>13.947</c:v>
                </c:pt>
                <c:pt idx="39">
                  <c:v>18.817</c:v>
                </c:pt>
                <c:pt idx="40">
                  <c:v>24.054</c:v>
                </c:pt>
                <c:pt idx="41">
                  <c:v>28.904</c:v>
                </c:pt>
                <c:pt idx="42">
                  <c:v>33.947</c:v>
                </c:pt>
                <c:pt idx="43">
                  <c:v>29.008</c:v>
                </c:pt>
                <c:pt idx="44">
                  <c:v>24.066</c:v>
                </c:pt>
                <c:pt idx="45">
                  <c:v>19.002</c:v>
                </c:pt>
                <c:pt idx="46">
                  <c:v>14.054</c:v>
                </c:pt>
                <c:pt idx="47">
                  <c:v>9.007</c:v>
                </c:pt>
                <c:pt idx="48">
                  <c:v>-0.251</c:v>
                </c:pt>
              </c:numCache>
            </c:numRef>
          </c:xVal>
          <c:yVal>
            <c:numRef>
              <c:f>'hr_ref_runs.3668096'!$L$4:$L$52</c:f>
              <c:numCache>
                <c:ptCount val="49"/>
                <c:pt idx="0">
                  <c:v>0.6132969737345025</c:v>
                </c:pt>
                <c:pt idx="1">
                  <c:v>0.18640952385559384</c:v>
                </c:pt>
                <c:pt idx="2">
                  <c:v>0.10451314526102529</c:v>
                </c:pt>
                <c:pt idx="3">
                  <c:v>0.025039499606355875</c:v>
                </c:pt>
                <c:pt idx="4">
                  <c:v>-0.01619894305187053</c:v>
                </c:pt>
                <c:pt idx="5">
                  <c:v>-0.0209507693648483</c:v>
                </c:pt>
                <c:pt idx="6">
                  <c:v>-0.07581578602981054</c:v>
                </c:pt>
                <c:pt idx="7">
                  <c:v>0.19638951340467514</c:v>
                </c:pt>
                <c:pt idx="8">
                  <c:v>0.34646476571090723</c:v>
                </c:pt>
                <c:pt idx="9">
                  <c:v>0.4132011128866413</c:v>
                </c:pt>
                <c:pt idx="10">
                  <c:v>0.48171359359242594</c:v>
                </c:pt>
                <c:pt idx="11">
                  <c:v>0.5208982084412535</c:v>
                </c:pt>
                <c:pt idx="12">
                  <c:v>0.6231298217708253</c:v>
                </c:pt>
                <c:pt idx="13">
                  <c:v>0.2023594610179229</c:v>
                </c:pt>
                <c:pt idx="14">
                  <c:v>0.10490588544264057</c:v>
                </c:pt>
                <c:pt idx="15">
                  <c:v>0.035854444623391046</c:v>
                </c:pt>
                <c:pt idx="16">
                  <c:v>-0.008665234289091828</c:v>
                </c:pt>
                <c:pt idx="17">
                  <c:v>-0.05753443099937172</c:v>
                </c:pt>
                <c:pt idx="18">
                  <c:v>-0.07490835279483932</c:v>
                </c:pt>
                <c:pt idx="19">
                  <c:v>0.20184319074861534</c:v>
                </c:pt>
                <c:pt idx="20">
                  <c:v>0.33637725392884477</c:v>
                </c:pt>
                <c:pt idx="21">
                  <c:v>0.4134885775404502</c:v>
                </c:pt>
                <c:pt idx="22">
                  <c:v>0.4756435857377159</c:v>
                </c:pt>
                <c:pt idx="23">
                  <c:v>0.508918216295962</c:v>
                </c:pt>
                <c:pt idx="24">
                  <c:v>0.6197545492623066</c:v>
                </c:pt>
                <c:pt idx="25">
                  <c:v>0.19731873654572674</c:v>
                </c:pt>
                <c:pt idx="26">
                  <c:v>0.08530994042560103</c:v>
                </c:pt>
                <c:pt idx="27">
                  <c:v>0.035739436768682964</c:v>
                </c:pt>
                <c:pt idx="28">
                  <c:v>-0.024903950906578487</c:v>
                </c:pt>
                <c:pt idx="29">
                  <c:v>-0.04699072223659684</c:v>
                </c:pt>
                <c:pt idx="30">
                  <c:v>-0.09740580173923163</c:v>
                </c:pt>
                <c:pt idx="31">
                  <c:v>0.18807946627642025</c:v>
                </c:pt>
                <c:pt idx="32">
                  <c:v>0.3174160490934206</c:v>
                </c:pt>
                <c:pt idx="33">
                  <c:v>0.39617112859605896</c:v>
                </c:pt>
                <c:pt idx="34">
                  <c:v>0.45022489268435706</c:v>
                </c:pt>
                <c:pt idx="35">
                  <c:v>0.5196824054219684</c:v>
                </c:pt>
                <c:pt idx="36">
                  <c:v>0.621510885516566</c:v>
                </c:pt>
                <c:pt idx="37">
                  <c:v>0.20761944530850407</c:v>
                </c:pt>
                <c:pt idx="38">
                  <c:v>0.09978513740631634</c:v>
                </c:pt>
                <c:pt idx="39">
                  <c:v>0.02934820051442344</c:v>
                </c:pt>
                <c:pt idx="40">
                  <c:v>-0.006065265707926315</c:v>
                </c:pt>
                <c:pt idx="41">
                  <c:v>-0.04491324187336687</c:v>
                </c:pt>
                <c:pt idx="42">
                  <c:v>-0.09068958904910218</c:v>
                </c:pt>
                <c:pt idx="43">
                  <c:v>0.18917696234906956</c:v>
                </c:pt>
                <c:pt idx="44">
                  <c:v>0.329039757856199</c:v>
                </c:pt>
                <c:pt idx="45">
                  <c:v>0.4144998137947109</c:v>
                </c:pt>
                <c:pt idx="46">
                  <c:v>0.46012009751978056</c:v>
                </c:pt>
                <c:pt idx="47">
                  <c:v>0.5099124368408043</c:v>
                </c:pt>
                <c:pt idx="48">
                  <c:v>0.6146709571170155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'hr_ref_runs.3668335'!$L$1</c:f>
              <c:strCache>
                <c:ptCount val="1"/>
                <c:pt idx="0">
                  <c:v>hyst_30_26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'hr_ref_runs.3668335'!$D$4:$D$74</c:f>
              <c:numCache>
                <c:ptCount val="71"/>
                <c:pt idx="0">
                  <c:v>-0.281</c:v>
                </c:pt>
                <c:pt idx="1">
                  <c:v>5.959</c:v>
                </c:pt>
                <c:pt idx="2">
                  <c:v>8.033</c:v>
                </c:pt>
                <c:pt idx="3">
                  <c:v>9.898</c:v>
                </c:pt>
                <c:pt idx="4">
                  <c:v>11.978</c:v>
                </c:pt>
                <c:pt idx="5">
                  <c:v>13.849</c:v>
                </c:pt>
                <c:pt idx="6">
                  <c:v>15.937</c:v>
                </c:pt>
                <c:pt idx="7">
                  <c:v>17.82</c:v>
                </c:pt>
                <c:pt idx="8">
                  <c:v>19.9</c:v>
                </c:pt>
                <c:pt idx="9">
                  <c:v>21.768</c:v>
                </c:pt>
                <c:pt idx="10">
                  <c:v>24.063</c:v>
                </c:pt>
                <c:pt idx="11">
                  <c:v>25.937</c:v>
                </c:pt>
                <c:pt idx="12">
                  <c:v>28.018</c:v>
                </c:pt>
                <c:pt idx="13">
                  <c:v>29.894</c:v>
                </c:pt>
                <c:pt idx="14">
                  <c:v>31.976</c:v>
                </c:pt>
                <c:pt idx="15">
                  <c:v>33.846</c:v>
                </c:pt>
                <c:pt idx="16">
                  <c:v>31.968</c:v>
                </c:pt>
                <c:pt idx="17">
                  <c:v>29.992</c:v>
                </c:pt>
                <c:pt idx="18">
                  <c:v>28.018</c:v>
                </c:pt>
                <c:pt idx="19">
                  <c:v>26.035</c:v>
                </c:pt>
                <c:pt idx="20">
                  <c:v>24.066</c:v>
                </c:pt>
                <c:pt idx="21">
                  <c:v>22.002</c:v>
                </c:pt>
                <c:pt idx="22">
                  <c:v>19.989</c:v>
                </c:pt>
                <c:pt idx="23">
                  <c:v>18.042</c:v>
                </c:pt>
                <c:pt idx="24">
                  <c:v>16.041</c:v>
                </c:pt>
                <c:pt idx="25">
                  <c:v>14.041</c:v>
                </c:pt>
                <c:pt idx="26">
                  <c:v>12.071</c:v>
                </c:pt>
                <c:pt idx="27">
                  <c:v>9.986</c:v>
                </c:pt>
                <c:pt idx="28">
                  <c:v>8.017</c:v>
                </c:pt>
                <c:pt idx="29">
                  <c:v>6.029</c:v>
                </c:pt>
                <c:pt idx="30">
                  <c:v>-0.248</c:v>
                </c:pt>
                <c:pt idx="31">
                  <c:v>13.887</c:v>
                </c:pt>
                <c:pt idx="32">
                  <c:v>23.972</c:v>
                </c:pt>
                <c:pt idx="33">
                  <c:v>29.922</c:v>
                </c:pt>
                <c:pt idx="34">
                  <c:v>28.053</c:v>
                </c:pt>
                <c:pt idx="35">
                  <c:v>26.068</c:v>
                </c:pt>
                <c:pt idx="36">
                  <c:v>24.092</c:v>
                </c:pt>
                <c:pt idx="37">
                  <c:v>21.971</c:v>
                </c:pt>
                <c:pt idx="38">
                  <c:v>20.01</c:v>
                </c:pt>
                <c:pt idx="39">
                  <c:v>18.028</c:v>
                </c:pt>
                <c:pt idx="40">
                  <c:v>19.91</c:v>
                </c:pt>
                <c:pt idx="41">
                  <c:v>21.969</c:v>
                </c:pt>
                <c:pt idx="42">
                  <c:v>23.885</c:v>
                </c:pt>
                <c:pt idx="43">
                  <c:v>25.978</c:v>
                </c:pt>
                <c:pt idx="44">
                  <c:v>27.822</c:v>
                </c:pt>
                <c:pt idx="45">
                  <c:v>29.916</c:v>
                </c:pt>
                <c:pt idx="46">
                  <c:v>28.04</c:v>
                </c:pt>
                <c:pt idx="47">
                  <c:v>26.066</c:v>
                </c:pt>
                <c:pt idx="48">
                  <c:v>24.073</c:v>
                </c:pt>
                <c:pt idx="49">
                  <c:v>21.999</c:v>
                </c:pt>
                <c:pt idx="50">
                  <c:v>20.031</c:v>
                </c:pt>
                <c:pt idx="51">
                  <c:v>18.013</c:v>
                </c:pt>
                <c:pt idx="52">
                  <c:v>19.93</c:v>
                </c:pt>
                <c:pt idx="53">
                  <c:v>22.001</c:v>
                </c:pt>
                <c:pt idx="54">
                  <c:v>23.901</c:v>
                </c:pt>
                <c:pt idx="55">
                  <c:v>25.957</c:v>
                </c:pt>
                <c:pt idx="56">
                  <c:v>27.851</c:v>
                </c:pt>
                <c:pt idx="57">
                  <c:v>29.933</c:v>
                </c:pt>
                <c:pt idx="58">
                  <c:v>28.011</c:v>
                </c:pt>
                <c:pt idx="59">
                  <c:v>26.051</c:v>
                </c:pt>
                <c:pt idx="60">
                  <c:v>24.102</c:v>
                </c:pt>
                <c:pt idx="61">
                  <c:v>22.005</c:v>
                </c:pt>
                <c:pt idx="62">
                  <c:v>20.033</c:v>
                </c:pt>
                <c:pt idx="63">
                  <c:v>18.044</c:v>
                </c:pt>
                <c:pt idx="64">
                  <c:v>16.034</c:v>
                </c:pt>
                <c:pt idx="65">
                  <c:v>14.07</c:v>
                </c:pt>
                <c:pt idx="66">
                  <c:v>12.065</c:v>
                </c:pt>
                <c:pt idx="67">
                  <c:v>9.996</c:v>
                </c:pt>
                <c:pt idx="68">
                  <c:v>8.01</c:v>
                </c:pt>
                <c:pt idx="69">
                  <c:v>6.062</c:v>
                </c:pt>
                <c:pt idx="70">
                  <c:v>-0.252</c:v>
                </c:pt>
              </c:numCache>
            </c:numRef>
          </c:xVal>
          <c:yVal>
            <c:numRef>
              <c:f>'hr_ref_runs.3668335'!$L$4:$L$74</c:f>
              <c:numCache>
                <c:ptCount val="71"/>
                <c:pt idx="0">
                  <c:v>0.6288534982066986</c:v>
                </c:pt>
                <c:pt idx="1">
                  <c:v>0.26631045155260935</c:v>
                </c:pt>
                <c:pt idx="2">
                  <c:v>0.2021040242191834</c:v>
                </c:pt>
                <c:pt idx="3">
                  <c:v>0.16085593647721552</c:v>
                </c:pt>
                <c:pt idx="4">
                  <c:v>0.1228780209258522</c:v>
                </c:pt>
                <c:pt idx="5">
                  <c:v>0.09871644496594634</c:v>
                </c:pt>
                <c:pt idx="6">
                  <c:v>0.05928054512400216</c:v>
                </c:pt>
                <c:pt idx="7">
                  <c:v>0.04618999272822499</c:v>
                </c:pt>
                <c:pt idx="8">
                  <c:v>0.023104077176862248</c:v>
                </c:pt>
                <c:pt idx="9">
                  <c:v>0.009042745325926305</c:v>
                </c:pt>
                <c:pt idx="10">
                  <c:v>-0.013983998034831302</c:v>
                </c:pt>
                <c:pt idx="11">
                  <c:v>-0.026077818103704686</c:v>
                </c:pt>
                <c:pt idx="12">
                  <c:v>-0.04403248169139218</c:v>
                </c:pt>
                <c:pt idx="13">
                  <c:v>-0.061483797832909914</c:v>
                </c:pt>
                <c:pt idx="14">
                  <c:v>-0.08705720945691908</c:v>
                </c:pt>
                <c:pt idx="15">
                  <c:v>-0.097436037380497</c:v>
                </c:pt>
                <c:pt idx="16">
                  <c:v>0.03336277483366601</c:v>
                </c:pt>
                <c:pt idx="17">
                  <c:v>0.13496889460746075</c:v>
                </c:pt>
                <c:pt idx="18">
                  <c:v>0.21604751830860636</c:v>
                </c:pt>
                <c:pt idx="19">
                  <c:v>0.2763048743366632</c:v>
                </c:pt>
                <c:pt idx="20">
                  <c:v>0.32069975785619853</c:v>
                </c:pt>
                <c:pt idx="21">
                  <c:v>0.34377570482639896</c:v>
                </c:pt>
                <c:pt idx="22">
                  <c:v>0.39735550194413527</c:v>
                </c:pt>
                <c:pt idx="23">
                  <c:v>0.40026792866456873</c:v>
                </c:pt>
                <c:pt idx="24">
                  <c:v>0.4285527493464336</c:v>
                </c:pt>
                <c:pt idx="25">
                  <c:v>0.461412821991976</c:v>
                </c:pt>
                <c:pt idx="26">
                  <c:v>0.4781754535478342</c:v>
                </c:pt>
                <c:pt idx="27">
                  <c:v>0.5005531092808102</c:v>
                </c:pt>
                <c:pt idx="28">
                  <c:v>0.5152269928003479</c:v>
                </c:pt>
                <c:pt idx="29">
                  <c:v>0.5404760890100153</c:v>
                </c:pt>
                <c:pt idx="30">
                  <c:v>0.6123359130080472</c:v>
                </c:pt>
                <c:pt idx="31">
                  <c:v>0.07429301958568324</c:v>
                </c:pt>
                <c:pt idx="32">
                  <c:v>-0.016077926729462177</c:v>
                </c:pt>
                <c:pt idx="33">
                  <c:v>-0.07828874284994569</c:v>
                </c:pt>
                <c:pt idx="34">
                  <c:v>0.04725133703731288</c:v>
                </c:pt>
                <c:pt idx="35">
                  <c:v>0.14688618913800866</c:v>
                </c:pt>
                <c:pt idx="36">
                  <c:v>0.223502308911808</c:v>
                </c:pt>
                <c:pt idx="37">
                  <c:v>0.30588689395240287</c:v>
                </c:pt>
                <c:pt idx="38">
                  <c:v>0.34249179318135603</c:v>
                </c:pt>
                <c:pt idx="39">
                  <c:v>0.37844040117308886</c:v>
                </c:pt>
                <c:pt idx="40">
                  <c:v>0.2513565968136344</c:v>
                </c:pt>
                <c:pt idx="41">
                  <c:v>0.1590243900250492</c:v>
                </c:pt>
                <c:pt idx="42">
                  <c:v>0.07580315243061975</c:v>
                </c:pt>
                <c:pt idx="43">
                  <c:v>0.0033435124070599898</c:v>
                </c:pt>
                <c:pt idx="44">
                  <c:v>-0.023007866572125835</c:v>
                </c:pt>
                <c:pt idx="45">
                  <c:v>-0.07796625463200968</c:v>
                </c:pt>
                <c:pt idx="46">
                  <c:v>0.05296506150951075</c:v>
                </c:pt>
                <c:pt idx="47">
                  <c:v>0.1504336852106576</c:v>
                </c:pt>
                <c:pt idx="48">
                  <c:v>0.23948852160194</c:v>
                </c:pt>
                <c:pt idx="49">
                  <c:v>0.29258194893536604</c:v>
                </c:pt>
                <c:pt idx="50">
                  <c:v>0.3377180844185794</c:v>
                </c:pt>
                <c:pt idx="51">
                  <c:v>0.39676162171793017</c:v>
                </c:pt>
                <c:pt idx="52">
                  <c:v>0.2472516360871797</c:v>
                </c:pt>
                <c:pt idx="53">
                  <c:v>0.15127445286272057</c:v>
                </c:pt>
                <c:pt idx="54">
                  <c:v>0.07652318384945644</c:v>
                </c:pt>
                <c:pt idx="55">
                  <c:v>0.026327221169839987</c:v>
                </c:pt>
                <c:pt idx="56">
                  <c:v>-0.03101155962548674</c:v>
                </c:pt>
                <c:pt idx="57">
                  <c:v>-0.08610497124949745</c:v>
                </c:pt>
                <c:pt idx="58">
                  <c:v>0.07093875456286725</c:v>
                </c:pt>
                <c:pt idx="59">
                  <c:v>0.16045490575550048</c:v>
                </c:pt>
                <c:pt idx="60">
                  <c:v>0.22402482854857908</c:v>
                </c:pt>
                <c:pt idx="61">
                  <c:v>0.29154946071743026</c:v>
                </c:pt>
                <c:pt idx="62">
                  <c:v>0.3381005883459327</c:v>
                </c:pt>
                <c:pt idx="63">
                  <c:v>0.3833804325919239</c:v>
                </c:pt>
                <c:pt idx="64">
                  <c:v>0.4239339856006943</c:v>
                </c:pt>
                <c:pt idx="65">
                  <c:v>0.4405521289386165</c:v>
                </c:pt>
                <c:pt idx="66">
                  <c:v>0.47473394176577166</c:v>
                </c:pt>
                <c:pt idx="67">
                  <c:v>0.4867196289175837</c:v>
                </c:pt>
                <c:pt idx="68">
                  <c:v>0.5154712290546071</c:v>
                </c:pt>
                <c:pt idx="69">
                  <c:v>0.5200654038113632</c:v>
                </c:pt>
                <c:pt idx="70">
                  <c:v>0.6163481051533382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'hr_ref_runs.3668666'!$L$1</c:f>
              <c:strCache>
                <c:ptCount val="1"/>
                <c:pt idx="0">
                  <c:v>hyst_30_24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'hr_ref_runs.3668666'!$D$4:$D$61</c:f>
              <c:numCache>
                <c:ptCount val="58"/>
                <c:pt idx="0">
                  <c:v>-0.289</c:v>
                </c:pt>
                <c:pt idx="1">
                  <c:v>5.932</c:v>
                </c:pt>
                <c:pt idx="2">
                  <c:v>8.037</c:v>
                </c:pt>
                <c:pt idx="3">
                  <c:v>9.887</c:v>
                </c:pt>
                <c:pt idx="4">
                  <c:v>11.976</c:v>
                </c:pt>
                <c:pt idx="5">
                  <c:v>13.867</c:v>
                </c:pt>
                <c:pt idx="6">
                  <c:v>15.933</c:v>
                </c:pt>
                <c:pt idx="7">
                  <c:v>17.842</c:v>
                </c:pt>
                <c:pt idx="8">
                  <c:v>19.888</c:v>
                </c:pt>
                <c:pt idx="9">
                  <c:v>21.81</c:v>
                </c:pt>
                <c:pt idx="10">
                  <c:v>24.072</c:v>
                </c:pt>
                <c:pt idx="11">
                  <c:v>25.932</c:v>
                </c:pt>
                <c:pt idx="12">
                  <c:v>28.043</c:v>
                </c:pt>
                <c:pt idx="13">
                  <c:v>29.891</c:v>
                </c:pt>
                <c:pt idx="14">
                  <c:v>31.981</c:v>
                </c:pt>
                <c:pt idx="15">
                  <c:v>33.846</c:v>
                </c:pt>
                <c:pt idx="16">
                  <c:v>31.96</c:v>
                </c:pt>
                <c:pt idx="17">
                  <c:v>30.015</c:v>
                </c:pt>
                <c:pt idx="18">
                  <c:v>28.019</c:v>
                </c:pt>
                <c:pt idx="19">
                  <c:v>26.067</c:v>
                </c:pt>
                <c:pt idx="20">
                  <c:v>24.084</c:v>
                </c:pt>
                <c:pt idx="21">
                  <c:v>21.969</c:v>
                </c:pt>
                <c:pt idx="22">
                  <c:v>19.994</c:v>
                </c:pt>
                <c:pt idx="23">
                  <c:v>18.018</c:v>
                </c:pt>
                <c:pt idx="24">
                  <c:v>16.024</c:v>
                </c:pt>
                <c:pt idx="25">
                  <c:v>14.048</c:v>
                </c:pt>
                <c:pt idx="26">
                  <c:v>12.092</c:v>
                </c:pt>
                <c:pt idx="27">
                  <c:v>9.999</c:v>
                </c:pt>
                <c:pt idx="28">
                  <c:v>8.016</c:v>
                </c:pt>
                <c:pt idx="29">
                  <c:v>6.035</c:v>
                </c:pt>
                <c:pt idx="30">
                  <c:v>-0.255</c:v>
                </c:pt>
                <c:pt idx="31">
                  <c:v>13.848</c:v>
                </c:pt>
                <c:pt idx="32">
                  <c:v>23.99</c:v>
                </c:pt>
                <c:pt idx="33">
                  <c:v>28.046</c:v>
                </c:pt>
                <c:pt idx="34">
                  <c:v>26.052</c:v>
                </c:pt>
                <c:pt idx="35">
                  <c:v>24.093</c:v>
                </c:pt>
                <c:pt idx="36">
                  <c:v>21.97</c:v>
                </c:pt>
                <c:pt idx="37">
                  <c:v>23.866</c:v>
                </c:pt>
                <c:pt idx="38">
                  <c:v>25.961</c:v>
                </c:pt>
                <c:pt idx="39">
                  <c:v>27.858</c:v>
                </c:pt>
                <c:pt idx="40">
                  <c:v>26.071</c:v>
                </c:pt>
                <c:pt idx="41">
                  <c:v>24.086</c:v>
                </c:pt>
                <c:pt idx="42">
                  <c:v>21.982</c:v>
                </c:pt>
                <c:pt idx="43">
                  <c:v>23.892</c:v>
                </c:pt>
                <c:pt idx="44">
                  <c:v>25.94</c:v>
                </c:pt>
                <c:pt idx="45">
                  <c:v>27.827</c:v>
                </c:pt>
                <c:pt idx="46">
                  <c:v>26.036</c:v>
                </c:pt>
                <c:pt idx="47">
                  <c:v>24.092</c:v>
                </c:pt>
                <c:pt idx="48">
                  <c:v>21.995</c:v>
                </c:pt>
                <c:pt idx="49">
                  <c:v>20.03</c:v>
                </c:pt>
                <c:pt idx="50">
                  <c:v>18.043</c:v>
                </c:pt>
                <c:pt idx="51">
                  <c:v>16.049</c:v>
                </c:pt>
                <c:pt idx="52">
                  <c:v>14.078</c:v>
                </c:pt>
                <c:pt idx="53">
                  <c:v>12.087</c:v>
                </c:pt>
                <c:pt idx="54">
                  <c:v>10.018</c:v>
                </c:pt>
                <c:pt idx="55">
                  <c:v>8.005</c:v>
                </c:pt>
                <c:pt idx="56">
                  <c:v>6.059</c:v>
                </c:pt>
                <c:pt idx="57">
                  <c:v>-0.265</c:v>
                </c:pt>
              </c:numCache>
            </c:numRef>
          </c:xVal>
          <c:yVal>
            <c:numRef>
              <c:f>'hr_ref_runs.3668666'!$L$4:$L$61</c:f>
              <c:numCache>
                <c:ptCount val="58"/>
                <c:pt idx="0">
                  <c:v>0.6367570824972807</c:v>
                </c:pt>
                <c:pt idx="1">
                  <c:v>0.2813486485333234</c:v>
                </c:pt>
                <c:pt idx="2">
                  <c:v>0.20010703207389025</c:v>
                </c:pt>
                <c:pt idx="3">
                  <c:v>0.16872916487676548</c:v>
                </c:pt>
                <c:pt idx="4">
                  <c:v>0.12161151699849704</c:v>
                </c:pt>
                <c:pt idx="5">
                  <c:v>0.08471998031213701</c:v>
                </c:pt>
                <c:pt idx="6">
                  <c:v>0.06103053726929453</c:v>
                </c:pt>
                <c:pt idx="7">
                  <c:v>0.02962753592912648</c:v>
                </c:pt>
                <c:pt idx="8">
                  <c:v>0.025589053612735668</c:v>
                </c:pt>
                <c:pt idx="9">
                  <c:v>-0.015314672199629342</c:v>
                </c:pt>
                <c:pt idx="10">
                  <c:v>-0.02286273036173725</c:v>
                </c:pt>
                <c:pt idx="11">
                  <c:v>-0.028304077922090443</c:v>
                </c:pt>
                <c:pt idx="12">
                  <c:v>-0.06355118259946124</c:v>
                </c:pt>
                <c:pt idx="13">
                  <c:v>-0.06606755372393991</c:v>
                </c:pt>
                <c:pt idx="14">
                  <c:v>-0.09457094963853407</c:v>
                </c:pt>
                <c:pt idx="15">
                  <c:v>-0.10034603738049697</c:v>
                </c:pt>
                <c:pt idx="16">
                  <c:v>0.0320327591242453</c:v>
                </c:pt>
                <c:pt idx="17">
                  <c:v>0.11637768977203322</c:v>
                </c:pt>
                <c:pt idx="18">
                  <c:v>0.20837877027228657</c:v>
                </c:pt>
                <c:pt idx="19">
                  <c:v>0.2527849371743329</c:v>
                </c:pt>
                <c:pt idx="20">
                  <c:v>0.30449229320238835</c:v>
                </c:pt>
                <c:pt idx="21">
                  <c:v>0.3599543900250488</c:v>
                </c:pt>
                <c:pt idx="22">
                  <c:v>0.3907817617625202</c:v>
                </c:pt>
                <c:pt idx="23">
                  <c:v>0.4131478815363163</c:v>
                </c:pt>
                <c:pt idx="24">
                  <c:v>0.4356614659639195</c:v>
                </c:pt>
                <c:pt idx="25">
                  <c:v>0.4563385857377149</c:v>
                </c:pt>
                <c:pt idx="26">
                  <c:v>0.46125774478505566</c:v>
                </c:pt>
                <c:pt idx="27">
                  <c:v>0.4876553848086145</c:v>
                </c:pt>
                <c:pt idx="28">
                  <c:v>0.5106807408366691</c:v>
                </c:pt>
                <c:pt idx="29">
                  <c:v>0.5375426007920785</c:v>
                </c:pt>
                <c:pt idx="30">
                  <c:v>0.6186049492623066</c:v>
                </c:pt>
                <c:pt idx="31">
                  <c:v>0.09841419300227017</c:v>
                </c:pt>
                <c:pt idx="32">
                  <c:v>-0.030185391383270144</c:v>
                </c:pt>
                <c:pt idx="33">
                  <c:v>-0.0658074267084281</c:v>
                </c:pt>
                <c:pt idx="34">
                  <c:v>0.07646615771917809</c:v>
                </c:pt>
                <c:pt idx="35">
                  <c:v>0.16367356087548401</c:v>
                </c:pt>
                <c:pt idx="36">
                  <c:v>0.26001564198872806</c:v>
                </c:pt>
                <c:pt idx="37">
                  <c:v>0.12732936512075455</c:v>
                </c:pt>
                <c:pt idx="38">
                  <c:v>0.012032229024548258</c:v>
                </c:pt>
                <c:pt idx="39">
                  <c:v>-0.06593279587974621</c:v>
                </c:pt>
                <c:pt idx="40">
                  <c:v>0.0627799450290425</c:v>
                </c:pt>
                <c:pt idx="41">
                  <c:v>0.16960479712974497</c:v>
                </c:pt>
                <c:pt idx="42">
                  <c:v>0.2637806655528543</c:v>
                </c:pt>
                <c:pt idx="43">
                  <c:v>0.1215819161763605</c:v>
                </c:pt>
                <c:pt idx="44">
                  <c:v>0.03523593778732703</c:v>
                </c:pt>
                <c:pt idx="45">
                  <c:v>-0.04623160675374294</c:v>
                </c:pt>
                <c:pt idx="46">
                  <c:v>0.08654612630033753</c:v>
                </c:pt>
                <c:pt idx="47">
                  <c:v>0.1680123089118073</c:v>
                </c:pt>
                <c:pt idx="48">
                  <c:v>0.2608769410806566</c:v>
                </c:pt>
                <c:pt idx="49">
                  <c:v>0.3066268324549011</c:v>
                </c:pt>
                <c:pt idx="50">
                  <c:v>0.3507491806282488</c:v>
                </c:pt>
                <c:pt idx="51">
                  <c:v>0.3854327650558531</c:v>
                </c:pt>
                <c:pt idx="52">
                  <c:v>0.4111861446480347</c:v>
                </c:pt>
                <c:pt idx="53">
                  <c:v>0.44277848496666916</c:v>
                </c:pt>
                <c:pt idx="54">
                  <c:v>0.46103217211848246</c:v>
                </c:pt>
                <c:pt idx="55">
                  <c:v>0.5058329692362191</c:v>
                </c:pt>
                <c:pt idx="56">
                  <c:v>0.5147016479203321</c:v>
                </c:pt>
                <c:pt idx="57">
                  <c:v>0.6224962296255343</c:v>
                </c:pt>
              </c:numCache>
            </c:numRef>
          </c:yVal>
          <c:smooth val="1"/>
        </c:ser>
        <c:axId val="64682661"/>
        <c:axId val="45273038"/>
      </c:scatterChart>
      <c:valAx>
        <c:axId val="64682661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current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5273038"/>
        <c:crosses val="autoZero"/>
        <c:crossBetween val="midCat"/>
        <c:dispUnits/>
      </c:valAx>
      <c:valAx>
        <c:axId val="452730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gdl (meas) - gdl (calc)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468266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51"/>
          <c:y val="0.65625"/>
          <c:w val="0.1965"/>
          <c:h val="0.161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QQM001-1, nonlinear part of strength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5"/>
          <c:y val="0.10475"/>
          <c:w val="0.90425"/>
          <c:h val="0.838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'hr_ref_runs.3667682'!$L$1</c:f>
              <c:strCache>
                <c:ptCount val="1"/>
                <c:pt idx="0">
                  <c:v>std strength run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'hr_ref_runs.3667682'!$D$4:$D$32</c:f>
              <c:numCache>
                <c:ptCount val="29"/>
                <c:pt idx="0">
                  <c:v>-0.331</c:v>
                </c:pt>
                <c:pt idx="1">
                  <c:v>8.861</c:v>
                </c:pt>
                <c:pt idx="2">
                  <c:v>13.914</c:v>
                </c:pt>
                <c:pt idx="3">
                  <c:v>18.791</c:v>
                </c:pt>
                <c:pt idx="4">
                  <c:v>24.063</c:v>
                </c:pt>
                <c:pt idx="5">
                  <c:v>28.88</c:v>
                </c:pt>
                <c:pt idx="6">
                  <c:v>33.895</c:v>
                </c:pt>
                <c:pt idx="7">
                  <c:v>38.815</c:v>
                </c:pt>
                <c:pt idx="8">
                  <c:v>43.845</c:v>
                </c:pt>
                <c:pt idx="9">
                  <c:v>48.93</c:v>
                </c:pt>
                <c:pt idx="10">
                  <c:v>53.943</c:v>
                </c:pt>
                <c:pt idx="11">
                  <c:v>58.787</c:v>
                </c:pt>
                <c:pt idx="12">
                  <c:v>63.849</c:v>
                </c:pt>
                <c:pt idx="13">
                  <c:v>68.734</c:v>
                </c:pt>
                <c:pt idx="14">
                  <c:v>73.987</c:v>
                </c:pt>
                <c:pt idx="15">
                  <c:v>68.935</c:v>
                </c:pt>
                <c:pt idx="16">
                  <c:v>63.95</c:v>
                </c:pt>
                <c:pt idx="17">
                  <c:v>58.893</c:v>
                </c:pt>
                <c:pt idx="18">
                  <c:v>53.976</c:v>
                </c:pt>
                <c:pt idx="19">
                  <c:v>49.033</c:v>
                </c:pt>
                <c:pt idx="20">
                  <c:v>43.975</c:v>
                </c:pt>
                <c:pt idx="21">
                  <c:v>39.004</c:v>
                </c:pt>
                <c:pt idx="22">
                  <c:v>33.934</c:v>
                </c:pt>
                <c:pt idx="23">
                  <c:v>29.005</c:v>
                </c:pt>
                <c:pt idx="24">
                  <c:v>24.086</c:v>
                </c:pt>
                <c:pt idx="25">
                  <c:v>19.018</c:v>
                </c:pt>
                <c:pt idx="26">
                  <c:v>14.041</c:v>
                </c:pt>
                <c:pt idx="27">
                  <c:v>9.008</c:v>
                </c:pt>
                <c:pt idx="28">
                  <c:v>-0.28</c:v>
                </c:pt>
              </c:numCache>
            </c:numRef>
          </c:xVal>
          <c:yVal>
            <c:numRef>
              <c:f>'hr_ref_runs.3667682'!$L$4:$L$32</c:f>
              <c:numCache>
                <c:ptCount val="29"/>
                <c:pt idx="0">
                  <c:v>0.6486049000228371</c:v>
                </c:pt>
                <c:pt idx="1">
                  <c:v>0.22419565014392795</c:v>
                </c:pt>
                <c:pt idx="2">
                  <c:v>0.1253858226049669</c:v>
                </c:pt>
                <c:pt idx="3">
                  <c:v>0.054845649458814094</c:v>
                </c:pt>
                <c:pt idx="4">
                  <c:v>0.0006060019651688009</c:v>
                </c:pt>
                <c:pt idx="5">
                  <c:v>-0.014273289001618394</c:v>
                </c:pt>
                <c:pt idx="6">
                  <c:v>-0.030574691160314416</c:v>
                </c:pt>
                <c:pt idx="7">
                  <c:v>-0.10172502986834431</c:v>
                </c:pt>
                <c:pt idx="8">
                  <c:v>-0.13360765257188234</c:v>
                </c:pt>
                <c:pt idx="9">
                  <c:v>-0.21559141727317055</c:v>
                </c:pt>
                <c:pt idx="10">
                  <c:v>-0.2844753233592243</c:v>
                </c:pt>
                <c:pt idx="11">
                  <c:v>-0.39276081130672225</c:v>
                </c:pt>
                <c:pt idx="12">
                  <c:v>-0.5322833711725892</c:v>
                </c:pt>
                <c:pt idx="13">
                  <c:v>-0.7165275286093191</c:v>
                </c:pt>
                <c:pt idx="14">
                  <c:v>-0.964530963412841</c:v>
                </c:pt>
                <c:pt idx="15">
                  <c:v>-0.3597658839102067</c:v>
                </c:pt>
                <c:pt idx="16">
                  <c:v>-0.03027692284118899</c:v>
                </c:pt>
                <c:pt idx="17">
                  <c:v>0.16130189684306373</c:v>
                </c:pt>
                <c:pt idx="18">
                  <c:v>0.2655459914421243</c:v>
                </c:pt>
                <c:pt idx="19">
                  <c:v>0.3495375349855827</c:v>
                </c:pt>
                <c:pt idx="20">
                  <c:v>0.40683510270615386</c:v>
                </c:pt>
                <c:pt idx="21">
                  <c:v>0.4558815912666496</c:v>
                </c:pt>
                <c:pt idx="22">
                  <c:v>0.4911241354230995</c:v>
                </c:pt>
                <c:pt idx="23">
                  <c:v>0.5066332064580372</c:v>
                </c:pt>
                <c:pt idx="24">
                  <c:v>0.5102747971297443</c:v>
                </c:pt>
                <c:pt idx="25">
                  <c:v>0.5355798452135456</c:v>
                </c:pt>
                <c:pt idx="26">
                  <c:v>0.566733821991976</c:v>
                </c:pt>
                <c:pt idx="27">
                  <c:v>0.5691206888044817</c:v>
                </c:pt>
                <c:pt idx="28">
                  <c:v>0.6202556501703759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'hr_ref_runs.3669393'!$L$1</c:f>
              <c:strCache>
                <c:ptCount val="1"/>
                <c:pt idx="0">
                  <c:v>hyst_up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'hr_ref_runs.3669393'!$D$4:$D$38</c:f>
              <c:numCache>
                <c:ptCount val="35"/>
                <c:pt idx="0">
                  <c:v>-0.337</c:v>
                </c:pt>
                <c:pt idx="1">
                  <c:v>5.889</c:v>
                </c:pt>
                <c:pt idx="2">
                  <c:v>7.959</c:v>
                </c:pt>
                <c:pt idx="3">
                  <c:v>10.843</c:v>
                </c:pt>
                <c:pt idx="4">
                  <c:v>13.912</c:v>
                </c:pt>
                <c:pt idx="5">
                  <c:v>16.779</c:v>
                </c:pt>
                <c:pt idx="6">
                  <c:v>19.878</c:v>
                </c:pt>
                <c:pt idx="7">
                  <c:v>23.919</c:v>
                </c:pt>
                <c:pt idx="8">
                  <c:v>28.871</c:v>
                </c:pt>
                <c:pt idx="9">
                  <c:v>33.938</c:v>
                </c:pt>
                <c:pt idx="10">
                  <c:v>38.769</c:v>
                </c:pt>
                <c:pt idx="11">
                  <c:v>73.951</c:v>
                </c:pt>
                <c:pt idx="12">
                  <c:v>14.015</c:v>
                </c:pt>
                <c:pt idx="13">
                  <c:v>15.896</c:v>
                </c:pt>
                <c:pt idx="14">
                  <c:v>17.993</c:v>
                </c:pt>
                <c:pt idx="15">
                  <c:v>20.853</c:v>
                </c:pt>
                <c:pt idx="16">
                  <c:v>23.938</c:v>
                </c:pt>
                <c:pt idx="17">
                  <c:v>26.805</c:v>
                </c:pt>
                <c:pt idx="18">
                  <c:v>29.86</c:v>
                </c:pt>
                <c:pt idx="19">
                  <c:v>33.748</c:v>
                </c:pt>
                <c:pt idx="20">
                  <c:v>38.985</c:v>
                </c:pt>
                <c:pt idx="21">
                  <c:v>43.83</c:v>
                </c:pt>
                <c:pt idx="22">
                  <c:v>73.953</c:v>
                </c:pt>
                <c:pt idx="23">
                  <c:v>24.047</c:v>
                </c:pt>
                <c:pt idx="24">
                  <c:v>25.914</c:v>
                </c:pt>
                <c:pt idx="25">
                  <c:v>28.023</c:v>
                </c:pt>
                <c:pt idx="26">
                  <c:v>30.854</c:v>
                </c:pt>
                <c:pt idx="27">
                  <c:v>33.949</c:v>
                </c:pt>
                <c:pt idx="28">
                  <c:v>36.809</c:v>
                </c:pt>
                <c:pt idx="29">
                  <c:v>39.883</c:v>
                </c:pt>
                <c:pt idx="30">
                  <c:v>43.726</c:v>
                </c:pt>
                <c:pt idx="31">
                  <c:v>48.997</c:v>
                </c:pt>
                <c:pt idx="32">
                  <c:v>53.863</c:v>
                </c:pt>
                <c:pt idx="33">
                  <c:v>73.959</c:v>
                </c:pt>
                <c:pt idx="34">
                  <c:v>-0.258</c:v>
                </c:pt>
              </c:numCache>
            </c:numRef>
          </c:xVal>
          <c:yVal>
            <c:numRef>
              <c:f>'hr_ref_runs.3669393'!$L$4:$L$38</c:f>
              <c:numCache>
                <c:ptCount val="35"/>
                <c:pt idx="0">
                  <c:v>0.6641935882407738</c:v>
                </c:pt>
                <c:pt idx="1">
                  <c:v>0.319491814095203</c:v>
                </c:pt>
                <c:pt idx="2">
                  <c:v>0.2595873789070682</c:v>
                </c:pt>
                <c:pt idx="3">
                  <c:v>0.1867340421521968</c:v>
                </c:pt>
                <c:pt idx="4">
                  <c:v>0.1300683186776137</c:v>
                </c:pt>
                <c:pt idx="5">
                  <c:v>0.09990669854022904</c:v>
                </c:pt>
                <c:pt idx="6">
                  <c:v>0.04823653397596139</c:v>
                </c:pt>
                <c:pt idx="7">
                  <c:v>0.02738571919564592</c:v>
                </c:pt>
                <c:pt idx="8">
                  <c:v>-0.0068545566747140185</c:v>
                </c:pt>
                <c:pt idx="9">
                  <c:v>-0.05680085672219448</c:v>
                </c:pt>
                <c:pt idx="10">
                  <c:v>-0.07658262019749884</c:v>
                </c:pt>
                <c:pt idx="11">
                  <c:v>-0.9560660341052198</c:v>
                </c:pt>
                <c:pt idx="12">
                  <c:v>0.5789312709363674</c:v>
                </c:pt>
                <c:pt idx="13">
                  <c:v>0.4511212146132362</c:v>
                </c:pt>
                <c:pt idx="14">
                  <c:v>0.34360658244438547</c:v>
                </c:pt>
                <c:pt idx="15">
                  <c:v>0.23916719856126178</c:v>
                </c:pt>
                <c:pt idx="16">
                  <c:v>0.15305950650551559</c:v>
                </c:pt>
                <c:pt idx="17">
                  <c:v>0.10053888636813113</c:v>
                </c:pt>
                <c:pt idx="18">
                  <c:v>0.059543635402064865</c:v>
                </c:pt>
                <c:pt idx="19">
                  <c:v>0.0009312701791337474</c:v>
                </c:pt>
                <c:pt idx="20">
                  <c:v>-0.04035219604321583</c:v>
                </c:pt>
                <c:pt idx="21">
                  <c:v>-0.08905643202703928</c:v>
                </c:pt>
                <c:pt idx="22">
                  <c:v>-0.9618435301778661</c:v>
                </c:pt>
                <c:pt idx="23">
                  <c:v>0.5330859705463311</c:v>
                </c:pt>
                <c:pt idx="24">
                  <c:v>0.40960338673172103</c:v>
                </c:pt>
                <c:pt idx="25">
                  <c:v>0.2868937781269949</c:v>
                </c:pt>
                <c:pt idx="26">
                  <c:v>0.198338087297234</c:v>
                </c:pt>
                <c:pt idx="27">
                  <c:v>0.10158291487825721</c:v>
                </c:pt>
                <c:pt idx="28">
                  <c:v>0.05483353099513266</c:v>
                </c:pt>
                <c:pt idx="29">
                  <c:v>0.005962067338931121</c:v>
                </c:pt>
                <c:pt idx="30">
                  <c:v>-0.03505663624947175</c:v>
                </c:pt>
                <c:pt idx="31">
                  <c:v>-0.1339675357067982</c:v>
                </c:pt>
                <c:pt idx="32">
                  <c:v>-0.24842548045339896</c:v>
                </c:pt>
                <c:pt idx="33">
                  <c:v>-0.969286018395799</c:v>
                </c:pt>
                <c:pt idx="34">
                  <c:v>0.6167255933712749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'hr_ref_runs.3669638'!$L$1</c:f>
              <c:strCache>
                <c:ptCount val="1"/>
                <c:pt idx="0">
                  <c:v>hyst_down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'hr_ref_runs.3669638'!$D$4:$D$44</c:f>
              <c:numCache>
                <c:ptCount val="41"/>
                <c:pt idx="0">
                  <c:v>-0.335</c:v>
                </c:pt>
                <c:pt idx="1">
                  <c:v>13.826</c:v>
                </c:pt>
                <c:pt idx="2">
                  <c:v>23.943</c:v>
                </c:pt>
                <c:pt idx="3">
                  <c:v>33.844</c:v>
                </c:pt>
                <c:pt idx="4">
                  <c:v>73.966</c:v>
                </c:pt>
                <c:pt idx="5">
                  <c:v>53.911</c:v>
                </c:pt>
                <c:pt idx="6">
                  <c:v>43.92</c:v>
                </c:pt>
                <c:pt idx="7">
                  <c:v>33.909</c:v>
                </c:pt>
                <c:pt idx="8">
                  <c:v>24.014</c:v>
                </c:pt>
                <c:pt idx="9">
                  <c:v>14.017</c:v>
                </c:pt>
                <c:pt idx="10">
                  <c:v>-0.266</c:v>
                </c:pt>
                <c:pt idx="11">
                  <c:v>53.925</c:v>
                </c:pt>
                <c:pt idx="12">
                  <c:v>51.968</c:v>
                </c:pt>
                <c:pt idx="13">
                  <c:v>49.957</c:v>
                </c:pt>
                <c:pt idx="14">
                  <c:v>46.905</c:v>
                </c:pt>
                <c:pt idx="15">
                  <c:v>43.943</c:v>
                </c:pt>
                <c:pt idx="16">
                  <c:v>40.958</c:v>
                </c:pt>
                <c:pt idx="17">
                  <c:v>37.985</c:v>
                </c:pt>
                <c:pt idx="18">
                  <c:v>33.958</c:v>
                </c:pt>
                <c:pt idx="19">
                  <c:v>28.964</c:v>
                </c:pt>
                <c:pt idx="20">
                  <c:v>24.05</c:v>
                </c:pt>
                <c:pt idx="21">
                  <c:v>-0.274</c:v>
                </c:pt>
                <c:pt idx="22">
                  <c:v>43.99</c:v>
                </c:pt>
                <c:pt idx="23">
                  <c:v>41.954</c:v>
                </c:pt>
                <c:pt idx="24">
                  <c:v>39.982</c:v>
                </c:pt>
                <c:pt idx="25">
                  <c:v>36.998</c:v>
                </c:pt>
                <c:pt idx="26">
                  <c:v>33.957</c:v>
                </c:pt>
                <c:pt idx="27">
                  <c:v>30.962</c:v>
                </c:pt>
                <c:pt idx="28">
                  <c:v>28.001</c:v>
                </c:pt>
                <c:pt idx="29">
                  <c:v>24.031</c:v>
                </c:pt>
                <c:pt idx="30">
                  <c:v>18.977</c:v>
                </c:pt>
                <c:pt idx="31">
                  <c:v>14.032</c:v>
                </c:pt>
                <c:pt idx="32">
                  <c:v>-0.276</c:v>
                </c:pt>
                <c:pt idx="33">
                  <c:v>23.931</c:v>
                </c:pt>
                <c:pt idx="34">
                  <c:v>21.976</c:v>
                </c:pt>
                <c:pt idx="35">
                  <c:v>19.989</c:v>
                </c:pt>
                <c:pt idx="36">
                  <c:v>17.009</c:v>
                </c:pt>
                <c:pt idx="37">
                  <c:v>14.016</c:v>
                </c:pt>
                <c:pt idx="38">
                  <c:v>11.078</c:v>
                </c:pt>
                <c:pt idx="39">
                  <c:v>7.987</c:v>
                </c:pt>
                <c:pt idx="40">
                  <c:v>-0.254</c:v>
                </c:pt>
              </c:numCache>
            </c:numRef>
          </c:xVal>
          <c:yVal>
            <c:numRef>
              <c:f>'hr_ref_runs.3669638'!$L$4:$L$44</c:f>
              <c:numCache>
                <c:ptCount val="41"/>
                <c:pt idx="0">
                  <c:v>0.6669527921681282</c:v>
                </c:pt>
                <c:pt idx="1">
                  <c:v>0.12477364980137118</c:v>
                </c:pt>
                <c:pt idx="2">
                  <c:v>0.015125766323899725</c:v>
                </c:pt>
                <c:pt idx="3">
                  <c:v>-0.0552785413078567</c:v>
                </c:pt>
                <c:pt idx="4">
                  <c:v>-0.965087254650058</c:v>
                </c:pt>
                <c:pt idx="5">
                  <c:v>0.3013646138031021</c:v>
                </c:pt>
                <c:pt idx="6">
                  <c:v>0.43935624470390877</c:v>
                </c:pt>
                <c:pt idx="7">
                  <c:v>0.507492836331167</c:v>
                </c:pt>
                <c:pt idx="8">
                  <c:v>0.5567646557449848</c:v>
                </c:pt>
                <c:pt idx="9">
                  <c:v>0.5858967748637234</c:v>
                </c:pt>
                <c:pt idx="10">
                  <c:v>0.625530777661857</c:v>
                </c:pt>
                <c:pt idx="11">
                  <c:v>-0.2715278587054115</c:v>
                </c:pt>
                <c:pt idx="12">
                  <c:v>-0.10343795162175695</c:v>
                </c:pt>
                <c:pt idx="13">
                  <c:v>0.04630434942334105</c:v>
                </c:pt>
                <c:pt idx="14">
                  <c:v>0.17947335628043604</c:v>
                </c:pt>
                <c:pt idx="15">
                  <c:v>0.27291503986848653</c:v>
                </c:pt>
                <c:pt idx="16">
                  <c:v>0.3453979282919555</c:v>
                </c:pt>
                <c:pt idx="17">
                  <c:v>0.3961758402795539</c:v>
                </c:pt>
                <c:pt idx="18">
                  <c:v>0.4229841825513496</c:v>
                </c:pt>
                <c:pt idx="19">
                  <c:v>0.4855818759472683</c:v>
                </c:pt>
                <c:pt idx="20">
                  <c:v>0.49840972643736414</c:v>
                </c:pt>
                <c:pt idx="21">
                  <c:v>0.6323003619524392</c:v>
                </c:pt>
                <c:pt idx="22">
                  <c:v>-0.1669361178386879</c:v>
                </c:pt>
                <c:pt idx="23">
                  <c:v>0.011074884114478323</c:v>
                </c:pt>
                <c:pt idx="24">
                  <c:v>0.11946601174298266</c:v>
                </c:pt>
                <c:pt idx="25">
                  <c:v>0.25124015213012996</c:v>
                </c:pt>
                <c:pt idx="26">
                  <c:v>0.3123429305876755</c:v>
                </c:pt>
                <c:pt idx="27">
                  <c:v>0.38129329937437006</c:v>
                </c:pt>
                <c:pt idx="28">
                  <c:v>0.4202862349260954</c:v>
                </c:pt>
                <c:pt idx="29">
                  <c:v>0.46343593912749803</c:v>
                </c:pt>
                <c:pt idx="30">
                  <c:v>0.5024185147027804</c:v>
                </c:pt>
                <c:pt idx="31">
                  <c:v>0.53056055431888</c:v>
                </c:pt>
                <c:pt idx="32">
                  <c:v>0.6369039580250847</c:v>
                </c:pt>
                <c:pt idx="33">
                  <c:v>0.020790742759771774</c:v>
                </c:pt>
                <c:pt idx="34">
                  <c:v>0.13112315377079042</c:v>
                </c:pt>
                <c:pt idx="35">
                  <c:v>0.23228550194413522</c:v>
                </c:pt>
                <c:pt idx="36">
                  <c:v>0.3421646501859925</c:v>
                </c:pt>
                <c:pt idx="37">
                  <c:v>0.4184525229000453</c:v>
                </c:pt>
                <c:pt idx="38">
                  <c:v>0.4611322536163467</c:v>
                </c:pt>
                <c:pt idx="39">
                  <c:v>0.5222874338900301</c:v>
                </c:pt>
                <c:pt idx="40">
                  <c:v>0.6286444012259838</c:v>
                </c:pt>
              </c:numCache>
            </c:numRef>
          </c:yVal>
          <c:smooth val="1"/>
        </c:ser>
        <c:axId val="4804159"/>
        <c:axId val="43237432"/>
      </c:scatterChart>
      <c:valAx>
        <c:axId val="4804159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current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3237432"/>
        <c:crosses val="autoZero"/>
        <c:crossBetween val="midCat"/>
        <c:dispUnits/>
      </c:valAx>
      <c:valAx>
        <c:axId val="432374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gdl (meas) - gdl (calc)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80415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51"/>
          <c:y val="0.708"/>
          <c:w val="0.1965"/>
          <c:h val="0.111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95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5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5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workbookViewId="0" topLeftCell="A1">
      <selection activeCell="L2" sqref="L2"/>
    </sheetView>
  </sheetViews>
  <sheetFormatPr defaultColWidth="9.140625" defaultRowHeight="12.75"/>
  <cols>
    <col min="1" max="1" width="1.421875" style="0" bestFit="1" customWidth="1"/>
    <col min="2" max="2" width="10.57421875" style="0" bestFit="1" customWidth="1"/>
    <col min="3" max="3" width="8.8515625" style="0" bestFit="1" customWidth="1"/>
    <col min="4" max="4" width="10.57421875" style="0" bestFit="1" customWidth="1"/>
    <col min="5" max="5" width="12.00390625" style="0" bestFit="1" customWidth="1"/>
    <col min="6" max="6" width="9.28125" style="0" bestFit="1" customWidth="1"/>
    <col min="8" max="9" width="9.421875" style="0" bestFit="1" customWidth="1"/>
    <col min="10" max="10" width="9.00390625" style="0" bestFit="1" customWidth="1"/>
    <col min="11" max="11" width="12.00390625" style="0" bestFit="1" customWidth="1"/>
    <col min="12" max="12" width="10.8515625" style="0" bestFit="1" customWidth="1"/>
  </cols>
  <sheetData>
    <row r="1" spans="1:12" ht="12.75">
      <c r="A1" t="s">
        <v>9</v>
      </c>
      <c r="B1" t="s">
        <v>10</v>
      </c>
      <c r="C1">
        <v>25</v>
      </c>
      <c r="D1">
        <v>2000</v>
      </c>
      <c r="E1" t="s">
        <v>11</v>
      </c>
      <c r="F1" t="s">
        <v>12</v>
      </c>
      <c r="G1" t="s">
        <v>13</v>
      </c>
      <c r="H1" t="s">
        <v>14</v>
      </c>
      <c r="I1" t="s">
        <v>15</v>
      </c>
      <c r="J1">
        <v>3667682</v>
      </c>
      <c r="L1" t="s">
        <v>71</v>
      </c>
    </row>
    <row r="2" spans="1:4" ht="12.75">
      <c r="A2" t="s">
        <v>9</v>
      </c>
      <c r="B2" t="s">
        <v>16</v>
      </c>
      <c r="C2" t="s">
        <v>17</v>
      </c>
      <c r="D2" t="s">
        <v>18</v>
      </c>
    </row>
    <row r="3" spans="2:12" ht="12.75">
      <c r="B3" t="s">
        <v>19</v>
      </c>
      <c r="C3" t="s">
        <v>20</v>
      </c>
      <c r="D3" t="s">
        <v>21</v>
      </c>
      <c r="E3" t="s">
        <v>22</v>
      </c>
      <c r="F3" t="s">
        <v>23</v>
      </c>
      <c r="G3" t="s">
        <v>24</v>
      </c>
      <c r="H3" t="s">
        <v>25</v>
      </c>
      <c r="I3" t="s">
        <v>26</v>
      </c>
      <c r="J3" t="s">
        <v>27</v>
      </c>
      <c r="K3" t="s">
        <v>28</v>
      </c>
      <c r="L3" t="s">
        <v>29</v>
      </c>
    </row>
    <row r="4" spans="2:12" ht="12.75">
      <c r="B4">
        <v>3667709</v>
      </c>
      <c r="C4">
        <v>0</v>
      </c>
      <c r="D4">
        <v>-0.331</v>
      </c>
      <c r="E4" s="2">
        <v>0.4437993</v>
      </c>
      <c r="F4">
        <v>180</v>
      </c>
      <c r="G4">
        <v>-91.599</v>
      </c>
      <c r="H4" s="2">
        <v>0.0003177778</v>
      </c>
      <c r="I4" s="2">
        <v>6.545703E-05</v>
      </c>
      <c r="J4" s="2">
        <v>7.357187E-06</v>
      </c>
      <c r="K4">
        <f>tf*D4</f>
        <v>-0.20480560002283713</v>
      </c>
      <c r="L4" s="2">
        <f>E4-K4</f>
        <v>0.6486049000228371</v>
      </c>
    </row>
    <row r="5" spans="2:12" ht="12.75">
      <c r="B5">
        <v>3667713</v>
      </c>
      <c r="C5">
        <v>5</v>
      </c>
      <c r="D5">
        <v>8.861</v>
      </c>
      <c r="E5" s="2">
        <v>5.706922</v>
      </c>
      <c r="F5">
        <v>180</v>
      </c>
      <c r="G5">
        <v>-91.564</v>
      </c>
      <c r="H5" s="2">
        <v>0.0003230756</v>
      </c>
      <c r="I5" s="2">
        <v>0.0008470637</v>
      </c>
      <c r="J5" s="2">
        <v>4.805646E-06</v>
      </c>
      <c r="K5">
        <f aca="true" t="shared" si="0" ref="K5:K32">tf*D5</f>
        <v>5.482726349856072</v>
      </c>
      <c r="L5" s="2">
        <f aca="true" t="shared" si="1" ref="L5:L32">E5-K5</f>
        <v>0.22419565014392795</v>
      </c>
    </row>
    <row r="6" spans="2:12" ht="12.75">
      <c r="B6">
        <v>3667717</v>
      </c>
      <c r="C6">
        <v>10</v>
      </c>
      <c r="D6">
        <v>13.914</v>
      </c>
      <c r="E6" s="2">
        <v>8.734646</v>
      </c>
      <c r="F6">
        <v>180</v>
      </c>
      <c r="G6">
        <v>-91.566</v>
      </c>
      <c r="H6" s="2">
        <v>0.0003225246</v>
      </c>
      <c r="I6" s="2">
        <v>0.001303525</v>
      </c>
      <c r="J6" s="2">
        <v>5.637221E-06</v>
      </c>
      <c r="K6">
        <f t="shared" si="0"/>
        <v>8.609260177395033</v>
      </c>
      <c r="L6" s="2">
        <f t="shared" si="1"/>
        <v>0.1253858226049669</v>
      </c>
    </row>
    <row r="7" spans="2:12" ht="12.75">
      <c r="B7">
        <v>3667721</v>
      </c>
      <c r="C7">
        <v>15</v>
      </c>
      <c r="D7">
        <v>18.791</v>
      </c>
      <c r="E7" s="2">
        <v>11.68174</v>
      </c>
      <c r="F7">
        <v>180</v>
      </c>
      <c r="G7">
        <v>-91.565</v>
      </c>
      <c r="H7" s="2">
        <v>0.0003220987</v>
      </c>
      <c r="I7" s="2">
        <v>0.001737627</v>
      </c>
      <c r="J7" s="2">
        <v>5.999385E-06</v>
      </c>
      <c r="K7">
        <f t="shared" si="0"/>
        <v>11.626894350541185</v>
      </c>
      <c r="L7" s="2">
        <f t="shared" si="1"/>
        <v>0.054845649458814094</v>
      </c>
    </row>
    <row r="8" spans="2:12" ht="12.75">
      <c r="B8">
        <v>3667725</v>
      </c>
      <c r="C8">
        <v>20</v>
      </c>
      <c r="D8">
        <v>24.063</v>
      </c>
      <c r="E8" s="2">
        <v>14.88954</v>
      </c>
      <c r="F8">
        <v>180</v>
      </c>
      <c r="G8">
        <v>-91.565</v>
      </c>
      <c r="H8" s="2">
        <v>0.000322689</v>
      </c>
      <c r="I8" s="2">
        <v>0.002210498</v>
      </c>
      <c r="J8" s="2">
        <v>7.434114E-06</v>
      </c>
      <c r="K8">
        <f t="shared" si="0"/>
        <v>14.888933998034831</v>
      </c>
      <c r="L8" s="2">
        <f t="shared" si="1"/>
        <v>0.0006060019651688009</v>
      </c>
    </row>
    <row r="9" spans="2:12" ht="12.75">
      <c r="B9">
        <v>3667729</v>
      </c>
      <c r="C9">
        <v>25</v>
      </c>
      <c r="D9">
        <v>28.88</v>
      </c>
      <c r="E9" s="2">
        <v>17.85517</v>
      </c>
      <c r="F9">
        <v>180</v>
      </c>
      <c r="G9">
        <v>-91.565</v>
      </c>
      <c r="H9" s="2">
        <v>0.0003231377</v>
      </c>
      <c r="I9" s="2">
        <v>0.002652099</v>
      </c>
      <c r="J9" s="2">
        <v>8.297851E-06</v>
      </c>
      <c r="K9">
        <f t="shared" si="0"/>
        <v>17.86944328900162</v>
      </c>
      <c r="L9" s="2">
        <f t="shared" si="1"/>
        <v>-0.014273289001618394</v>
      </c>
    </row>
    <row r="10" spans="2:12" ht="12.75">
      <c r="B10">
        <v>3667733</v>
      </c>
      <c r="C10">
        <v>30</v>
      </c>
      <c r="D10">
        <v>33.895</v>
      </c>
      <c r="E10" s="2">
        <v>20.94189</v>
      </c>
      <c r="F10">
        <v>180</v>
      </c>
      <c r="G10">
        <v>-91.563</v>
      </c>
      <c r="H10" s="2">
        <v>0.000323132</v>
      </c>
      <c r="I10" s="2">
        <v>0.003104607</v>
      </c>
      <c r="J10" s="2">
        <v>9.599545E-06</v>
      </c>
      <c r="K10">
        <f t="shared" si="0"/>
        <v>20.972464691160315</v>
      </c>
      <c r="L10" s="2">
        <f t="shared" si="1"/>
        <v>-0.030574691160314416</v>
      </c>
    </row>
    <row r="11" spans="2:12" ht="12.75">
      <c r="B11">
        <v>3667737</v>
      </c>
      <c r="C11">
        <v>35</v>
      </c>
      <c r="D11">
        <v>38.815</v>
      </c>
      <c r="E11" s="2">
        <v>23.91498</v>
      </c>
      <c r="F11">
        <v>180</v>
      </c>
      <c r="G11">
        <v>-91.564</v>
      </c>
      <c r="H11" s="2">
        <v>0.0003235068</v>
      </c>
      <c r="I11" s="2">
        <v>0.003557398</v>
      </c>
      <c r="J11" s="2">
        <v>1.222459E-05</v>
      </c>
      <c r="K11">
        <f t="shared" si="0"/>
        <v>24.016705029868344</v>
      </c>
      <c r="L11" s="2">
        <f t="shared" si="1"/>
        <v>-0.10172502986834431</v>
      </c>
    </row>
    <row r="12" spans="2:12" ht="12.75">
      <c r="B12">
        <v>3667741</v>
      </c>
      <c r="C12">
        <v>40</v>
      </c>
      <c r="D12">
        <v>43.845</v>
      </c>
      <c r="E12" s="2">
        <v>26.9954</v>
      </c>
      <c r="F12">
        <v>180</v>
      </c>
      <c r="G12">
        <v>-91.563</v>
      </c>
      <c r="H12" s="2">
        <v>0.0003143709</v>
      </c>
      <c r="I12" s="2">
        <v>0.004013765</v>
      </c>
      <c r="J12" s="2">
        <v>7.975944E-06</v>
      </c>
      <c r="K12">
        <f t="shared" si="0"/>
        <v>27.129007652571882</v>
      </c>
      <c r="L12" s="2">
        <f t="shared" si="1"/>
        <v>-0.13360765257188234</v>
      </c>
    </row>
    <row r="13" spans="2:12" ht="12.75">
      <c r="B13">
        <v>3667745</v>
      </c>
      <c r="C13">
        <v>45</v>
      </c>
      <c r="D13">
        <v>48.93</v>
      </c>
      <c r="E13" s="2">
        <v>30.05975</v>
      </c>
      <c r="F13">
        <v>180</v>
      </c>
      <c r="G13">
        <v>-91.565</v>
      </c>
      <c r="H13" s="2">
        <v>0.0003103026</v>
      </c>
      <c r="I13" s="2">
        <v>0.004481395</v>
      </c>
      <c r="J13" s="2">
        <v>9.16167E-06</v>
      </c>
      <c r="K13">
        <f t="shared" si="0"/>
        <v>30.27534141727317</v>
      </c>
      <c r="L13" s="2">
        <f t="shared" si="1"/>
        <v>-0.21559141727317055</v>
      </c>
    </row>
    <row r="14" spans="2:12" ht="12.75">
      <c r="B14">
        <v>3667749</v>
      </c>
      <c r="C14">
        <v>50</v>
      </c>
      <c r="D14">
        <v>53.943</v>
      </c>
      <c r="E14" s="2">
        <v>33.09265</v>
      </c>
      <c r="F14">
        <v>180</v>
      </c>
      <c r="G14">
        <v>-91.563</v>
      </c>
      <c r="H14" s="2">
        <v>0.0003073495</v>
      </c>
      <c r="I14" s="2">
        <v>0.004938267</v>
      </c>
      <c r="J14" s="2">
        <v>1.020679E-05</v>
      </c>
      <c r="K14">
        <f t="shared" si="0"/>
        <v>33.37712532335922</v>
      </c>
      <c r="L14" s="2">
        <f t="shared" si="1"/>
        <v>-0.2844753233592243</v>
      </c>
    </row>
    <row r="15" spans="2:12" ht="12.75">
      <c r="B15">
        <v>3667753</v>
      </c>
      <c r="C15">
        <v>55</v>
      </c>
      <c r="D15">
        <v>58.787</v>
      </c>
      <c r="E15" s="2">
        <v>35.98158</v>
      </c>
      <c r="F15">
        <v>180</v>
      </c>
      <c r="G15">
        <v>-91.565</v>
      </c>
      <c r="H15" s="2">
        <v>0.0003051285</v>
      </c>
      <c r="I15" s="2">
        <v>0.005350372</v>
      </c>
      <c r="J15" s="2">
        <v>1.079779E-05</v>
      </c>
      <c r="K15">
        <f t="shared" si="0"/>
        <v>36.37434081130672</v>
      </c>
      <c r="L15" s="2">
        <f t="shared" si="1"/>
        <v>-0.39276081130672225</v>
      </c>
    </row>
    <row r="16" spans="2:12" ht="12.75">
      <c r="B16">
        <v>3667757</v>
      </c>
      <c r="C16">
        <v>60</v>
      </c>
      <c r="D16">
        <v>63.849</v>
      </c>
      <c r="E16" s="2">
        <v>38.97416</v>
      </c>
      <c r="F16">
        <v>180</v>
      </c>
      <c r="G16">
        <v>-91.565</v>
      </c>
      <c r="H16" s="2">
        <v>0.0003027299</v>
      </c>
      <c r="I16" s="2">
        <v>0.005821017</v>
      </c>
      <c r="J16" s="2">
        <v>1.360539E-05</v>
      </c>
      <c r="K16">
        <f t="shared" si="0"/>
        <v>39.50644337117259</v>
      </c>
      <c r="L16" s="2">
        <f t="shared" si="1"/>
        <v>-0.5322833711725892</v>
      </c>
    </row>
    <row r="17" spans="2:12" ht="12.75">
      <c r="B17">
        <v>3667761</v>
      </c>
      <c r="C17">
        <v>65</v>
      </c>
      <c r="D17">
        <v>68.734</v>
      </c>
      <c r="E17" s="2">
        <v>41.8125</v>
      </c>
      <c r="F17">
        <v>180</v>
      </c>
      <c r="G17">
        <v>-91.565</v>
      </c>
      <c r="H17" s="2">
        <v>0.0002998307</v>
      </c>
      <c r="I17" s="2">
        <v>0.006226011</v>
      </c>
      <c r="J17" s="2">
        <v>1.159671E-05</v>
      </c>
      <c r="K17">
        <f t="shared" si="0"/>
        <v>42.52902752860932</v>
      </c>
      <c r="L17" s="2">
        <f t="shared" si="1"/>
        <v>-0.7165275286093191</v>
      </c>
    </row>
    <row r="18" spans="2:12" ht="12.75">
      <c r="B18">
        <v>3667765</v>
      </c>
      <c r="C18">
        <v>70</v>
      </c>
      <c r="D18">
        <v>73.987</v>
      </c>
      <c r="E18" s="2">
        <v>44.81478</v>
      </c>
      <c r="F18">
        <v>180</v>
      </c>
      <c r="G18">
        <v>-91.565</v>
      </c>
      <c r="H18" s="2">
        <v>0.0002968032</v>
      </c>
      <c r="I18" s="2">
        <v>0.006672091</v>
      </c>
      <c r="J18" s="2">
        <v>1.395782E-05</v>
      </c>
      <c r="K18">
        <f t="shared" si="0"/>
        <v>45.77931096341284</v>
      </c>
      <c r="L18" s="2">
        <f t="shared" si="1"/>
        <v>-0.964530963412841</v>
      </c>
    </row>
    <row r="19" spans="2:12" ht="12.75">
      <c r="B19">
        <v>3667771</v>
      </c>
      <c r="C19">
        <v>65</v>
      </c>
      <c r="D19">
        <v>68.935</v>
      </c>
      <c r="E19" s="2">
        <v>42.29363</v>
      </c>
      <c r="F19">
        <v>180</v>
      </c>
      <c r="G19">
        <v>-91.566</v>
      </c>
      <c r="H19" s="2">
        <v>0.0002996788</v>
      </c>
      <c r="I19" s="2">
        <v>0.006316138</v>
      </c>
      <c r="J19" s="2">
        <v>1.394039E-05</v>
      </c>
      <c r="K19">
        <f t="shared" si="0"/>
        <v>42.65339588391021</v>
      </c>
      <c r="L19" s="2">
        <f t="shared" si="1"/>
        <v>-0.3597658839102067</v>
      </c>
    </row>
    <row r="20" spans="2:12" ht="12.75">
      <c r="B20">
        <v>3667775</v>
      </c>
      <c r="C20">
        <v>60</v>
      </c>
      <c r="D20">
        <v>63.95</v>
      </c>
      <c r="E20" s="2">
        <v>39.53866</v>
      </c>
      <c r="F20">
        <v>180</v>
      </c>
      <c r="G20">
        <v>-91.566</v>
      </c>
      <c r="H20" s="2">
        <v>0.0003029234</v>
      </c>
      <c r="I20" s="2">
        <v>0.005889785</v>
      </c>
      <c r="J20" s="2">
        <v>1.348281E-05</v>
      </c>
      <c r="K20">
        <f t="shared" si="0"/>
        <v>39.56893692284119</v>
      </c>
      <c r="L20" s="2">
        <f t="shared" si="1"/>
        <v>-0.03027692284118899</v>
      </c>
    </row>
    <row r="21" spans="2:12" ht="12.75">
      <c r="B21">
        <v>3667779</v>
      </c>
      <c r="C21">
        <v>55</v>
      </c>
      <c r="D21">
        <v>58.893</v>
      </c>
      <c r="E21" s="2">
        <v>36.60123</v>
      </c>
      <c r="F21">
        <v>180</v>
      </c>
      <c r="G21">
        <v>-91.567</v>
      </c>
      <c r="H21" s="2">
        <v>0.0003068738</v>
      </c>
      <c r="I21" s="2">
        <v>0.005444833</v>
      </c>
      <c r="J21" s="2">
        <v>1.192025E-05</v>
      </c>
      <c r="K21">
        <f t="shared" si="0"/>
        <v>36.43992810315694</v>
      </c>
      <c r="L21" s="2">
        <f t="shared" si="1"/>
        <v>0.16130189684306373</v>
      </c>
    </row>
    <row r="22" spans="2:12" ht="12.75">
      <c r="B22">
        <v>3667783</v>
      </c>
      <c r="C22">
        <v>50</v>
      </c>
      <c r="D22">
        <v>53.976</v>
      </c>
      <c r="E22" s="2">
        <v>33.66309</v>
      </c>
      <c r="F22">
        <v>180</v>
      </c>
      <c r="G22">
        <v>-91.567</v>
      </c>
      <c r="H22" s="2">
        <v>0.0003104828</v>
      </c>
      <c r="I22" s="2">
        <v>0.005015505</v>
      </c>
      <c r="J22" s="2">
        <v>1.088324E-05</v>
      </c>
      <c r="K22">
        <f t="shared" si="0"/>
        <v>33.39754400855787</v>
      </c>
      <c r="L22" s="2">
        <f t="shared" si="1"/>
        <v>0.2655459914421243</v>
      </c>
    </row>
    <row r="23" spans="2:12" ht="12.75">
      <c r="B23">
        <v>3667787</v>
      </c>
      <c r="C23">
        <v>45</v>
      </c>
      <c r="D23">
        <v>49.033</v>
      </c>
      <c r="E23" s="2">
        <v>30.68861</v>
      </c>
      <c r="F23">
        <v>180</v>
      </c>
      <c r="G23">
        <v>-91.566</v>
      </c>
      <c r="H23" s="2">
        <v>0.0003094218</v>
      </c>
      <c r="I23" s="2">
        <v>0.004570261</v>
      </c>
      <c r="J23" s="2">
        <v>8.908828E-06</v>
      </c>
      <c r="K23">
        <f t="shared" si="0"/>
        <v>30.339072465014418</v>
      </c>
      <c r="L23" s="2">
        <f t="shared" si="1"/>
        <v>0.3495375349855827</v>
      </c>
    </row>
    <row r="24" spans="2:12" ht="12.75">
      <c r="B24">
        <v>3667791</v>
      </c>
      <c r="C24">
        <v>40</v>
      </c>
      <c r="D24">
        <v>43.975</v>
      </c>
      <c r="E24" s="2">
        <v>27.61628</v>
      </c>
      <c r="F24">
        <v>180</v>
      </c>
      <c r="G24">
        <v>-91.565</v>
      </c>
      <c r="H24" s="2">
        <v>0.0003122698</v>
      </c>
      <c r="I24" s="2">
        <v>0.004113566</v>
      </c>
      <c r="J24" s="2">
        <v>8.762643E-06</v>
      </c>
      <c r="K24">
        <f t="shared" si="0"/>
        <v>27.209444897293846</v>
      </c>
      <c r="L24" s="2">
        <f t="shared" si="1"/>
        <v>0.40683510270615386</v>
      </c>
    </row>
    <row r="25" spans="2:12" ht="12.75">
      <c r="B25">
        <v>3667795</v>
      </c>
      <c r="C25">
        <v>35</v>
      </c>
      <c r="D25">
        <v>39.004</v>
      </c>
      <c r="E25" s="2">
        <v>24.58953</v>
      </c>
      <c r="F25">
        <v>180</v>
      </c>
      <c r="G25">
        <v>-91.566</v>
      </c>
      <c r="H25" s="2">
        <v>0.0003191014</v>
      </c>
      <c r="I25" s="2">
        <v>0.003662447</v>
      </c>
      <c r="J25" s="2">
        <v>7.932231E-06</v>
      </c>
      <c r="K25">
        <f t="shared" si="0"/>
        <v>24.13364840873335</v>
      </c>
      <c r="L25" s="2">
        <f t="shared" si="1"/>
        <v>0.4558815912666496</v>
      </c>
    </row>
    <row r="26" spans="2:12" ht="12.75">
      <c r="B26">
        <v>3667799</v>
      </c>
      <c r="C26">
        <v>30</v>
      </c>
      <c r="D26">
        <v>33.934</v>
      </c>
      <c r="E26" s="2">
        <v>21.48772</v>
      </c>
      <c r="F26">
        <v>180</v>
      </c>
      <c r="G26">
        <v>-91.566</v>
      </c>
      <c r="H26" s="2">
        <v>0.0003200487</v>
      </c>
      <c r="I26" s="2">
        <v>0.003200062</v>
      </c>
      <c r="J26" s="2">
        <v>7.287744E-06</v>
      </c>
      <c r="K26">
        <f t="shared" si="0"/>
        <v>20.9965958645769</v>
      </c>
      <c r="L26" s="2">
        <f t="shared" si="1"/>
        <v>0.4911241354230995</v>
      </c>
    </row>
    <row r="27" spans="2:12" ht="12.75">
      <c r="B27">
        <v>3667803</v>
      </c>
      <c r="C27">
        <v>25</v>
      </c>
      <c r="D27">
        <v>29.005</v>
      </c>
      <c r="E27" s="2">
        <v>18.45342</v>
      </c>
      <c r="F27">
        <v>180</v>
      </c>
      <c r="G27">
        <v>-91.566</v>
      </c>
      <c r="H27" s="2">
        <v>0.000316793</v>
      </c>
      <c r="I27" s="2">
        <v>0.002746904</v>
      </c>
      <c r="J27" s="2">
        <v>6.711002E-06</v>
      </c>
      <c r="K27">
        <f t="shared" si="0"/>
        <v>17.946786793541964</v>
      </c>
      <c r="L27" s="2">
        <f t="shared" si="1"/>
        <v>0.5066332064580372</v>
      </c>
    </row>
    <row r="28" spans="2:12" ht="12.75">
      <c r="B28">
        <v>3667807</v>
      </c>
      <c r="C28">
        <v>20</v>
      </c>
      <c r="D28">
        <v>24.086</v>
      </c>
      <c r="E28" s="2">
        <v>15.41344</v>
      </c>
      <c r="F28">
        <v>180</v>
      </c>
      <c r="G28">
        <v>-91.565</v>
      </c>
      <c r="H28" s="2">
        <v>0.0003166251</v>
      </c>
      <c r="I28" s="2">
        <v>0.002298322</v>
      </c>
      <c r="J28" s="2">
        <v>6.268936E-06</v>
      </c>
      <c r="K28">
        <f t="shared" si="0"/>
        <v>14.903165202870255</v>
      </c>
      <c r="L28" s="2">
        <f t="shared" si="1"/>
        <v>0.5102747971297443</v>
      </c>
    </row>
    <row r="29" spans="2:12" ht="12.75">
      <c r="B29">
        <v>3667811</v>
      </c>
      <c r="C29">
        <v>15</v>
      </c>
      <c r="D29">
        <v>19.018</v>
      </c>
      <c r="E29" s="2">
        <v>12.30293</v>
      </c>
      <c r="F29">
        <v>180</v>
      </c>
      <c r="G29">
        <v>-91.565</v>
      </c>
      <c r="H29" s="2">
        <v>0.0003173434</v>
      </c>
      <c r="I29" s="2">
        <v>0.001830066</v>
      </c>
      <c r="J29" s="2">
        <v>5.772322E-06</v>
      </c>
      <c r="K29">
        <f t="shared" si="0"/>
        <v>11.767350154786454</v>
      </c>
      <c r="L29" s="2">
        <f t="shared" si="1"/>
        <v>0.5355798452135456</v>
      </c>
    </row>
    <row r="30" spans="2:12" ht="12.75">
      <c r="B30">
        <v>3667815</v>
      </c>
      <c r="C30">
        <v>10</v>
      </c>
      <c r="D30">
        <v>14.041</v>
      </c>
      <c r="E30" s="2">
        <v>9.254575</v>
      </c>
      <c r="F30">
        <v>180</v>
      </c>
      <c r="G30">
        <v>-91.565</v>
      </c>
      <c r="H30" s="2">
        <v>0.0003176216</v>
      </c>
      <c r="I30" s="2">
        <v>0.001375128</v>
      </c>
      <c r="J30" s="2">
        <v>5.756328E-06</v>
      </c>
      <c r="K30">
        <f t="shared" si="0"/>
        <v>8.687841178008025</v>
      </c>
      <c r="L30" s="2">
        <f t="shared" si="1"/>
        <v>0.566733821991976</v>
      </c>
    </row>
    <row r="31" spans="2:12" ht="12.75">
      <c r="B31">
        <v>3667819</v>
      </c>
      <c r="C31">
        <v>5</v>
      </c>
      <c r="D31">
        <v>9.008</v>
      </c>
      <c r="E31" s="2">
        <v>6.142803</v>
      </c>
      <c r="F31">
        <v>180</v>
      </c>
      <c r="G31">
        <v>-91.565</v>
      </c>
      <c r="H31" s="2">
        <v>0.0003256617</v>
      </c>
      <c r="I31" s="2">
        <v>0.0009126905</v>
      </c>
      <c r="J31" s="2">
        <v>5.167365E-06</v>
      </c>
      <c r="K31">
        <f t="shared" si="0"/>
        <v>5.573682311195518</v>
      </c>
      <c r="L31" s="2">
        <f t="shared" si="1"/>
        <v>0.5691206888044817</v>
      </c>
    </row>
    <row r="32" spans="2:12" ht="12.75">
      <c r="B32">
        <v>3667823</v>
      </c>
      <c r="C32">
        <v>0</v>
      </c>
      <c r="D32">
        <v>-0.28</v>
      </c>
      <c r="E32" s="2">
        <v>0.4470062</v>
      </c>
      <c r="F32">
        <v>180</v>
      </c>
      <c r="G32">
        <v>-91.549</v>
      </c>
      <c r="H32" s="2">
        <v>0.0003210335</v>
      </c>
      <c r="I32" s="2">
        <v>6.170852E-05</v>
      </c>
      <c r="J32" s="2">
        <v>5.318757E-06</v>
      </c>
      <c r="K32">
        <f t="shared" si="0"/>
        <v>-0.17324945017037582</v>
      </c>
      <c r="L32" s="2">
        <f t="shared" si="1"/>
        <v>0.6202556501703759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01"/>
  <sheetViews>
    <sheetView workbookViewId="0" topLeftCell="E1">
      <selection activeCell="M21" sqref="M21"/>
    </sheetView>
  </sheetViews>
  <sheetFormatPr defaultColWidth="9.140625" defaultRowHeight="12.75"/>
  <cols>
    <col min="1" max="1" width="11.421875" style="0" bestFit="1" customWidth="1"/>
    <col min="2" max="4" width="9.00390625" style="0" bestFit="1" customWidth="1"/>
  </cols>
  <sheetData>
    <row r="1" spans="1:19" ht="12.75">
      <c r="A1" t="s">
        <v>30</v>
      </c>
      <c r="B1" t="s">
        <v>31</v>
      </c>
      <c r="C1" t="s">
        <v>32</v>
      </c>
      <c r="G1" t="s">
        <v>57</v>
      </c>
      <c r="H1">
        <v>43</v>
      </c>
      <c r="I1" s="3">
        <v>8</v>
      </c>
      <c r="J1" s="3">
        <v>27</v>
      </c>
      <c r="K1" s="3">
        <f>J1+1</f>
        <v>28</v>
      </c>
      <c r="L1" s="3">
        <f>K1+1</f>
        <v>29</v>
      </c>
      <c r="M1" s="3">
        <f>L1+1</f>
        <v>30</v>
      </c>
      <c r="N1" s="3">
        <v>32</v>
      </c>
      <c r="O1" s="3">
        <v>27</v>
      </c>
      <c r="P1" s="3">
        <f>O1+1</f>
        <v>28</v>
      </c>
      <c r="Q1" s="3">
        <f>P1+1</f>
        <v>29</v>
      </c>
      <c r="R1" s="3">
        <f>Q1+1</f>
        <v>30</v>
      </c>
      <c r="S1" s="3">
        <v>32</v>
      </c>
    </row>
    <row r="2" spans="1:2" ht="12.75">
      <c r="A2" t="s">
        <v>33</v>
      </c>
      <c r="B2">
        <v>3667827</v>
      </c>
    </row>
    <row r="3" spans="1:19" ht="12.75">
      <c r="A3" t="s">
        <v>34</v>
      </c>
      <c r="B3">
        <v>3667854</v>
      </c>
      <c r="G3" t="s">
        <v>58</v>
      </c>
      <c r="I3" t="s">
        <v>59</v>
      </c>
      <c r="J3" t="s">
        <v>60</v>
      </c>
      <c r="K3" t="s">
        <v>61</v>
      </c>
      <c r="L3" t="s">
        <v>62</v>
      </c>
      <c r="M3" t="s">
        <v>63</v>
      </c>
      <c r="N3" t="s">
        <v>64</v>
      </c>
      <c r="O3" t="s">
        <v>65</v>
      </c>
      <c r="P3" t="s">
        <v>66</v>
      </c>
      <c r="Q3" t="s">
        <v>67</v>
      </c>
      <c r="R3" t="s">
        <v>68</v>
      </c>
      <c r="S3" t="s">
        <v>69</v>
      </c>
    </row>
    <row r="4" spans="1:19" ht="12.75">
      <c r="A4" t="s">
        <v>35</v>
      </c>
      <c r="B4">
        <v>1487666</v>
      </c>
      <c r="G4">
        <v>0</v>
      </c>
      <c r="I4" s="4">
        <f aca="true" ca="1" t="shared" si="0" ref="I4:I10">OFFSET($A$1,I$1+$H$1*$G4-1,1)</f>
        <v>-0.28</v>
      </c>
      <c r="J4" s="4">
        <f aca="true" ca="1" t="shared" si="1" ref="J4:N10">OFFSET($A$1,J$1+$H$1*$G4-1,2)*10000</f>
        <v>-40.7402</v>
      </c>
      <c r="K4" s="4">
        <f ca="1" t="shared" si="1"/>
        <v>-15.6815</v>
      </c>
      <c r="L4" s="4">
        <f ca="1" t="shared" si="1"/>
        <v>-1.5094800000000002</v>
      </c>
      <c r="M4" s="4">
        <f ca="1" t="shared" si="1"/>
        <v>-2.14787</v>
      </c>
      <c r="N4" s="4">
        <f ca="1">OFFSET($A$1,N$1+$H$1*$G4-1,2)*10000</f>
        <v>1.0292</v>
      </c>
      <c r="O4" s="4">
        <f aca="true" ca="1" t="shared" si="2" ref="O4:S10">OFFSET($A$1,O$1+$H$1*$G4-1,3)*10000</f>
        <v>70.634</v>
      </c>
      <c r="P4" s="4">
        <f ca="1" t="shared" si="2"/>
        <v>-0.0507343</v>
      </c>
      <c r="Q4" s="4">
        <f ca="1" t="shared" si="2"/>
        <v>-3.65128</v>
      </c>
      <c r="R4" s="4">
        <f ca="1">OFFSET($A$1,R$1+$H$1*$G4-1,3)*10000</f>
        <v>-0.379632</v>
      </c>
      <c r="S4" s="4">
        <f ca="1" t="shared" si="2"/>
        <v>0.00279853</v>
      </c>
    </row>
    <row r="5" spans="1:19" ht="12.75">
      <c r="A5" t="s">
        <v>36</v>
      </c>
      <c r="B5">
        <v>2</v>
      </c>
      <c r="G5">
        <v>1</v>
      </c>
      <c r="I5" s="4">
        <f ca="1" t="shared" si="0"/>
        <v>13.87</v>
      </c>
      <c r="J5" s="4">
        <f ca="1" t="shared" si="1"/>
        <v>1.3333099999999998</v>
      </c>
      <c r="K5" s="4">
        <f ca="1" t="shared" si="1"/>
        <v>-5.27072</v>
      </c>
      <c r="L5" s="4">
        <f ca="1" t="shared" si="1"/>
        <v>0.437103</v>
      </c>
      <c r="M5" s="4">
        <f ca="1" t="shared" si="1"/>
        <v>0.5735480000000001</v>
      </c>
      <c r="N5" s="4">
        <f ca="1" t="shared" si="1"/>
        <v>0.5338080000000001</v>
      </c>
      <c r="O5" s="4">
        <f ca="1" t="shared" si="2"/>
        <v>2.17702</v>
      </c>
      <c r="P5" s="4">
        <f ca="1" t="shared" si="2"/>
        <v>0.081436</v>
      </c>
      <c r="Q5" s="4">
        <f ca="1" t="shared" si="2"/>
        <v>-0.0956249</v>
      </c>
      <c r="R5" s="4">
        <f ca="1" t="shared" si="2"/>
        <v>-0.256144</v>
      </c>
      <c r="S5" s="4">
        <f ca="1" t="shared" si="2"/>
        <v>0.007142600000000001</v>
      </c>
    </row>
    <row r="6" spans="1:19" ht="12.75">
      <c r="A6" t="s">
        <v>37</v>
      </c>
      <c r="B6">
        <v>0.0196</v>
      </c>
      <c r="G6">
        <v>2</v>
      </c>
      <c r="I6" s="4">
        <f ca="1" t="shared" si="0"/>
        <v>23.98</v>
      </c>
      <c r="J6" s="4">
        <f ca="1" t="shared" si="1"/>
        <v>1.83449</v>
      </c>
      <c r="K6" s="4">
        <f ca="1" t="shared" si="1"/>
        <v>-5.292050000000001</v>
      </c>
      <c r="L6" s="4">
        <f ca="1" t="shared" si="1"/>
        <v>0.453262</v>
      </c>
      <c r="M6" s="4">
        <f ca="1" t="shared" si="1"/>
        <v>0.732243</v>
      </c>
      <c r="N6" s="4">
        <f ca="1" t="shared" si="1"/>
        <v>0.522539</v>
      </c>
      <c r="O6" s="4">
        <f ca="1" t="shared" si="2"/>
        <v>1.5670899999999999</v>
      </c>
      <c r="P6" s="4">
        <f ca="1" t="shared" si="2"/>
        <v>0.0926859</v>
      </c>
      <c r="Q6" s="4">
        <f ca="1" t="shared" si="2"/>
        <v>-0.10261999999999999</v>
      </c>
      <c r="R6" s="4">
        <f ca="1" t="shared" si="2"/>
        <v>-0.239272</v>
      </c>
      <c r="S6" s="4">
        <f ca="1" t="shared" si="2"/>
        <v>0.00923293</v>
      </c>
    </row>
    <row r="7" spans="1:19" ht="12.75">
      <c r="A7" t="s">
        <v>38</v>
      </c>
      <c r="B7">
        <v>0.03464</v>
      </c>
      <c r="G7">
        <v>3</v>
      </c>
      <c r="I7" s="4">
        <f ca="1" t="shared" si="0"/>
        <v>33.88</v>
      </c>
      <c r="J7" s="4">
        <f ca="1" t="shared" si="1"/>
        <v>1.97391</v>
      </c>
      <c r="K7" s="4">
        <f ca="1" t="shared" si="1"/>
        <v>-5.293849999999999</v>
      </c>
      <c r="L7" s="4">
        <f ca="1" t="shared" si="1"/>
        <v>0.447625</v>
      </c>
      <c r="M7" s="4">
        <f ca="1" t="shared" si="1"/>
        <v>0.765513</v>
      </c>
      <c r="N7" s="4">
        <f ca="1" t="shared" si="1"/>
        <v>0.518784</v>
      </c>
      <c r="O7" s="4">
        <f ca="1" t="shared" si="2"/>
        <v>1.63011</v>
      </c>
      <c r="P7" s="4">
        <f ca="1" t="shared" si="2"/>
        <v>0.0990048</v>
      </c>
      <c r="Q7" s="4">
        <f ca="1" t="shared" si="2"/>
        <v>-0.143399</v>
      </c>
      <c r="R7" s="4">
        <f ca="1" t="shared" si="2"/>
        <v>-0.224924</v>
      </c>
      <c r="S7" s="4">
        <f ca="1" t="shared" si="2"/>
        <v>0.0106727</v>
      </c>
    </row>
    <row r="8" spans="1:19" ht="12.75">
      <c r="A8" t="s">
        <v>39</v>
      </c>
      <c r="B8">
        <v>-0.28</v>
      </c>
      <c r="G8">
        <v>4</v>
      </c>
      <c r="I8" s="4">
        <f ca="1" t="shared" si="0"/>
        <v>73.97</v>
      </c>
      <c r="J8" s="4">
        <f ca="1" t="shared" si="1"/>
        <v>1.90005</v>
      </c>
      <c r="K8" s="4">
        <f ca="1" t="shared" si="1"/>
        <v>-4.88732</v>
      </c>
      <c r="L8" s="4">
        <f ca="1" t="shared" si="1"/>
        <v>0.388371</v>
      </c>
      <c r="M8" s="4">
        <f ca="1" t="shared" si="1"/>
        <v>0.475979</v>
      </c>
      <c r="N8" s="4">
        <f ca="1" t="shared" si="1"/>
        <v>0.523253</v>
      </c>
      <c r="O8" s="4">
        <f ca="1" t="shared" si="2"/>
        <v>0.996454</v>
      </c>
      <c r="P8" s="4">
        <f ca="1" t="shared" si="2"/>
        <v>0.106052</v>
      </c>
      <c r="Q8" s="4">
        <f ca="1" t="shared" si="2"/>
        <v>-0.171618</v>
      </c>
      <c r="R8" s="4">
        <f ca="1" t="shared" si="2"/>
        <v>-0.1652</v>
      </c>
      <c r="S8" s="4">
        <f ca="1" t="shared" si="2"/>
        <v>0.0121843</v>
      </c>
    </row>
    <row r="9" spans="1:19" ht="12.75">
      <c r="A9" t="s">
        <v>40</v>
      </c>
      <c r="B9">
        <v>-91.5614</v>
      </c>
      <c r="G9">
        <v>5</v>
      </c>
      <c r="I9" s="4">
        <f ca="1" t="shared" si="0"/>
        <v>24.07</v>
      </c>
      <c r="J9" s="4">
        <f ca="1" t="shared" si="1"/>
        <v>0.466804</v>
      </c>
      <c r="K9" s="4">
        <f ca="1" t="shared" si="1"/>
        <v>-5.72232</v>
      </c>
      <c r="L9" s="4">
        <f ca="1" t="shared" si="1"/>
        <v>0.379558</v>
      </c>
      <c r="M9" s="4">
        <f ca="1" t="shared" si="1"/>
        <v>0.720722</v>
      </c>
      <c r="N9" s="4">
        <f ca="1" t="shared" si="1"/>
        <v>0.5331290000000001</v>
      </c>
      <c r="O9" s="4">
        <f ca="1" t="shared" si="2"/>
        <v>4.09381</v>
      </c>
      <c r="P9" s="4">
        <f ca="1" t="shared" si="2"/>
        <v>0.125033</v>
      </c>
      <c r="Q9" s="4">
        <f ca="1" t="shared" si="2"/>
        <v>-0.272424</v>
      </c>
      <c r="R9" s="4">
        <f ca="1" t="shared" si="2"/>
        <v>-0.236264</v>
      </c>
      <c r="S9" s="4">
        <f ca="1" t="shared" si="2"/>
        <v>0.00837843</v>
      </c>
    </row>
    <row r="10" spans="1:19" ht="12.75">
      <c r="A10" t="s">
        <v>41</v>
      </c>
      <c r="B10" s="2">
        <v>0.44717</v>
      </c>
      <c r="G10">
        <v>6</v>
      </c>
      <c r="I10" s="4">
        <f ca="1" t="shared" si="0"/>
        <v>-0.27</v>
      </c>
      <c r="J10" s="4">
        <f ca="1" t="shared" si="1"/>
        <v>-40.7863</v>
      </c>
      <c r="K10" s="4">
        <f ca="1" t="shared" si="1"/>
        <v>-15.8132</v>
      </c>
      <c r="L10" s="4">
        <f ca="1" t="shared" si="1"/>
        <v>-1.49463</v>
      </c>
      <c r="M10" s="4">
        <f ca="1" t="shared" si="1"/>
        <v>-2.17898</v>
      </c>
      <c r="N10" s="4">
        <f ca="1" t="shared" si="1"/>
        <v>1.06356</v>
      </c>
      <c r="O10" s="4">
        <f ca="1" t="shared" si="2"/>
        <v>70.8863</v>
      </c>
      <c r="P10" s="4">
        <f ca="1" t="shared" si="2"/>
        <v>-0.060406999999999995</v>
      </c>
      <c r="Q10" s="4">
        <f ca="1" t="shared" si="2"/>
        <v>-3.66945</v>
      </c>
      <c r="R10" s="4">
        <f ca="1" t="shared" si="2"/>
        <v>-0.39026500000000003</v>
      </c>
      <c r="S10" s="4">
        <f ca="1" t="shared" si="2"/>
        <v>-0.0026578900000000004</v>
      </c>
    </row>
    <row r="11" spans="1:2" ht="12.75">
      <c r="A11" t="s">
        <v>42</v>
      </c>
      <c r="B11" s="2">
        <v>0</v>
      </c>
    </row>
    <row r="12" spans="1:2" ht="12.75">
      <c r="A12" t="s">
        <v>43</v>
      </c>
      <c r="B12" s="2">
        <v>0</v>
      </c>
    </row>
    <row r="13" ht="12.75">
      <c r="A13" t="s">
        <v>9</v>
      </c>
    </row>
    <row r="14" ht="12.75">
      <c r="A14" t="s">
        <v>44</v>
      </c>
    </row>
    <row r="15" spans="1:2" ht="12.75">
      <c r="A15" t="s">
        <v>45</v>
      </c>
      <c r="B15">
        <v>1</v>
      </c>
    </row>
    <row r="16" spans="1:2" ht="12.75">
      <c r="A16" t="s">
        <v>46</v>
      </c>
      <c r="B16">
        <v>1</v>
      </c>
    </row>
    <row r="17" spans="1:2" ht="12.75">
      <c r="A17" t="s">
        <v>47</v>
      </c>
      <c r="B17">
        <v>1</v>
      </c>
    </row>
    <row r="18" spans="1:2" ht="12.75">
      <c r="A18" t="s">
        <v>48</v>
      </c>
      <c r="B18">
        <v>1</v>
      </c>
    </row>
    <row r="19" spans="1:2" ht="12.75">
      <c r="A19" t="s">
        <v>49</v>
      </c>
      <c r="B19">
        <v>0</v>
      </c>
    </row>
    <row r="20" spans="1:2" ht="12.75">
      <c r="A20" t="s">
        <v>50</v>
      </c>
      <c r="B20">
        <v>0</v>
      </c>
    </row>
    <row r="21" spans="1:2" ht="12.75">
      <c r="A21" t="s">
        <v>51</v>
      </c>
      <c r="B21">
        <v>-1</v>
      </c>
    </row>
    <row r="22" spans="1:2" ht="12.75">
      <c r="A22" t="s">
        <v>52</v>
      </c>
      <c r="B22">
        <v>1</v>
      </c>
    </row>
    <row r="23" ht="12.75">
      <c r="A23" t="s">
        <v>53</v>
      </c>
    </row>
    <row r="24" spans="1:4" ht="12.75">
      <c r="A24" t="s">
        <v>53</v>
      </c>
      <c r="B24" t="s">
        <v>54</v>
      </c>
      <c r="C24" t="s">
        <v>55</v>
      </c>
      <c r="D24" t="s">
        <v>56</v>
      </c>
    </row>
    <row r="25" spans="2:4" ht="12.75">
      <c r="B25">
        <v>1</v>
      </c>
      <c r="C25" s="2">
        <v>-0.000208032</v>
      </c>
      <c r="D25" s="2">
        <v>-0.000348831</v>
      </c>
    </row>
    <row r="26" spans="2:4" ht="12.75">
      <c r="B26">
        <v>2</v>
      </c>
      <c r="C26" s="2">
        <v>0.989471</v>
      </c>
      <c r="D26" s="2">
        <v>0.000232658</v>
      </c>
    </row>
    <row r="27" spans="2:4" ht="12.75">
      <c r="B27">
        <v>3</v>
      </c>
      <c r="C27" s="2">
        <v>-0.00407402</v>
      </c>
      <c r="D27" s="2">
        <v>0.0070634</v>
      </c>
    </row>
    <row r="28" spans="2:4" ht="12.75">
      <c r="B28">
        <v>4</v>
      </c>
      <c r="C28" s="2">
        <v>-0.00156815</v>
      </c>
      <c r="D28" s="2">
        <v>-5.07343E-06</v>
      </c>
    </row>
    <row r="29" spans="2:4" ht="12.75">
      <c r="B29">
        <v>5</v>
      </c>
      <c r="C29" s="2">
        <v>-0.000150948</v>
      </c>
      <c r="D29" s="2">
        <v>-0.000365128</v>
      </c>
    </row>
    <row r="30" spans="2:4" ht="12.75">
      <c r="B30">
        <v>6</v>
      </c>
      <c r="C30" s="2">
        <v>-0.000214787</v>
      </c>
      <c r="D30" s="2">
        <v>-3.79632E-05</v>
      </c>
    </row>
    <row r="31" spans="2:4" ht="12.75">
      <c r="B31">
        <v>9</v>
      </c>
      <c r="C31" s="2">
        <v>2.87917E-05</v>
      </c>
      <c r="D31" s="2">
        <v>2.56792E-06</v>
      </c>
    </row>
    <row r="32" spans="2:4" ht="12.75">
      <c r="B32">
        <v>10</v>
      </c>
      <c r="C32" s="2">
        <v>0.00010292</v>
      </c>
      <c r="D32" s="2">
        <v>2.79853E-07</v>
      </c>
    </row>
    <row r="33" spans="2:4" ht="12.75">
      <c r="B33">
        <v>12</v>
      </c>
      <c r="C33" s="2">
        <v>2.36856E-06</v>
      </c>
      <c r="D33" s="2">
        <v>-3.853E-06</v>
      </c>
    </row>
    <row r="34" spans="2:4" ht="12.75">
      <c r="B34">
        <v>15</v>
      </c>
      <c r="C34" s="2">
        <v>2.12702E-06</v>
      </c>
      <c r="D34" s="2">
        <v>-2.34795E-06</v>
      </c>
    </row>
    <row r="35" spans="2:4" ht="12.75">
      <c r="B35">
        <v>18</v>
      </c>
      <c r="C35" s="2">
        <v>-8.59711E-07</v>
      </c>
      <c r="D35" s="2">
        <v>-7.13586E-07</v>
      </c>
    </row>
    <row r="36" spans="2:4" ht="12.75">
      <c r="B36">
        <v>20</v>
      </c>
      <c r="C36" s="2">
        <v>-2.09271E-07</v>
      </c>
      <c r="D36" s="2">
        <v>7.48749E-07</v>
      </c>
    </row>
    <row r="37" spans="2:4" ht="12.75">
      <c r="B37">
        <v>21</v>
      </c>
      <c r="C37" s="2">
        <v>3.22597E-07</v>
      </c>
      <c r="D37" s="2">
        <v>-3.56869E-07</v>
      </c>
    </row>
    <row r="38" spans="2:4" ht="12.75">
      <c r="B38">
        <v>25</v>
      </c>
      <c r="C38" s="2">
        <v>-5.57173E-08</v>
      </c>
      <c r="D38" s="2">
        <v>8.11186E-08</v>
      </c>
    </row>
    <row r="39" spans="2:4" ht="12.75">
      <c r="B39">
        <v>27</v>
      </c>
      <c r="C39" s="2">
        <v>1.89833E-07</v>
      </c>
      <c r="D39" s="2">
        <v>-7.19635E-08</v>
      </c>
    </row>
    <row r="40" spans="2:4" ht="12.75">
      <c r="B40">
        <v>28</v>
      </c>
      <c r="C40" s="2">
        <v>-3.42795E-08</v>
      </c>
      <c r="D40" s="2">
        <v>-2.30943E-08</v>
      </c>
    </row>
    <row r="41" spans="2:4" ht="12.75">
      <c r="B41">
        <v>30</v>
      </c>
      <c r="C41" s="2">
        <v>7.21395E-09</v>
      </c>
      <c r="D41" s="2">
        <v>-2.84747E-09</v>
      </c>
    </row>
    <row r="42" ht="12.75">
      <c r="A42" t="s">
        <v>9</v>
      </c>
    </row>
    <row r="43" ht="12.75">
      <c r="A43" t="s">
        <v>9</v>
      </c>
    </row>
    <row r="44" spans="1:3" ht="12.75">
      <c r="A44" t="s">
        <v>30</v>
      </c>
      <c r="B44" t="s">
        <v>31</v>
      </c>
      <c r="C44" t="s">
        <v>32</v>
      </c>
    </row>
    <row r="45" spans="1:2" ht="12.75">
      <c r="A45" t="s">
        <v>33</v>
      </c>
      <c r="B45">
        <v>3667827</v>
      </c>
    </row>
    <row r="46" spans="1:2" ht="12.75">
      <c r="A46" t="s">
        <v>34</v>
      </c>
      <c r="B46">
        <v>3667887</v>
      </c>
    </row>
    <row r="47" spans="1:2" ht="12.75">
      <c r="A47" t="s">
        <v>35</v>
      </c>
      <c r="B47">
        <v>1487666</v>
      </c>
    </row>
    <row r="48" spans="1:2" ht="12.75">
      <c r="A48" t="s">
        <v>36</v>
      </c>
      <c r="B48">
        <v>2</v>
      </c>
    </row>
    <row r="49" spans="1:2" ht="12.75">
      <c r="A49" t="s">
        <v>37</v>
      </c>
      <c r="B49">
        <v>0.00656</v>
      </c>
    </row>
    <row r="50" spans="1:2" ht="12.75">
      <c r="A50" t="s">
        <v>38</v>
      </c>
      <c r="B50">
        <v>0.01516</v>
      </c>
    </row>
    <row r="51" spans="1:2" ht="12.75">
      <c r="A51" t="s">
        <v>39</v>
      </c>
      <c r="B51">
        <v>13.87</v>
      </c>
    </row>
    <row r="52" spans="1:2" ht="12.75">
      <c r="A52" t="s">
        <v>40</v>
      </c>
      <c r="B52">
        <v>-91.5631</v>
      </c>
    </row>
    <row r="53" spans="1:2" ht="12.75">
      <c r="A53" t="s">
        <v>41</v>
      </c>
      <c r="B53" s="2">
        <v>8.67475</v>
      </c>
    </row>
    <row r="54" spans="1:2" ht="12.75">
      <c r="A54" t="s">
        <v>42</v>
      </c>
      <c r="B54" s="2">
        <v>0</v>
      </c>
    </row>
    <row r="55" spans="1:2" ht="12.75">
      <c r="A55" t="s">
        <v>43</v>
      </c>
      <c r="B55" s="2">
        <v>0</v>
      </c>
    </row>
    <row r="56" ht="12.75">
      <c r="A56" t="s">
        <v>9</v>
      </c>
    </row>
    <row r="57" ht="12.75">
      <c r="A57" t="s">
        <v>44</v>
      </c>
    </row>
    <row r="58" spans="1:2" ht="12.75">
      <c r="A58" t="s">
        <v>45</v>
      </c>
      <c r="B58">
        <v>1</v>
      </c>
    </row>
    <row r="59" spans="1:2" ht="12.75">
      <c r="A59" t="s">
        <v>46</v>
      </c>
      <c r="B59">
        <v>1</v>
      </c>
    </row>
    <row r="60" spans="1:2" ht="12.75">
      <c r="A60" t="s">
        <v>47</v>
      </c>
      <c r="B60">
        <v>1</v>
      </c>
    </row>
    <row r="61" spans="1:2" ht="12.75">
      <c r="A61" t="s">
        <v>48</v>
      </c>
      <c r="B61">
        <v>1</v>
      </c>
    </row>
    <row r="62" spans="1:2" ht="12.75">
      <c r="A62" t="s">
        <v>49</v>
      </c>
      <c r="B62">
        <v>0</v>
      </c>
    </row>
    <row r="63" spans="1:2" ht="12.75">
      <c r="A63" t="s">
        <v>50</v>
      </c>
      <c r="B63">
        <v>0</v>
      </c>
    </row>
    <row r="64" spans="1:2" ht="12.75">
      <c r="A64" t="s">
        <v>51</v>
      </c>
      <c r="B64">
        <v>-1</v>
      </c>
    </row>
    <row r="65" spans="1:2" ht="12.75">
      <c r="A65" t="s">
        <v>52</v>
      </c>
      <c r="B65">
        <v>1</v>
      </c>
    </row>
    <row r="66" ht="12.75">
      <c r="A66" t="s">
        <v>53</v>
      </c>
    </row>
    <row r="67" spans="1:4" ht="12.75">
      <c r="A67" t="s">
        <v>53</v>
      </c>
      <c r="B67" t="s">
        <v>54</v>
      </c>
      <c r="C67" t="s">
        <v>55</v>
      </c>
      <c r="D67" t="s">
        <v>56</v>
      </c>
    </row>
    <row r="68" spans="2:4" ht="12.75">
      <c r="B68">
        <v>1</v>
      </c>
      <c r="C68" s="2">
        <v>4.83969E-07</v>
      </c>
      <c r="D68" s="2">
        <v>3.5232E-06</v>
      </c>
    </row>
    <row r="69" spans="2:4" ht="12.75">
      <c r="B69">
        <v>2</v>
      </c>
      <c r="C69" s="2">
        <v>1.0002</v>
      </c>
      <c r="D69" s="2">
        <v>6.13321E-05</v>
      </c>
    </row>
    <row r="70" spans="2:4" ht="12.75">
      <c r="B70">
        <v>3</v>
      </c>
      <c r="C70" s="2">
        <v>0.000133331</v>
      </c>
      <c r="D70" s="2">
        <v>0.000217702</v>
      </c>
    </row>
    <row r="71" spans="2:4" ht="12.75">
      <c r="B71">
        <v>4</v>
      </c>
      <c r="C71" s="2">
        <v>-0.000527072</v>
      </c>
      <c r="D71" s="2">
        <v>8.1436E-06</v>
      </c>
    </row>
    <row r="72" spans="2:4" ht="12.75">
      <c r="B72">
        <v>5</v>
      </c>
      <c r="C72" s="2">
        <v>4.37103E-05</v>
      </c>
      <c r="D72" s="2">
        <v>-9.56249E-06</v>
      </c>
    </row>
    <row r="73" spans="2:4" ht="12.75">
      <c r="B73">
        <v>6</v>
      </c>
      <c r="C73" s="2">
        <v>5.73548E-05</v>
      </c>
      <c r="D73" s="2">
        <v>-2.56144E-05</v>
      </c>
    </row>
    <row r="74" spans="2:4" ht="12.75">
      <c r="B74">
        <v>9</v>
      </c>
      <c r="C74" s="2">
        <v>3.753E-06</v>
      </c>
      <c r="D74" s="2">
        <v>-1.01458E-05</v>
      </c>
    </row>
    <row r="75" spans="2:4" ht="12.75">
      <c r="B75">
        <v>10</v>
      </c>
      <c r="C75" s="2">
        <v>5.33808E-05</v>
      </c>
      <c r="D75" s="2">
        <v>7.1426E-07</v>
      </c>
    </row>
    <row r="76" spans="2:4" ht="12.75">
      <c r="B76">
        <v>12</v>
      </c>
      <c r="C76" s="2">
        <v>5.25212E-07</v>
      </c>
      <c r="D76" s="2">
        <v>-3.38492E-06</v>
      </c>
    </row>
    <row r="77" spans="2:4" ht="12.75">
      <c r="B77">
        <v>15</v>
      </c>
      <c r="C77" s="2">
        <v>1.07907E-06</v>
      </c>
      <c r="D77" s="2">
        <v>-1.2939E-06</v>
      </c>
    </row>
    <row r="78" spans="2:4" ht="12.75">
      <c r="B78">
        <v>18</v>
      </c>
      <c r="C78" s="2">
        <v>-1.00933E-06</v>
      </c>
      <c r="D78" s="2">
        <v>-4.51083E-07</v>
      </c>
    </row>
    <row r="79" spans="2:4" ht="12.75">
      <c r="B79">
        <v>20</v>
      </c>
      <c r="C79" s="2">
        <v>6.79356E-08</v>
      </c>
      <c r="D79" s="2">
        <v>3.01001E-07</v>
      </c>
    </row>
    <row r="80" spans="2:4" ht="12.75">
      <c r="B80">
        <v>21</v>
      </c>
      <c r="C80" s="2">
        <v>2.16296E-07</v>
      </c>
      <c r="D80" s="2">
        <v>-9.41333E-08</v>
      </c>
    </row>
    <row r="81" spans="2:4" ht="12.75">
      <c r="B81">
        <v>25</v>
      </c>
      <c r="C81" s="2">
        <v>-4.63992E-08</v>
      </c>
      <c r="D81" s="2">
        <v>-1.38605E-08</v>
      </c>
    </row>
    <row r="82" spans="2:4" ht="12.75">
      <c r="B82">
        <v>27</v>
      </c>
      <c r="C82" s="2">
        <v>1.672E-08</v>
      </c>
      <c r="D82" s="2">
        <v>-4.52298E-08</v>
      </c>
    </row>
    <row r="83" spans="2:4" ht="12.75">
      <c r="B83">
        <v>28</v>
      </c>
      <c r="C83" s="2">
        <v>-1.23695E-08</v>
      </c>
      <c r="D83" s="2">
        <v>-7.06854E-09</v>
      </c>
    </row>
    <row r="84" spans="2:4" ht="12.75">
      <c r="B84">
        <v>30</v>
      </c>
      <c r="C84" s="2">
        <v>6.70514E-09</v>
      </c>
      <c r="D84" s="2">
        <v>-3.4292E-09</v>
      </c>
    </row>
    <row r="85" ht="12.75">
      <c r="A85" t="s">
        <v>9</v>
      </c>
    </row>
    <row r="86" ht="12.75">
      <c r="A86" t="s">
        <v>9</v>
      </c>
    </row>
    <row r="87" spans="1:3" ht="12.75">
      <c r="A87" t="s">
        <v>30</v>
      </c>
      <c r="B87" t="s">
        <v>31</v>
      </c>
      <c r="C87" t="s">
        <v>32</v>
      </c>
    </row>
    <row r="88" spans="1:2" ht="12.75">
      <c r="A88" t="s">
        <v>33</v>
      </c>
      <c r="B88">
        <v>3667827</v>
      </c>
    </row>
    <row r="89" spans="1:2" ht="12.75">
      <c r="A89" t="s">
        <v>34</v>
      </c>
      <c r="B89">
        <v>3667920</v>
      </c>
    </row>
    <row r="90" spans="1:2" ht="12.75">
      <c r="A90" t="s">
        <v>35</v>
      </c>
      <c r="B90">
        <v>1487666</v>
      </c>
    </row>
    <row r="91" spans="1:2" ht="12.75">
      <c r="A91" t="s">
        <v>36</v>
      </c>
      <c r="B91">
        <v>2</v>
      </c>
    </row>
    <row r="92" spans="1:2" ht="12.75">
      <c r="A92" t="s">
        <v>37</v>
      </c>
      <c r="B92">
        <v>0.00803</v>
      </c>
    </row>
    <row r="93" spans="1:2" ht="12.75">
      <c r="A93" t="s">
        <v>38</v>
      </c>
      <c r="B93">
        <v>0.01573</v>
      </c>
    </row>
    <row r="94" spans="1:2" ht="12.75">
      <c r="A94" t="s">
        <v>39</v>
      </c>
      <c r="B94">
        <v>23.98</v>
      </c>
    </row>
    <row r="95" spans="1:2" ht="12.75">
      <c r="A95" t="s">
        <v>40</v>
      </c>
      <c r="B95">
        <v>-91.5635</v>
      </c>
    </row>
    <row r="96" spans="1:2" ht="12.75">
      <c r="A96" t="s">
        <v>41</v>
      </c>
      <c r="B96" s="2">
        <v>14.8277</v>
      </c>
    </row>
    <row r="97" spans="1:2" ht="12.75">
      <c r="A97" t="s">
        <v>42</v>
      </c>
      <c r="B97" s="2">
        <v>0</v>
      </c>
    </row>
    <row r="98" spans="1:2" ht="12.75">
      <c r="A98" t="s">
        <v>43</v>
      </c>
      <c r="B98" s="2">
        <v>0</v>
      </c>
    </row>
    <row r="99" ht="12.75">
      <c r="A99" t="s">
        <v>9</v>
      </c>
    </row>
    <row r="100" ht="12.75">
      <c r="A100" t="s">
        <v>44</v>
      </c>
    </row>
    <row r="101" spans="1:2" ht="12.75">
      <c r="A101" t="s">
        <v>45</v>
      </c>
      <c r="B101">
        <v>1</v>
      </c>
    </row>
    <row r="102" spans="1:2" ht="12.75">
      <c r="A102" t="s">
        <v>46</v>
      </c>
      <c r="B102">
        <v>1</v>
      </c>
    </row>
    <row r="103" spans="1:2" ht="12.75">
      <c r="A103" t="s">
        <v>47</v>
      </c>
      <c r="B103">
        <v>1</v>
      </c>
    </row>
    <row r="104" spans="1:2" ht="12.75">
      <c r="A104" t="s">
        <v>48</v>
      </c>
      <c r="B104">
        <v>1</v>
      </c>
    </row>
    <row r="105" spans="1:2" ht="12.75">
      <c r="A105" t="s">
        <v>49</v>
      </c>
      <c r="B105">
        <v>0</v>
      </c>
    </row>
    <row r="106" spans="1:2" ht="12.75">
      <c r="A106" t="s">
        <v>50</v>
      </c>
      <c r="B106">
        <v>0</v>
      </c>
    </row>
    <row r="107" spans="1:2" ht="12.75">
      <c r="A107" t="s">
        <v>51</v>
      </c>
      <c r="B107">
        <v>-1</v>
      </c>
    </row>
    <row r="108" spans="1:2" ht="12.75">
      <c r="A108" t="s">
        <v>52</v>
      </c>
      <c r="B108">
        <v>1</v>
      </c>
    </row>
    <row r="109" ht="12.75">
      <c r="A109" t="s">
        <v>53</v>
      </c>
    </row>
    <row r="110" spans="1:4" ht="12.75">
      <c r="A110" t="s">
        <v>53</v>
      </c>
      <c r="B110" t="s">
        <v>54</v>
      </c>
      <c r="C110" t="s">
        <v>55</v>
      </c>
      <c r="D110" t="s">
        <v>56</v>
      </c>
    </row>
    <row r="111" spans="2:4" ht="12.75">
      <c r="B111">
        <v>1</v>
      </c>
      <c r="C111" s="2">
        <v>-2.59845E-07</v>
      </c>
      <c r="D111" s="2">
        <v>1.35778E-06</v>
      </c>
    </row>
    <row r="112" spans="2:4" ht="12.75">
      <c r="B112">
        <v>2</v>
      </c>
      <c r="C112" s="2">
        <v>1.00006</v>
      </c>
      <c r="D112" s="2">
        <v>5.23332E-05</v>
      </c>
    </row>
    <row r="113" spans="2:4" ht="12.75">
      <c r="B113">
        <v>3</v>
      </c>
      <c r="C113" s="2">
        <v>0.000183449</v>
      </c>
      <c r="D113" s="2">
        <v>0.000156709</v>
      </c>
    </row>
    <row r="114" spans="2:4" ht="12.75">
      <c r="B114">
        <v>4</v>
      </c>
      <c r="C114" s="2">
        <v>-0.000529205</v>
      </c>
      <c r="D114" s="2">
        <v>9.26859E-06</v>
      </c>
    </row>
    <row r="115" spans="2:4" ht="12.75">
      <c r="B115">
        <v>5</v>
      </c>
      <c r="C115" s="2">
        <v>4.53262E-05</v>
      </c>
      <c r="D115" s="2">
        <v>-1.0262E-05</v>
      </c>
    </row>
    <row r="116" spans="2:4" ht="12.75">
      <c r="B116">
        <v>6</v>
      </c>
      <c r="C116" s="2">
        <v>7.32243E-05</v>
      </c>
      <c r="D116" s="2">
        <v>-2.39272E-05</v>
      </c>
    </row>
    <row r="117" spans="2:4" ht="12.75">
      <c r="B117">
        <v>9</v>
      </c>
      <c r="C117" s="2">
        <v>3.5667E-06</v>
      </c>
      <c r="D117" s="2">
        <v>-8.87006E-06</v>
      </c>
    </row>
    <row r="118" spans="2:4" ht="12.75">
      <c r="B118">
        <v>10</v>
      </c>
      <c r="C118" s="2">
        <v>5.22539E-05</v>
      </c>
      <c r="D118" s="2">
        <v>9.23293E-07</v>
      </c>
    </row>
    <row r="119" spans="2:4" ht="12.75">
      <c r="B119">
        <v>12</v>
      </c>
      <c r="C119" s="2">
        <v>3.70604E-07</v>
      </c>
      <c r="D119" s="2">
        <v>-3.24884E-06</v>
      </c>
    </row>
    <row r="120" spans="2:4" ht="12.75">
      <c r="B120">
        <v>15</v>
      </c>
      <c r="C120" s="2">
        <v>9.85355E-07</v>
      </c>
      <c r="D120" s="2">
        <v>-1.23101E-06</v>
      </c>
    </row>
    <row r="121" spans="2:4" ht="12.75">
      <c r="B121">
        <v>18</v>
      </c>
      <c r="C121" s="2">
        <v>-1.03118E-06</v>
      </c>
      <c r="D121" s="2">
        <v>-4.36033E-07</v>
      </c>
    </row>
    <row r="122" spans="2:4" ht="12.75">
      <c r="B122">
        <v>20</v>
      </c>
      <c r="C122" s="2">
        <v>6.87629E-08</v>
      </c>
      <c r="D122" s="2">
        <v>2.42666E-07</v>
      </c>
    </row>
    <row r="123" spans="2:4" ht="12.75">
      <c r="B123">
        <v>21</v>
      </c>
      <c r="C123" s="2">
        <v>1.55698E-07</v>
      </c>
      <c r="D123" s="2">
        <v>-7.82138E-08</v>
      </c>
    </row>
    <row r="124" spans="2:4" ht="12.75">
      <c r="B124">
        <v>25</v>
      </c>
      <c r="C124" s="2">
        <v>-4.14107E-08</v>
      </c>
      <c r="D124" s="2">
        <v>-9.15402E-09</v>
      </c>
    </row>
    <row r="125" spans="2:4" ht="12.75">
      <c r="B125">
        <v>27</v>
      </c>
      <c r="C125" s="2">
        <v>5.53904E-08</v>
      </c>
      <c r="D125" s="2">
        <v>-3.76188E-08</v>
      </c>
    </row>
    <row r="126" spans="2:4" ht="12.75">
      <c r="B126">
        <v>28</v>
      </c>
      <c r="C126" s="2">
        <v>-1.88177E-08</v>
      </c>
      <c r="D126" s="2">
        <v>-6.19949E-09</v>
      </c>
    </row>
    <row r="127" spans="2:4" ht="12.75">
      <c r="B127">
        <v>30</v>
      </c>
      <c r="C127" s="2">
        <v>5.57462E-09</v>
      </c>
      <c r="D127" s="2">
        <v>-3.33892E-09</v>
      </c>
    </row>
    <row r="128" ht="12.75">
      <c r="A128" t="s">
        <v>9</v>
      </c>
    </row>
    <row r="129" ht="12.75">
      <c r="A129" t="s">
        <v>9</v>
      </c>
    </row>
    <row r="130" spans="1:3" ht="12.75">
      <c r="A130" t="s">
        <v>30</v>
      </c>
      <c r="B130" t="s">
        <v>31</v>
      </c>
      <c r="C130" t="s">
        <v>32</v>
      </c>
    </row>
    <row r="131" spans="1:2" ht="12.75">
      <c r="A131" t="s">
        <v>33</v>
      </c>
      <c r="B131">
        <v>3667827</v>
      </c>
    </row>
    <row r="132" spans="1:2" ht="12.75">
      <c r="A132" t="s">
        <v>34</v>
      </c>
      <c r="B132">
        <v>3667953</v>
      </c>
    </row>
    <row r="133" spans="1:2" ht="12.75">
      <c r="A133" t="s">
        <v>35</v>
      </c>
      <c r="B133">
        <v>1487666</v>
      </c>
    </row>
    <row r="134" spans="1:2" ht="12.75">
      <c r="A134" t="s">
        <v>36</v>
      </c>
      <c r="B134">
        <v>2</v>
      </c>
    </row>
    <row r="135" spans="1:2" ht="12.75">
      <c r="A135" t="s">
        <v>37</v>
      </c>
      <c r="B135">
        <v>0.0081</v>
      </c>
    </row>
    <row r="136" spans="1:2" ht="12.75">
      <c r="A136" t="s">
        <v>38</v>
      </c>
      <c r="B136">
        <v>0.01498</v>
      </c>
    </row>
    <row r="137" spans="1:2" ht="12.75">
      <c r="A137" t="s">
        <v>39</v>
      </c>
      <c r="B137">
        <v>33.88</v>
      </c>
    </row>
    <row r="138" spans="1:2" ht="12.75">
      <c r="A138" t="s">
        <v>40</v>
      </c>
      <c r="B138">
        <v>-91.5612</v>
      </c>
    </row>
    <row r="139" spans="1:2" ht="12.75">
      <c r="A139" t="s">
        <v>41</v>
      </c>
      <c r="B139" s="2">
        <v>20.8848</v>
      </c>
    </row>
    <row r="140" spans="1:2" ht="12.75">
      <c r="A140" t="s">
        <v>42</v>
      </c>
      <c r="B140" s="2">
        <v>0</v>
      </c>
    </row>
    <row r="141" spans="1:2" ht="12.75">
      <c r="A141" t="s">
        <v>43</v>
      </c>
      <c r="B141" s="2">
        <v>0</v>
      </c>
    </row>
    <row r="142" ht="12.75">
      <c r="A142" t="s">
        <v>9</v>
      </c>
    </row>
    <row r="143" ht="12.75">
      <c r="A143" t="s">
        <v>44</v>
      </c>
    </row>
    <row r="144" spans="1:2" ht="12.75">
      <c r="A144" t="s">
        <v>45</v>
      </c>
      <c r="B144">
        <v>1</v>
      </c>
    </row>
    <row r="145" spans="1:2" ht="12.75">
      <c r="A145" t="s">
        <v>46</v>
      </c>
      <c r="B145">
        <v>1</v>
      </c>
    </row>
    <row r="146" spans="1:2" ht="12.75">
      <c r="A146" t="s">
        <v>47</v>
      </c>
      <c r="B146">
        <v>1</v>
      </c>
    </row>
    <row r="147" spans="1:2" ht="12.75">
      <c r="A147" t="s">
        <v>48</v>
      </c>
      <c r="B147">
        <v>1</v>
      </c>
    </row>
    <row r="148" spans="1:2" ht="12.75">
      <c r="A148" t="s">
        <v>49</v>
      </c>
      <c r="B148">
        <v>0</v>
      </c>
    </row>
    <row r="149" spans="1:2" ht="12.75">
      <c r="A149" t="s">
        <v>50</v>
      </c>
      <c r="B149">
        <v>0</v>
      </c>
    </row>
    <row r="150" spans="1:2" ht="12.75">
      <c r="A150" t="s">
        <v>51</v>
      </c>
      <c r="B150">
        <v>-1</v>
      </c>
    </row>
    <row r="151" spans="1:2" ht="12.75">
      <c r="A151" t="s">
        <v>52</v>
      </c>
      <c r="B151">
        <v>1</v>
      </c>
    </row>
    <row r="152" ht="12.75">
      <c r="A152" t="s">
        <v>53</v>
      </c>
    </row>
    <row r="153" spans="1:4" ht="12.75">
      <c r="A153" t="s">
        <v>53</v>
      </c>
      <c r="B153" t="s">
        <v>54</v>
      </c>
      <c r="C153" t="s">
        <v>55</v>
      </c>
      <c r="D153" t="s">
        <v>56</v>
      </c>
    </row>
    <row r="154" spans="2:4" ht="12.75">
      <c r="B154">
        <v>1</v>
      </c>
      <c r="C154" s="2">
        <v>-1.24712E-06</v>
      </c>
      <c r="D154" s="2">
        <v>-7.70161E-07</v>
      </c>
    </row>
    <row r="155" spans="2:4" ht="12.75">
      <c r="B155">
        <v>2</v>
      </c>
      <c r="C155" s="2">
        <v>0.999924</v>
      </c>
      <c r="D155" s="2">
        <v>4.73371E-05</v>
      </c>
    </row>
    <row r="156" spans="2:4" ht="12.75">
      <c r="B156">
        <v>3</v>
      </c>
      <c r="C156" s="2">
        <v>0.000197391</v>
      </c>
      <c r="D156" s="2">
        <v>0.000163011</v>
      </c>
    </row>
    <row r="157" spans="2:4" ht="12.75">
      <c r="B157">
        <v>4</v>
      </c>
      <c r="C157" s="2">
        <v>-0.000529385</v>
      </c>
      <c r="D157" s="2">
        <v>9.90048E-06</v>
      </c>
    </row>
    <row r="158" spans="2:4" ht="12.75">
      <c r="B158">
        <v>5</v>
      </c>
      <c r="C158" s="2">
        <v>4.47625E-05</v>
      </c>
      <c r="D158" s="2">
        <v>-1.43399E-05</v>
      </c>
    </row>
    <row r="159" spans="2:4" ht="12.75">
      <c r="B159">
        <v>6</v>
      </c>
      <c r="C159" s="2">
        <v>7.65513E-05</v>
      </c>
      <c r="D159" s="2">
        <v>-2.24924E-05</v>
      </c>
    </row>
    <row r="160" spans="2:4" ht="12.75">
      <c r="B160">
        <v>9</v>
      </c>
      <c r="C160" s="2">
        <v>3.31436E-06</v>
      </c>
      <c r="D160" s="2">
        <v>-8.32156E-06</v>
      </c>
    </row>
    <row r="161" spans="2:4" ht="12.75">
      <c r="B161">
        <v>10</v>
      </c>
      <c r="C161" s="2">
        <v>5.18784E-05</v>
      </c>
      <c r="D161" s="2">
        <v>1.06727E-06</v>
      </c>
    </row>
    <row r="162" spans="2:4" ht="12.75">
      <c r="B162">
        <v>12</v>
      </c>
      <c r="C162" s="2">
        <v>1.57543E-07</v>
      </c>
      <c r="D162" s="2">
        <v>-3.11873E-06</v>
      </c>
    </row>
    <row r="163" spans="2:4" ht="12.75">
      <c r="B163">
        <v>15</v>
      </c>
      <c r="C163" s="2">
        <v>8.85859E-07</v>
      </c>
      <c r="D163" s="2">
        <v>-1.16633E-06</v>
      </c>
    </row>
    <row r="164" spans="2:4" ht="12.75">
      <c r="B164">
        <v>18</v>
      </c>
      <c r="C164" s="2">
        <v>-1.06086E-06</v>
      </c>
      <c r="D164" s="2">
        <v>-4.14969E-07</v>
      </c>
    </row>
    <row r="165" spans="2:4" ht="12.75">
      <c r="B165">
        <v>20</v>
      </c>
      <c r="C165" s="2">
        <v>7.43218E-08</v>
      </c>
      <c r="D165" s="2">
        <v>2.31953E-07</v>
      </c>
    </row>
    <row r="166" spans="2:4" ht="12.75">
      <c r="B166">
        <v>21</v>
      </c>
      <c r="C166" s="2">
        <v>1.51799E-07</v>
      </c>
      <c r="D166" s="2">
        <v>-7.88141E-08</v>
      </c>
    </row>
    <row r="167" spans="2:4" ht="12.75">
      <c r="B167">
        <v>25</v>
      </c>
      <c r="C167" s="2">
        <v>-3.93566E-08</v>
      </c>
      <c r="D167" s="2">
        <v>-8.89806E-09</v>
      </c>
    </row>
    <row r="168" spans="2:4" ht="12.75">
      <c r="B168">
        <v>27</v>
      </c>
      <c r="C168" s="2">
        <v>3.71138E-08</v>
      </c>
      <c r="D168" s="2">
        <v>-5.53763E-08</v>
      </c>
    </row>
    <row r="169" spans="2:4" ht="12.75">
      <c r="B169">
        <v>28</v>
      </c>
      <c r="C169" s="2">
        <v>-8.13943E-09</v>
      </c>
      <c r="D169" s="2">
        <v>-1.15068E-08</v>
      </c>
    </row>
    <row r="170" spans="2:4" ht="12.75">
      <c r="B170">
        <v>30</v>
      </c>
      <c r="C170" s="2">
        <v>4.97054E-09</v>
      </c>
      <c r="D170" s="2">
        <v>-2.83756E-09</v>
      </c>
    </row>
    <row r="171" ht="12.75">
      <c r="A171" t="s">
        <v>9</v>
      </c>
    </row>
    <row r="172" ht="12.75">
      <c r="A172" t="s">
        <v>9</v>
      </c>
    </row>
    <row r="173" spans="1:3" ht="12.75">
      <c r="A173" t="s">
        <v>30</v>
      </c>
      <c r="B173" t="s">
        <v>31</v>
      </c>
      <c r="C173" t="s">
        <v>32</v>
      </c>
    </row>
    <row r="174" spans="1:2" ht="12.75">
      <c r="A174" t="s">
        <v>33</v>
      </c>
      <c r="B174">
        <v>3667827</v>
      </c>
    </row>
    <row r="175" spans="1:2" ht="12.75">
      <c r="A175" t="s">
        <v>34</v>
      </c>
      <c r="B175">
        <v>3667986</v>
      </c>
    </row>
    <row r="176" spans="1:2" ht="12.75">
      <c r="A176" t="s">
        <v>35</v>
      </c>
      <c r="B176">
        <v>1487666</v>
      </c>
    </row>
    <row r="177" spans="1:2" ht="12.75">
      <c r="A177" t="s">
        <v>36</v>
      </c>
      <c r="B177">
        <v>2</v>
      </c>
    </row>
    <row r="178" spans="1:2" ht="12.75">
      <c r="A178" t="s">
        <v>37</v>
      </c>
      <c r="B178">
        <v>0.00809</v>
      </c>
    </row>
    <row r="179" spans="1:2" ht="12.75">
      <c r="A179" t="s">
        <v>38</v>
      </c>
      <c r="B179">
        <v>0.01503</v>
      </c>
    </row>
    <row r="180" spans="1:2" ht="12.75">
      <c r="A180" t="s">
        <v>39</v>
      </c>
      <c r="B180">
        <v>73.97</v>
      </c>
    </row>
    <row r="181" spans="1:2" ht="12.75">
      <c r="A181" t="s">
        <v>40</v>
      </c>
      <c r="B181">
        <v>-91.5584</v>
      </c>
    </row>
    <row r="182" spans="1:2" ht="12.75">
      <c r="A182" t="s">
        <v>41</v>
      </c>
      <c r="B182" s="2">
        <v>44.8127</v>
      </c>
    </row>
    <row r="183" spans="1:2" ht="12.75">
      <c r="A183" t="s">
        <v>42</v>
      </c>
      <c r="B183" s="2">
        <v>0</v>
      </c>
    </row>
    <row r="184" spans="1:2" ht="12.75">
      <c r="A184" t="s">
        <v>43</v>
      </c>
      <c r="B184" s="2">
        <v>0</v>
      </c>
    </row>
    <row r="185" ht="12.75">
      <c r="A185" t="s">
        <v>9</v>
      </c>
    </row>
    <row r="186" ht="12.75">
      <c r="A186" t="s">
        <v>44</v>
      </c>
    </row>
    <row r="187" spans="1:2" ht="12.75">
      <c r="A187" t="s">
        <v>45</v>
      </c>
      <c r="B187">
        <v>1</v>
      </c>
    </row>
    <row r="188" spans="1:2" ht="12.75">
      <c r="A188" t="s">
        <v>46</v>
      </c>
      <c r="B188">
        <v>1</v>
      </c>
    </row>
    <row r="189" spans="1:2" ht="12.75">
      <c r="A189" t="s">
        <v>47</v>
      </c>
      <c r="B189">
        <v>1</v>
      </c>
    </row>
    <row r="190" spans="1:2" ht="12.75">
      <c r="A190" t="s">
        <v>48</v>
      </c>
      <c r="B190">
        <v>1</v>
      </c>
    </row>
    <row r="191" spans="1:2" ht="12.75">
      <c r="A191" t="s">
        <v>49</v>
      </c>
      <c r="B191">
        <v>0</v>
      </c>
    </row>
    <row r="192" spans="1:2" ht="12.75">
      <c r="A192" t="s">
        <v>50</v>
      </c>
      <c r="B192">
        <v>0</v>
      </c>
    </row>
    <row r="193" spans="1:2" ht="12.75">
      <c r="A193" t="s">
        <v>51</v>
      </c>
      <c r="B193">
        <v>-1</v>
      </c>
    </row>
    <row r="194" spans="1:2" ht="12.75">
      <c r="A194" t="s">
        <v>52</v>
      </c>
      <c r="B194">
        <v>1</v>
      </c>
    </row>
    <row r="195" ht="12.75">
      <c r="A195" t="s">
        <v>53</v>
      </c>
    </row>
    <row r="196" spans="1:4" ht="12.75">
      <c r="A196" t="s">
        <v>53</v>
      </c>
      <c r="B196" t="s">
        <v>54</v>
      </c>
      <c r="C196" t="s">
        <v>55</v>
      </c>
      <c r="D196" t="s">
        <v>56</v>
      </c>
    </row>
    <row r="197" spans="2:4" ht="12.75">
      <c r="B197">
        <v>1</v>
      </c>
      <c r="C197" s="2">
        <v>9.26332E-07</v>
      </c>
      <c r="D197" s="2">
        <v>8.55868E-07</v>
      </c>
    </row>
    <row r="198" spans="2:4" ht="12.75">
      <c r="B198">
        <v>2</v>
      </c>
      <c r="C198" s="2">
        <v>1.00007</v>
      </c>
      <c r="D198" s="2">
        <v>-2.02404E-05</v>
      </c>
    </row>
    <row r="199" spans="2:4" ht="12.75">
      <c r="B199">
        <v>3</v>
      </c>
      <c r="C199" s="2">
        <v>0.000190005</v>
      </c>
      <c r="D199" s="2">
        <v>9.96454E-05</v>
      </c>
    </row>
    <row r="200" spans="2:4" ht="12.75">
      <c r="B200">
        <v>4</v>
      </c>
      <c r="C200" s="2">
        <v>-0.000488732</v>
      </c>
      <c r="D200" s="2">
        <v>1.06052E-05</v>
      </c>
    </row>
    <row r="201" spans="2:4" ht="12.75">
      <c r="B201">
        <v>5</v>
      </c>
      <c r="C201" s="2">
        <v>3.88371E-05</v>
      </c>
      <c r="D201" s="2">
        <v>-1.71618E-05</v>
      </c>
    </row>
    <row r="202" spans="2:4" ht="12.75">
      <c r="B202">
        <v>6</v>
      </c>
      <c r="C202" s="2">
        <v>4.75979E-05</v>
      </c>
      <c r="D202" s="2">
        <v>-1.652E-05</v>
      </c>
    </row>
    <row r="203" spans="2:4" ht="12.75">
      <c r="B203">
        <v>9</v>
      </c>
      <c r="C203" s="2">
        <v>1.67146E-06</v>
      </c>
      <c r="D203" s="2">
        <v>-5.48649E-06</v>
      </c>
    </row>
    <row r="204" spans="2:4" ht="12.75">
      <c r="B204">
        <v>10</v>
      </c>
      <c r="C204" s="2">
        <v>5.23253E-05</v>
      </c>
      <c r="D204" s="2">
        <v>1.21843E-06</v>
      </c>
    </row>
    <row r="205" spans="2:4" ht="12.75">
      <c r="B205">
        <v>12</v>
      </c>
      <c r="C205" s="2">
        <v>-5.83823E-07</v>
      </c>
      <c r="D205" s="2">
        <v>-2.31399E-06</v>
      </c>
    </row>
    <row r="206" spans="2:4" ht="12.75">
      <c r="B206">
        <v>15</v>
      </c>
      <c r="C206" s="2">
        <v>5.99391E-07</v>
      </c>
      <c r="D206" s="2">
        <v>-8.53663E-07</v>
      </c>
    </row>
    <row r="207" spans="2:4" ht="12.75">
      <c r="B207">
        <v>18</v>
      </c>
      <c r="C207" s="2">
        <v>-1.16379E-06</v>
      </c>
      <c r="D207" s="2">
        <v>-3.10207E-07</v>
      </c>
    </row>
    <row r="208" spans="2:4" ht="12.75">
      <c r="B208">
        <v>20</v>
      </c>
      <c r="C208" s="2">
        <v>5.38302E-08</v>
      </c>
      <c r="D208" s="2">
        <v>1.49626E-07</v>
      </c>
    </row>
    <row r="209" spans="2:4" ht="12.75">
      <c r="B209">
        <v>21</v>
      </c>
      <c r="C209" s="2">
        <v>8.99138E-08</v>
      </c>
      <c r="D209" s="2">
        <v>-4.4446E-08</v>
      </c>
    </row>
    <row r="210" spans="2:4" ht="12.75">
      <c r="B210">
        <v>25</v>
      </c>
      <c r="C210" s="2">
        <v>-2.90114E-08</v>
      </c>
      <c r="D210" s="2">
        <v>-6.50462E-09</v>
      </c>
    </row>
    <row r="211" spans="2:4" ht="12.75">
      <c r="B211">
        <v>27</v>
      </c>
      <c r="C211" s="2">
        <v>1.26958E-08</v>
      </c>
      <c r="D211" s="2">
        <v>-1.34998E-08</v>
      </c>
    </row>
    <row r="212" spans="2:4" ht="12.75">
      <c r="B212">
        <v>28</v>
      </c>
      <c r="C212" s="2">
        <v>-8.24036E-09</v>
      </c>
      <c r="D212" s="2">
        <v>-4.31766E-09</v>
      </c>
    </row>
    <row r="213" spans="2:4" ht="12.75">
      <c r="B213">
        <v>30</v>
      </c>
      <c r="C213" s="2">
        <v>3.45889E-09</v>
      </c>
      <c r="D213" s="2">
        <v>-2.18831E-09</v>
      </c>
    </row>
    <row r="214" ht="12.75">
      <c r="A214" t="s">
        <v>9</v>
      </c>
    </row>
    <row r="215" ht="12.75">
      <c r="A215" t="s">
        <v>9</v>
      </c>
    </row>
    <row r="216" spans="1:3" ht="12.75">
      <c r="A216" t="s">
        <v>30</v>
      </c>
      <c r="B216" t="s">
        <v>31</v>
      </c>
      <c r="C216" t="s">
        <v>32</v>
      </c>
    </row>
    <row r="217" spans="1:2" ht="12.75">
      <c r="A217" t="s">
        <v>33</v>
      </c>
      <c r="B217">
        <v>3667827</v>
      </c>
    </row>
    <row r="218" spans="1:2" ht="12.75">
      <c r="A218" t="s">
        <v>34</v>
      </c>
      <c r="B218">
        <v>3668021</v>
      </c>
    </row>
    <row r="219" spans="1:2" ht="12.75">
      <c r="A219" t="s">
        <v>35</v>
      </c>
      <c r="B219">
        <v>1487666</v>
      </c>
    </row>
    <row r="220" spans="1:2" ht="12.75">
      <c r="A220" t="s">
        <v>36</v>
      </c>
      <c r="B220">
        <v>2</v>
      </c>
    </row>
    <row r="221" spans="1:2" ht="12.75">
      <c r="A221" t="s">
        <v>37</v>
      </c>
      <c r="B221">
        <v>0.00872</v>
      </c>
    </row>
    <row r="222" spans="1:2" ht="12.75">
      <c r="A222" t="s">
        <v>38</v>
      </c>
      <c r="B222">
        <v>0.01562</v>
      </c>
    </row>
    <row r="223" spans="1:2" ht="12.75">
      <c r="A223" t="s">
        <v>39</v>
      </c>
      <c r="B223">
        <v>24.07</v>
      </c>
    </row>
    <row r="224" spans="1:2" ht="12.75">
      <c r="A224" t="s">
        <v>40</v>
      </c>
      <c r="B224">
        <v>-91.559</v>
      </c>
    </row>
    <row r="225" spans="1:2" ht="12.75">
      <c r="A225" t="s">
        <v>41</v>
      </c>
      <c r="B225" s="2">
        <v>15.4107</v>
      </c>
    </row>
    <row r="226" spans="1:2" ht="12.75">
      <c r="A226" t="s">
        <v>42</v>
      </c>
      <c r="B226" s="2">
        <v>0</v>
      </c>
    </row>
    <row r="227" spans="1:2" ht="12.75">
      <c r="A227" t="s">
        <v>43</v>
      </c>
      <c r="B227" s="2">
        <v>0</v>
      </c>
    </row>
    <row r="228" ht="12.75">
      <c r="A228" t="s">
        <v>9</v>
      </c>
    </row>
    <row r="229" ht="12.75">
      <c r="A229" t="s">
        <v>44</v>
      </c>
    </row>
    <row r="230" spans="1:2" ht="12.75">
      <c r="A230" t="s">
        <v>45</v>
      </c>
      <c r="B230">
        <v>1</v>
      </c>
    </row>
    <row r="231" spans="1:2" ht="12.75">
      <c r="A231" t="s">
        <v>46</v>
      </c>
      <c r="B231">
        <v>1</v>
      </c>
    </row>
    <row r="232" spans="1:2" ht="12.75">
      <c r="A232" t="s">
        <v>47</v>
      </c>
      <c r="B232">
        <v>1</v>
      </c>
    </row>
    <row r="233" spans="1:2" ht="12.75">
      <c r="A233" t="s">
        <v>48</v>
      </c>
      <c r="B233">
        <v>1</v>
      </c>
    </row>
    <row r="234" spans="1:2" ht="12.75">
      <c r="A234" t="s">
        <v>49</v>
      </c>
      <c r="B234">
        <v>0</v>
      </c>
    </row>
    <row r="235" spans="1:2" ht="12.75">
      <c r="A235" t="s">
        <v>50</v>
      </c>
      <c r="B235">
        <v>0</v>
      </c>
    </row>
    <row r="236" spans="1:2" ht="12.75">
      <c r="A236" t="s">
        <v>51</v>
      </c>
      <c r="B236">
        <v>-1</v>
      </c>
    </row>
    <row r="237" spans="1:2" ht="12.75">
      <c r="A237" t="s">
        <v>52</v>
      </c>
      <c r="B237">
        <v>1</v>
      </c>
    </row>
    <row r="238" ht="12.75">
      <c r="A238" t="s">
        <v>53</v>
      </c>
    </row>
    <row r="239" spans="1:4" ht="12.75">
      <c r="A239" t="s">
        <v>53</v>
      </c>
      <c r="B239" t="s">
        <v>54</v>
      </c>
      <c r="C239" t="s">
        <v>55</v>
      </c>
      <c r="D239" t="s">
        <v>56</v>
      </c>
    </row>
    <row r="240" spans="2:4" ht="12.75">
      <c r="B240">
        <v>1</v>
      </c>
      <c r="C240" s="2">
        <v>-2.63545E-07</v>
      </c>
      <c r="D240" s="2">
        <v>-1.58388E-06</v>
      </c>
    </row>
    <row r="241" spans="2:4" ht="12.75">
      <c r="B241">
        <v>2</v>
      </c>
      <c r="C241" s="2">
        <v>0.999909</v>
      </c>
      <c r="D241" s="2">
        <v>-2.58327E-05</v>
      </c>
    </row>
    <row r="242" spans="2:4" ht="12.75">
      <c r="B242">
        <v>3</v>
      </c>
      <c r="C242" s="2">
        <v>4.66804E-05</v>
      </c>
      <c r="D242" s="2">
        <v>0.000409381</v>
      </c>
    </row>
    <row r="243" spans="2:4" ht="12.75">
      <c r="B243">
        <v>4</v>
      </c>
      <c r="C243" s="2">
        <v>-0.000572232</v>
      </c>
      <c r="D243" s="2">
        <v>1.25033E-05</v>
      </c>
    </row>
    <row r="244" spans="2:4" ht="12.75">
      <c r="B244">
        <v>5</v>
      </c>
      <c r="C244" s="2">
        <v>3.79558E-05</v>
      </c>
      <c r="D244" s="2">
        <v>-2.72424E-05</v>
      </c>
    </row>
    <row r="245" spans="2:4" ht="12.75">
      <c r="B245">
        <v>6</v>
      </c>
      <c r="C245" s="2">
        <v>7.20722E-05</v>
      </c>
      <c r="D245" s="2">
        <v>-2.36264E-05</v>
      </c>
    </row>
    <row r="246" spans="2:4" ht="12.75">
      <c r="B246">
        <v>9</v>
      </c>
      <c r="C246" s="2">
        <v>4.39541E-06</v>
      </c>
      <c r="D246" s="2">
        <v>-8.20458E-06</v>
      </c>
    </row>
    <row r="247" spans="2:4" ht="12.75">
      <c r="B247">
        <v>10</v>
      </c>
      <c r="C247" s="2">
        <v>5.33129E-05</v>
      </c>
      <c r="D247" s="2">
        <v>8.37843E-07</v>
      </c>
    </row>
    <row r="248" spans="2:4" ht="12.75">
      <c r="B248">
        <v>12</v>
      </c>
      <c r="C248" s="2">
        <v>2.64329E-07</v>
      </c>
      <c r="D248" s="2">
        <v>-3.20297E-06</v>
      </c>
    </row>
    <row r="249" spans="2:4" ht="12.75">
      <c r="B249">
        <v>15</v>
      </c>
      <c r="C249" s="2">
        <v>9.4918E-07</v>
      </c>
      <c r="D249" s="2">
        <v>-1.2368E-06</v>
      </c>
    </row>
    <row r="250" spans="2:4" ht="12.75">
      <c r="B250">
        <v>18</v>
      </c>
      <c r="C250" s="2">
        <v>-1.03699E-06</v>
      </c>
      <c r="D250" s="2">
        <v>-4.36375E-07</v>
      </c>
    </row>
    <row r="251" spans="2:4" ht="12.75">
      <c r="B251">
        <v>20</v>
      </c>
      <c r="C251" s="2">
        <v>6.9729E-08</v>
      </c>
      <c r="D251" s="2">
        <v>2.30501E-07</v>
      </c>
    </row>
    <row r="252" spans="2:4" ht="12.75">
      <c r="B252">
        <v>21</v>
      </c>
      <c r="C252" s="2">
        <v>1.55194E-07</v>
      </c>
      <c r="D252" s="2">
        <v>-7.7386E-08</v>
      </c>
    </row>
    <row r="253" spans="2:4" ht="12.75">
      <c r="B253">
        <v>25</v>
      </c>
      <c r="C253" s="2">
        <v>-4.1142E-08</v>
      </c>
      <c r="D253" s="2">
        <v>-9.31385E-09</v>
      </c>
    </row>
    <row r="254" spans="2:4" ht="12.75">
      <c r="B254">
        <v>27</v>
      </c>
      <c r="C254" s="2">
        <v>1.54017E-08</v>
      </c>
      <c r="D254" s="2">
        <v>-1.27953E-08</v>
      </c>
    </row>
    <row r="255" spans="2:4" ht="12.75">
      <c r="B255">
        <v>28</v>
      </c>
      <c r="C255" s="2">
        <v>-1.16254E-08</v>
      </c>
      <c r="D255" s="2">
        <v>-5.52323E-09</v>
      </c>
    </row>
    <row r="256" spans="2:4" ht="12.75">
      <c r="B256">
        <v>30</v>
      </c>
      <c r="C256" s="2">
        <v>5.59812E-09</v>
      </c>
      <c r="D256" s="2">
        <v>-3.47504E-09</v>
      </c>
    </row>
    <row r="257" ht="12.75">
      <c r="A257" t="s">
        <v>9</v>
      </c>
    </row>
    <row r="258" ht="12.75">
      <c r="A258" t="s">
        <v>9</v>
      </c>
    </row>
    <row r="259" spans="1:3" ht="12.75">
      <c r="A259" t="s">
        <v>30</v>
      </c>
      <c r="B259" t="s">
        <v>31</v>
      </c>
      <c r="C259" t="s">
        <v>32</v>
      </c>
    </row>
    <row r="260" spans="1:2" ht="12.75">
      <c r="A260" t="s">
        <v>33</v>
      </c>
      <c r="B260">
        <v>3667827</v>
      </c>
    </row>
    <row r="261" spans="1:2" ht="12.75">
      <c r="A261" t="s">
        <v>34</v>
      </c>
      <c r="B261">
        <v>3668054</v>
      </c>
    </row>
    <row r="262" spans="1:2" ht="12.75">
      <c r="A262" t="s">
        <v>35</v>
      </c>
      <c r="B262">
        <v>1487666</v>
      </c>
    </row>
    <row r="263" spans="1:2" ht="12.75">
      <c r="A263" t="s">
        <v>36</v>
      </c>
      <c r="B263">
        <v>2</v>
      </c>
    </row>
    <row r="264" spans="1:2" ht="12.75">
      <c r="A264" t="s">
        <v>37</v>
      </c>
      <c r="B264">
        <v>0.02056</v>
      </c>
    </row>
    <row r="265" spans="1:2" ht="12.75">
      <c r="A265" t="s">
        <v>38</v>
      </c>
      <c r="B265">
        <v>0.03624</v>
      </c>
    </row>
    <row r="266" spans="1:2" ht="12.75">
      <c r="A266" t="s">
        <v>39</v>
      </c>
      <c r="B266">
        <v>-0.27</v>
      </c>
    </row>
    <row r="267" spans="1:2" ht="12.75">
      <c r="A267" t="s">
        <v>40</v>
      </c>
      <c r="B267">
        <v>-91.5618</v>
      </c>
    </row>
    <row r="268" spans="1:2" ht="12.75">
      <c r="A268" t="s">
        <v>41</v>
      </c>
      <c r="B268" s="2">
        <v>0.446824</v>
      </c>
    </row>
    <row r="269" spans="1:2" ht="12.75">
      <c r="A269" t="s">
        <v>42</v>
      </c>
      <c r="B269" s="2">
        <v>0</v>
      </c>
    </row>
    <row r="270" spans="1:2" ht="12.75">
      <c r="A270" t="s">
        <v>43</v>
      </c>
      <c r="B270" s="2">
        <v>0</v>
      </c>
    </row>
    <row r="271" ht="12.75">
      <c r="A271" t="s">
        <v>9</v>
      </c>
    </row>
    <row r="272" ht="12.75">
      <c r="A272" t="s">
        <v>44</v>
      </c>
    </row>
    <row r="273" spans="1:2" ht="12.75">
      <c r="A273" t="s">
        <v>45</v>
      </c>
      <c r="B273">
        <v>1</v>
      </c>
    </row>
    <row r="274" spans="1:2" ht="12.75">
      <c r="A274" t="s">
        <v>46</v>
      </c>
      <c r="B274">
        <v>1</v>
      </c>
    </row>
    <row r="275" spans="1:2" ht="12.75">
      <c r="A275" t="s">
        <v>47</v>
      </c>
      <c r="B275">
        <v>1</v>
      </c>
    </row>
    <row r="276" spans="1:2" ht="12.75">
      <c r="A276" t="s">
        <v>48</v>
      </c>
      <c r="B276">
        <v>1</v>
      </c>
    </row>
    <row r="277" spans="1:2" ht="12.75">
      <c r="A277" t="s">
        <v>49</v>
      </c>
      <c r="B277">
        <v>0</v>
      </c>
    </row>
    <row r="278" spans="1:2" ht="12.75">
      <c r="A278" t="s">
        <v>50</v>
      </c>
      <c r="B278">
        <v>0</v>
      </c>
    </row>
    <row r="279" spans="1:2" ht="12.75">
      <c r="A279" t="s">
        <v>51</v>
      </c>
      <c r="B279">
        <v>-1</v>
      </c>
    </row>
    <row r="280" spans="1:2" ht="12.75">
      <c r="A280" t="s">
        <v>52</v>
      </c>
      <c r="B280">
        <v>1</v>
      </c>
    </row>
    <row r="281" ht="12.75">
      <c r="A281" t="s">
        <v>53</v>
      </c>
    </row>
    <row r="282" spans="1:4" ht="12.75">
      <c r="A282" t="s">
        <v>53</v>
      </c>
      <c r="B282" t="s">
        <v>54</v>
      </c>
      <c r="C282" t="s">
        <v>55</v>
      </c>
      <c r="D282" t="s">
        <v>56</v>
      </c>
    </row>
    <row r="283" spans="2:4" ht="12.75">
      <c r="B283">
        <v>1</v>
      </c>
      <c r="C283" s="2">
        <v>-3.85525E-05</v>
      </c>
      <c r="D283" s="2">
        <v>-6.95025E-05</v>
      </c>
    </row>
    <row r="284" spans="2:4" ht="12.75">
      <c r="B284">
        <v>2</v>
      </c>
      <c r="C284" s="2">
        <v>0.997751</v>
      </c>
      <c r="D284" s="2">
        <v>-1.79288E-05</v>
      </c>
    </row>
    <row r="285" spans="2:4" ht="12.75">
      <c r="B285">
        <v>3</v>
      </c>
      <c r="C285" s="2">
        <v>-0.00407863</v>
      </c>
      <c r="D285" s="2">
        <v>0.00708863</v>
      </c>
    </row>
    <row r="286" spans="2:4" ht="12.75">
      <c r="B286">
        <v>4</v>
      </c>
      <c r="C286" s="2">
        <v>-0.00158132</v>
      </c>
      <c r="D286" s="2">
        <v>-6.0407E-06</v>
      </c>
    </row>
    <row r="287" spans="2:4" ht="12.75">
      <c r="B287">
        <v>5</v>
      </c>
      <c r="C287" s="2">
        <v>-0.000149463</v>
      </c>
      <c r="D287" s="2">
        <v>-0.000366945</v>
      </c>
    </row>
    <row r="288" spans="2:4" ht="12.75">
      <c r="B288">
        <v>6</v>
      </c>
      <c r="C288" s="2">
        <v>-0.000217898</v>
      </c>
      <c r="D288" s="2">
        <v>-3.90265E-05</v>
      </c>
    </row>
    <row r="289" spans="2:4" ht="12.75">
      <c r="B289">
        <v>9</v>
      </c>
      <c r="C289" s="2">
        <v>2.95087E-05</v>
      </c>
      <c r="D289" s="2">
        <v>4.87217E-06</v>
      </c>
    </row>
    <row r="290" spans="2:4" ht="12.75">
      <c r="B290">
        <v>10</v>
      </c>
      <c r="C290" s="2">
        <v>0.000106356</v>
      </c>
      <c r="D290" s="2">
        <v>-2.65789E-07</v>
      </c>
    </row>
    <row r="291" spans="2:4" ht="12.75">
      <c r="B291">
        <v>12</v>
      </c>
      <c r="C291" s="2">
        <v>1.04571E-06</v>
      </c>
      <c r="D291" s="2">
        <v>-6.03916E-06</v>
      </c>
    </row>
    <row r="292" spans="2:4" ht="12.75">
      <c r="B292">
        <v>15</v>
      </c>
      <c r="C292" s="2">
        <v>2.09427E-06</v>
      </c>
      <c r="D292" s="2">
        <v>-2.45921E-06</v>
      </c>
    </row>
    <row r="293" spans="2:4" ht="12.75">
      <c r="B293">
        <v>18</v>
      </c>
      <c r="C293" s="2">
        <v>-1.00727E-06</v>
      </c>
      <c r="D293" s="2">
        <v>-8.06708E-07</v>
      </c>
    </row>
    <row r="294" spans="2:4" ht="12.75">
      <c r="B294">
        <v>20</v>
      </c>
      <c r="C294" s="2">
        <v>-9.23527E-08</v>
      </c>
      <c r="D294" s="2">
        <v>1.16096E-06</v>
      </c>
    </row>
    <row r="295" spans="2:4" ht="12.75">
      <c r="B295">
        <v>21</v>
      </c>
      <c r="C295" s="2">
        <v>4.55249E-07</v>
      </c>
      <c r="D295" s="2">
        <v>3.57466E-08</v>
      </c>
    </row>
    <row r="296" spans="2:4" ht="12.75">
      <c r="B296">
        <v>25</v>
      </c>
      <c r="C296" s="2">
        <v>-9.47277E-08</v>
      </c>
      <c r="D296" s="2">
        <v>6.57325E-08</v>
      </c>
    </row>
    <row r="297" spans="2:4" ht="12.75">
      <c r="B297">
        <v>27</v>
      </c>
      <c r="C297" s="2">
        <v>3.31365E-07</v>
      </c>
      <c r="D297" s="2">
        <v>-1.54804E-07</v>
      </c>
    </row>
    <row r="298" spans="2:4" ht="12.75">
      <c r="B298">
        <v>28</v>
      </c>
      <c r="C298" s="2">
        <v>6.88586E-09</v>
      </c>
      <c r="D298" s="2">
        <v>-2.91284E-07</v>
      </c>
    </row>
    <row r="299" spans="2:4" ht="12.75">
      <c r="B299">
        <v>30</v>
      </c>
      <c r="C299" s="2">
        <v>1.50203E-08</v>
      </c>
      <c r="D299" s="2">
        <v>-1.07988E-08</v>
      </c>
    </row>
    <row r="300" ht="12.75">
      <c r="A300" t="s">
        <v>9</v>
      </c>
    </row>
    <row r="301" ht="12.75">
      <c r="A301" t="s">
        <v>9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2"/>
  <sheetViews>
    <sheetView workbookViewId="0" topLeftCell="A1">
      <selection activeCell="K1" sqref="K1:L16384"/>
    </sheetView>
  </sheetViews>
  <sheetFormatPr defaultColWidth="9.140625" defaultRowHeight="12.75"/>
  <cols>
    <col min="1" max="1" width="1.421875" style="0" bestFit="1" customWidth="1"/>
    <col min="2" max="2" width="10.57421875" style="0" bestFit="1" customWidth="1"/>
    <col min="3" max="3" width="8.8515625" style="0" bestFit="1" customWidth="1"/>
    <col min="4" max="4" width="10.57421875" style="0" bestFit="1" customWidth="1"/>
    <col min="5" max="5" width="12.00390625" style="0" bestFit="1" customWidth="1"/>
    <col min="6" max="6" width="9.28125" style="0" bestFit="1" customWidth="1"/>
    <col min="8" max="9" width="9.421875" style="0" bestFit="1" customWidth="1"/>
    <col min="10" max="10" width="9.00390625" style="0" bestFit="1" customWidth="1"/>
    <col min="11" max="11" width="12.57421875" style="0" bestFit="1" customWidth="1"/>
    <col min="12" max="12" width="10.8515625" style="0" bestFit="1" customWidth="1"/>
  </cols>
  <sheetData>
    <row r="1" spans="1:12" ht="12.75">
      <c r="A1" t="s">
        <v>9</v>
      </c>
      <c r="B1" t="s">
        <v>10</v>
      </c>
      <c r="C1">
        <v>25</v>
      </c>
      <c r="D1">
        <v>2000</v>
      </c>
      <c r="E1" t="s">
        <v>11</v>
      </c>
      <c r="F1" t="s">
        <v>12</v>
      </c>
      <c r="G1" t="s">
        <v>13</v>
      </c>
      <c r="H1" t="s">
        <v>14</v>
      </c>
      <c r="I1" t="s">
        <v>15</v>
      </c>
      <c r="J1">
        <v>3668096</v>
      </c>
      <c r="L1" s="5" t="s">
        <v>70</v>
      </c>
    </row>
    <row r="2" spans="1:4" ht="12.75">
      <c r="A2" t="s">
        <v>9</v>
      </c>
      <c r="B2" t="s">
        <v>16</v>
      </c>
      <c r="C2" t="s">
        <v>17</v>
      </c>
      <c r="D2" t="s">
        <v>18</v>
      </c>
    </row>
    <row r="3" spans="2:12" ht="12.75">
      <c r="B3" t="s">
        <v>19</v>
      </c>
      <c r="C3" t="s">
        <v>20</v>
      </c>
      <c r="D3" t="s">
        <v>21</v>
      </c>
      <c r="E3" t="s">
        <v>22</v>
      </c>
      <c r="F3" t="s">
        <v>23</v>
      </c>
      <c r="G3" t="s">
        <v>24</v>
      </c>
      <c r="H3" t="s">
        <v>25</v>
      </c>
      <c r="I3" t="s">
        <v>26</v>
      </c>
      <c r="J3" t="s">
        <v>27</v>
      </c>
      <c r="K3" t="s">
        <v>28</v>
      </c>
      <c r="L3" t="s">
        <v>29</v>
      </c>
    </row>
    <row r="4" spans="2:12" ht="12.75">
      <c r="B4">
        <v>3668125</v>
      </c>
      <c r="C4">
        <v>0</v>
      </c>
      <c r="D4">
        <v>-0.268</v>
      </c>
      <c r="E4" s="2">
        <v>0.4474725</v>
      </c>
      <c r="F4">
        <v>180</v>
      </c>
      <c r="G4">
        <v>-91.567</v>
      </c>
      <c r="H4" s="2">
        <v>0.000317798</v>
      </c>
      <c r="I4" s="2">
        <v>6.197275E-05</v>
      </c>
      <c r="J4" s="2">
        <v>4.986577E-06</v>
      </c>
      <c r="K4">
        <f>tf*D4</f>
        <v>-0.16582447373450257</v>
      </c>
      <c r="L4" s="2">
        <f>E4-K4</f>
        <v>0.6132969737345025</v>
      </c>
    </row>
    <row r="5" spans="2:12" ht="12.75">
      <c r="B5">
        <v>3668129</v>
      </c>
      <c r="C5">
        <v>5</v>
      </c>
      <c r="D5">
        <v>8.924</v>
      </c>
      <c r="E5" s="2">
        <v>5.708117</v>
      </c>
      <c r="F5">
        <v>180</v>
      </c>
      <c r="G5">
        <v>-91.561</v>
      </c>
      <c r="H5" s="2">
        <v>0.0003217745</v>
      </c>
      <c r="I5" s="2">
        <v>0.0008396944</v>
      </c>
      <c r="J5" s="2">
        <v>4.985482E-06</v>
      </c>
      <c r="K5">
        <f aca="true" t="shared" si="0" ref="K5:K32">tf*D5</f>
        <v>5.521707476144406</v>
      </c>
      <c r="L5" s="2">
        <f aca="true" t="shared" si="1" ref="L5:L32">E5-K5</f>
        <v>0.18640952385559384</v>
      </c>
    </row>
    <row r="6" spans="2:12" ht="12.75">
      <c r="B6">
        <v>3668133</v>
      </c>
      <c r="C6">
        <v>10</v>
      </c>
      <c r="D6">
        <v>13.951</v>
      </c>
      <c r="E6" s="2">
        <v>8.736667</v>
      </c>
      <c r="F6">
        <v>180</v>
      </c>
      <c r="G6">
        <v>-91.559</v>
      </c>
      <c r="H6" s="2">
        <v>0.0003198483</v>
      </c>
      <c r="I6" s="2">
        <v>0.001294386</v>
      </c>
      <c r="J6" s="2">
        <v>5.116027E-06</v>
      </c>
      <c r="K6">
        <f t="shared" si="0"/>
        <v>8.632153854738975</v>
      </c>
      <c r="L6" s="2">
        <f t="shared" si="1"/>
        <v>0.10451314526102529</v>
      </c>
    </row>
    <row r="7" spans="2:12" ht="12.75">
      <c r="B7">
        <v>3668137</v>
      </c>
      <c r="C7">
        <v>15</v>
      </c>
      <c r="D7">
        <v>18.842</v>
      </c>
      <c r="E7" s="2">
        <v>11.68349</v>
      </c>
      <c r="F7">
        <v>180</v>
      </c>
      <c r="G7">
        <v>-91.56</v>
      </c>
      <c r="H7" s="2">
        <v>0.000320543</v>
      </c>
      <c r="I7" s="2">
        <v>0.001735311</v>
      </c>
      <c r="J7" s="2">
        <v>5.783704E-06</v>
      </c>
      <c r="K7">
        <f t="shared" si="0"/>
        <v>11.658450500393645</v>
      </c>
      <c r="L7" s="2">
        <f t="shared" si="1"/>
        <v>0.025039499606355875</v>
      </c>
    </row>
    <row r="8" spans="2:12" ht="12.75">
      <c r="B8">
        <v>3668141</v>
      </c>
      <c r="C8">
        <v>20</v>
      </c>
      <c r="D8">
        <v>24.091</v>
      </c>
      <c r="E8" s="2">
        <v>14.89006</v>
      </c>
      <c r="F8">
        <v>180</v>
      </c>
      <c r="G8">
        <v>-91.559</v>
      </c>
      <c r="H8" s="2">
        <v>0.0003208631</v>
      </c>
      <c r="I8" s="2">
        <v>0.002211221</v>
      </c>
      <c r="J8" s="2">
        <v>7.177491E-06</v>
      </c>
      <c r="K8">
        <f t="shared" si="0"/>
        <v>14.90625894305187</v>
      </c>
      <c r="L8" s="2">
        <f t="shared" si="1"/>
        <v>-0.01619894305187053</v>
      </c>
    </row>
    <row r="9" spans="2:12" ht="12.75">
      <c r="B9">
        <v>3668145</v>
      </c>
      <c r="C9">
        <v>25</v>
      </c>
      <c r="D9">
        <v>28.89</v>
      </c>
      <c r="E9" s="2">
        <v>17.85468</v>
      </c>
      <c r="F9">
        <v>180</v>
      </c>
      <c r="G9">
        <v>-91.56</v>
      </c>
      <c r="H9" s="2">
        <v>0.0003218055</v>
      </c>
      <c r="I9" s="2">
        <v>0.002650439</v>
      </c>
      <c r="J9" s="2">
        <v>1.093445E-05</v>
      </c>
      <c r="K9">
        <f t="shared" si="0"/>
        <v>17.875630769364847</v>
      </c>
      <c r="L9" s="2">
        <f t="shared" si="1"/>
        <v>-0.0209507693648483</v>
      </c>
    </row>
    <row r="10" spans="2:12" ht="12.75">
      <c r="B10">
        <v>3668149</v>
      </c>
      <c r="C10">
        <v>30</v>
      </c>
      <c r="D10">
        <v>33.974</v>
      </c>
      <c r="E10" s="2">
        <v>20.94553</v>
      </c>
      <c r="F10">
        <v>180</v>
      </c>
      <c r="G10">
        <v>-91.56</v>
      </c>
      <c r="H10" s="2">
        <v>0.0003210385</v>
      </c>
      <c r="I10" s="2">
        <v>0.003105326</v>
      </c>
      <c r="J10" s="2">
        <v>8.274218E-06</v>
      </c>
      <c r="K10">
        <f t="shared" si="0"/>
        <v>21.021345786029812</v>
      </c>
      <c r="L10" s="2">
        <f t="shared" si="1"/>
        <v>-0.07581578602981054</v>
      </c>
    </row>
    <row r="11" spans="2:12" ht="12.75">
      <c r="B11">
        <v>3668155</v>
      </c>
      <c r="C11">
        <v>25</v>
      </c>
      <c r="D11">
        <v>29.034</v>
      </c>
      <c r="E11" s="2">
        <v>18.16112</v>
      </c>
      <c r="F11">
        <v>180</v>
      </c>
      <c r="G11">
        <v>-91.56</v>
      </c>
      <c r="H11" s="2">
        <v>0.0003211976</v>
      </c>
      <c r="I11" s="2">
        <v>0.002705604</v>
      </c>
      <c r="J11" s="2">
        <v>6.896371E-06</v>
      </c>
      <c r="K11">
        <f t="shared" si="0"/>
        <v>17.964730486595325</v>
      </c>
      <c r="L11" s="2">
        <f t="shared" si="1"/>
        <v>0.19638951340467514</v>
      </c>
    </row>
    <row r="12" spans="2:12" ht="12.75">
      <c r="B12">
        <v>3668159</v>
      </c>
      <c r="C12">
        <v>20</v>
      </c>
      <c r="D12">
        <v>24.07</v>
      </c>
      <c r="E12" s="2">
        <v>15.23973</v>
      </c>
      <c r="F12">
        <v>180</v>
      </c>
      <c r="G12">
        <v>-91.56</v>
      </c>
      <c r="H12" s="2">
        <v>0.0003229613</v>
      </c>
      <c r="I12" s="2">
        <v>0.002263163</v>
      </c>
      <c r="J12" s="2">
        <v>7.225306E-06</v>
      </c>
      <c r="K12">
        <f t="shared" si="0"/>
        <v>14.893265234289093</v>
      </c>
      <c r="L12" s="2">
        <f t="shared" si="1"/>
        <v>0.34646476571090723</v>
      </c>
    </row>
    <row r="13" spans="2:12" ht="12.75">
      <c r="B13">
        <v>3668163</v>
      </c>
      <c r="C13">
        <v>15</v>
      </c>
      <c r="D13">
        <v>19.027</v>
      </c>
      <c r="E13" s="2">
        <v>12.18612</v>
      </c>
      <c r="F13">
        <v>180</v>
      </c>
      <c r="G13">
        <v>-91.56</v>
      </c>
      <c r="H13" s="2">
        <v>0.000323352</v>
      </c>
      <c r="I13" s="2">
        <v>0.001803787</v>
      </c>
      <c r="J13" s="2">
        <v>5.858283E-06</v>
      </c>
      <c r="K13">
        <f t="shared" si="0"/>
        <v>11.77291888711336</v>
      </c>
      <c r="L13" s="2">
        <f t="shared" si="1"/>
        <v>0.4132011128866413</v>
      </c>
    </row>
    <row r="14" spans="2:12" ht="12.75">
      <c r="B14">
        <v>3668167</v>
      </c>
      <c r="C14">
        <v>10</v>
      </c>
      <c r="D14">
        <v>14.052</v>
      </c>
      <c r="E14" s="2">
        <v>9.176361</v>
      </c>
      <c r="F14">
        <v>180</v>
      </c>
      <c r="G14">
        <v>-91.562</v>
      </c>
      <c r="H14" s="2">
        <v>0.0003221085</v>
      </c>
      <c r="I14" s="2">
        <v>0.00136764</v>
      </c>
      <c r="J14" s="2">
        <v>5.739247E-06</v>
      </c>
      <c r="K14">
        <f t="shared" si="0"/>
        <v>8.694647406407574</v>
      </c>
      <c r="L14" s="2">
        <f t="shared" si="1"/>
        <v>0.48171359359242594</v>
      </c>
    </row>
    <row r="15" spans="2:12" ht="12.75">
      <c r="B15">
        <v>3668171</v>
      </c>
      <c r="C15">
        <v>5</v>
      </c>
      <c r="D15">
        <v>9.018</v>
      </c>
      <c r="E15" s="2">
        <v>6.100768</v>
      </c>
      <c r="F15">
        <v>180</v>
      </c>
      <c r="G15">
        <v>-91.561</v>
      </c>
      <c r="H15" s="2">
        <v>0.0003243181</v>
      </c>
      <c r="I15" s="2">
        <v>0.0009035565</v>
      </c>
      <c r="J15" s="2">
        <v>5.593845E-06</v>
      </c>
      <c r="K15">
        <f t="shared" si="0"/>
        <v>5.579869791558747</v>
      </c>
      <c r="L15" s="2">
        <f t="shared" si="1"/>
        <v>0.5208982084412535</v>
      </c>
    </row>
    <row r="16" spans="2:12" ht="12.75">
      <c r="B16">
        <v>3668175</v>
      </c>
      <c r="C16">
        <v>0</v>
      </c>
      <c r="D16">
        <v>-0.269</v>
      </c>
      <c r="E16" s="2">
        <v>0.4566866</v>
      </c>
      <c r="F16">
        <v>180</v>
      </c>
      <c r="G16">
        <v>-91.54</v>
      </c>
      <c r="H16" s="2">
        <v>0.0003193143</v>
      </c>
      <c r="I16" s="2">
        <v>6.371707E-05</v>
      </c>
      <c r="J16" s="2">
        <v>4.409609E-06</v>
      </c>
      <c r="K16">
        <f t="shared" si="0"/>
        <v>-0.16644322177082535</v>
      </c>
      <c r="L16" s="2">
        <f t="shared" si="1"/>
        <v>0.6231298217708253</v>
      </c>
    </row>
    <row r="17" spans="2:12" ht="12.75">
      <c r="B17">
        <v>3668181</v>
      </c>
      <c r="C17">
        <v>5</v>
      </c>
      <c r="D17">
        <v>8.892</v>
      </c>
      <c r="E17" s="2">
        <v>5.704267</v>
      </c>
      <c r="F17">
        <v>180</v>
      </c>
      <c r="G17">
        <v>-91.559</v>
      </c>
      <c r="H17" s="2">
        <v>0.0003261087</v>
      </c>
      <c r="I17" s="2">
        <v>0.0008469857</v>
      </c>
      <c r="J17" s="2">
        <v>5.691895E-06</v>
      </c>
      <c r="K17">
        <f t="shared" si="0"/>
        <v>5.501907538982077</v>
      </c>
      <c r="L17" s="2">
        <f t="shared" si="1"/>
        <v>0.2023594610179229</v>
      </c>
    </row>
    <row r="18" spans="2:12" ht="12.75">
      <c r="B18">
        <v>3668185</v>
      </c>
      <c r="C18">
        <v>10</v>
      </c>
      <c r="D18">
        <v>13.946</v>
      </c>
      <c r="E18" s="2">
        <v>8.733966</v>
      </c>
      <c r="F18">
        <v>180</v>
      </c>
      <c r="G18">
        <v>-91.559</v>
      </c>
      <c r="H18" s="2">
        <v>0.0003242568</v>
      </c>
      <c r="I18" s="2">
        <v>0.001294425</v>
      </c>
      <c r="J18" s="2">
        <v>5.426597E-06</v>
      </c>
      <c r="K18">
        <f t="shared" si="0"/>
        <v>8.62906011455736</v>
      </c>
      <c r="L18" s="2">
        <f t="shared" si="1"/>
        <v>0.10490588544264057</v>
      </c>
    </row>
    <row r="19" spans="2:12" ht="12.75">
      <c r="B19">
        <v>3668189</v>
      </c>
      <c r="C19">
        <v>15</v>
      </c>
      <c r="D19">
        <v>18.814</v>
      </c>
      <c r="E19" s="2">
        <v>11.67698</v>
      </c>
      <c r="F19">
        <v>180</v>
      </c>
      <c r="G19">
        <v>-91.56</v>
      </c>
      <c r="H19" s="2">
        <v>0.0003237967</v>
      </c>
      <c r="I19" s="2">
        <v>0.001737792</v>
      </c>
      <c r="J19" s="2">
        <v>5.839763E-06</v>
      </c>
      <c r="K19">
        <f t="shared" si="0"/>
        <v>11.64112555537661</v>
      </c>
      <c r="L19" s="2">
        <f t="shared" si="1"/>
        <v>0.035854444623391046</v>
      </c>
    </row>
    <row r="20" spans="2:12" ht="12.75">
      <c r="B20">
        <v>3668193</v>
      </c>
      <c r="C20">
        <v>20</v>
      </c>
      <c r="D20">
        <v>24.07</v>
      </c>
      <c r="E20" s="2">
        <v>14.8846</v>
      </c>
      <c r="F20">
        <v>180</v>
      </c>
      <c r="G20">
        <v>-91.56</v>
      </c>
      <c r="H20" s="2">
        <v>0.0003239628</v>
      </c>
      <c r="I20" s="2">
        <v>0.002213095</v>
      </c>
      <c r="J20" s="2">
        <v>6.638974E-06</v>
      </c>
      <c r="K20">
        <f t="shared" si="0"/>
        <v>14.893265234289093</v>
      </c>
      <c r="L20" s="2">
        <f t="shared" si="1"/>
        <v>-0.008665234289091828</v>
      </c>
    </row>
    <row r="21" spans="2:12" ht="12.75">
      <c r="B21">
        <v>3668197</v>
      </c>
      <c r="C21">
        <v>25</v>
      </c>
      <c r="D21">
        <v>28.935</v>
      </c>
      <c r="E21" s="2">
        <v>17.84594</v>
      </c>
      <c r="F21">
        <v>180</v>
      </c>
      <c r="G21">
        <v>-91.559</v>
      </c>
      <c r="H21" s="2">
        <v>0.000324397</v>
      </c>
      <c r="I21" s="2">
        <v>0.002654043</v>
      </c>
      <c r="J21" s="2">
        <v>6.970659E-06</v>
      </c>
      <c r="K21">
        <f t="shared" si="0"/>
        <v>17.90347443099937</v>
      </c>
      <c r="L21" s="2">
        <f t="shared" si="1"/>
        <v>-0.05753443099937172</v>
      </c>
    </row>
    <row r="22" spans="2:12" ht="12.75">
      <c r="B22">
        <v>3668201</v>
      </c>
      <c r="C22">
        <v>30</v>
      </c>
      <c r="D22">
        <v>33.94</v>
      </c>
      <c r="E22" s="2">
        <v>20.9254</v>
      </c>
      <c r="F22">
        <v>180</v>
      </c>
      <c r="G22">
        <v>-91.559</v>
      </c>
      <c r="H22" s="2">
        <v>0.0003269014</v>
      </c>
      <c r="I22" s="2">
        <v>0.003099193</v>
      </c>
      <c r="J22" s="2">
        <v>1.03095E-05</v>
      </c>
      <c r="K22">
        <f t="shared" si="0"/>
        <v>21.00030835279484</v>
      </c>
      <c r="L22" s="2">
        <f t="shared" si="1"/>
        <v>-0.07490835279483932</v>
      </c>
    </row>
    <row r="23" spans="2:12" ht="12.75">
      <c r="B23">
        <v>3668207</v>
      </c>
      <c r="C23">
        <v>25</v>
      </c>
      <c r="D23">
        <v>28.997</v>
      </c>
      <c r="E23" s="2">
        <v>18.14368</v>
      </c>
      <c r="F23">
        <v>180</v>
      </c>
      <c r="G23">
        <v>-91.558</v>
      </c>
      <c r="H23" s="2">
        <v>0.0003254807</v>
      </c>
      <c r="I23" s="2">
        <v>0.002691348</v>
      </c>
      <c r="J23" s="2">
        <v>8.646965E-06</v>
      </c>
      <c r="K23">
        <f t="shared" si="0"/>
        <v>17.941836809251384</v>
      </c>
      <c r="L23" s="2">
        <f t="shared" si="1"/>
        <v>0.20184319074861534</v>
      </c>
    </row>
    <row r="24" spans="2:12" ht="12.75">
      <c r="B24">
        <v>3668211</v>
      </c>
      <c r="C24">
        <v>20</v>
      </c>
      <c r="D24">
        <v>24.064</v>
      </c>
      <c r="E24" s="2">
        <v>15.22593</v>
      </c>
      <c r="F24">
        <v>180</v>
      </c>
      <c r="G24">
        <v>-91.557</v>
      </c>
      <c r="H24" s="2">
        <v>0.0003252088</v>
      </c>
      <c r="I24" s="2">
        <v>0.002270925</v>
      </c>
      <c r="J24" s="2">
        <v>7.185493E-06</v>
      </c>
      <c r="K24">
        <f t="shared" si="0"/>
        <v>14.889552746071155</v>
      </c>
      <c r="L24" s="2">
        <f t="shared" si="1"/>
        <v>0.33637725392884477</v>
      </c>
    </row>
    <row r="25" spans="2:12" ht="12.75">
      <c r="B25">
        <v>3668215</v>
      </c>
      <c r="C25">
        <v>15</v>
      </c>
      <c r="D25">
        <v>19.009</v>
      </c>
      <c r="E25" s="2">
        <v>12.17527</v>
      </c>
      <c r="F25">
        <v>180</v>
      </c>
      <c r="G25">
        <v>-91.557</v>
      </c>
      <c r="H25" s="2">
        <v>0.0003260815</v>
      </c>
      <c r="I25" s="2">
        <v>0.0018031</v>
      </c>
      <c r="J25" s="2">
        <v>5.77808E-06</v>
      </c>
      <c r="K25">
        <f t="shared" si="0"/>
        <v>11.76178142245955</v>
      </c>
      <c r="L25" s="2">
        <f t="shared" si="1"/>
        <v>0.4134885775404502</v>
      </c>
    </row>
    <row r="26" spans="2:12" ht="12.75">
      <c r="B26">
        <v>3668219</v>
      </c>
      <c r="C26">
        <v>10</v>
      </c>
      <c r="D26">
        <v>14.048</v>
      </c>
      <c r="E26" s="2">
        <v>9.167816</v>
      </c>
      <c r="F26">
        <v>180</v>
      </c>
      <c r="G26">
        <v>-91.557</v>
      </c>
      <c r="H26" s="2">
        <v>0.0003252178</v>
      </c>
      <c r="I26" s="2">
        <v>0.00135697</v>
      </c>
      <c r="J26" s="2">
        <v>5.420521E-06</v>
      </c>
      <c r="K26">
        <f t="shared" si="0"/>
        <v>8.692172414262284</v>
      </c>
      <c r="L26" s="2">
        <f t="shared" si="1"/>
        <v>0.4756435857377159</v>
      </c>
    </row>
    <row r="27" spans="2:12" ht="12.75">
      <c r="B27">
        <v>3668223</v>
      </c>
      <c r="C27">
        <v>5</v>
      </c>
      <c r="D27">
        <v>9.022</v>
      </c>
      <c r="E27" s="2">
        <v>6.091263</v>
      </c>
      <c r="F27">
        <v>180</v>
      </c>
      <c r="G27">
        <v>-91.558</v>
      </c>
      <c r="H27" s="2">
        <v>0.0003268636</v>
      </c>
      <c r="I27" s="2">
        <v>0.0009061927</v>
      </c>
      <c r="J27" s="2">
        <v>4.670489E-06</v>
      </c>
      <c r="K27">
        <f t="shared" si="0"/>
        <v>5.582344783704038</v>
      </c>
      <c r="L27" s="2">
        <f t="shared" si="1"/>
        <v>0.508918216295962</v>
      </c>
    </row>
    <row r="28" spans="2:12" ht="12.75">
      <c r="B28">
        <v>3668227</v>
      </c>
      <c r="C28">
        <v>0</v>
      </c>
      <c r="D28">
        <v>-0.255</v>
      </c>
      <c r="E28" s="2">
        <v>0.4619738</v>
      </c>
      <c r="F28">
        <v>180</v>
      </c>
      <c r="G28">
        <v>-91.57</v>
      </c>
      <c r="H28" s="2">
        <v>0.000321253</v>
      </c>
      <c r="I28" s="2">
        <v>7.122003E-05</v>
      </c>
      <c r="J28" s="2">
        <v>4.732029E-06</v>
      </c>
      <c r="K28">
        <f t="shared" si="0"/>
        <v>-0.15778074926230654</v>
      </c>
      <c r="L28" s="2">
        <f t="shared" si="1"/>
        <v>0.6197545492623066</v>
      </c>
    </row>
    <row r="29" spans="2:12" ht="12.75">
      <c r="B29">
        <v>3668233</v>
      </c>
      <c r="C29">
        <v>5</v>
      </c>
      <c r="D29">
        <v>8.905</v>
      </c>
      <c r="E29" s="2">
        <v>5.70727</v>
      </c>
      <c r="F29">
        <v>180</v>
      </c>
      <c r="G29">
        <v>-91.559</v>
      </c>
      <c r="H29" s="2">
        <v>0.000324179</v>
      </c>
      <c r="I29" s="2">
        <v>0.0008514174</v>
      </c>
      <c r="J29" s="2">
        <v>4.983703E-06</v>
      </c>
      <c r="K29">
        <f t="shared" si="0"/>
        <v>5.5099512634542736</v>
      </c>
      <c r="L29" s="2">
        <f t="shared" si="1"/>
        <v>0.19731873654572674</v>
      </c>
    </row>
    <row r="30" spans="2:12" ht="12.75">
      <c r="B30">
        <v>3668237</v>
      </c>
      <c r="C30">
        <v>10</v>
      </c>
      <c r="D30">
        <v>13.974</v>
      </c>
      <c r="E30" s="2">
        <v>8.731695</v>
      </c>
      <c r="F30">
        <v>180</v>
      </c>
      <c r="G30">
        <v>-91.557</v>
      </c>
      <c r="H30" s="2">
        <v>0.000323677</v>
      </c>
      <c r="I30" s="2">
        <v>0.001293447</v>
      </c>
      <c r="J30" s="2">
        <v>5.114098E-06</v>
      </c>
      <c r="K30">
        <f t="shared" si="0"/>
        <v>8.6463850595744</v>
      </c>
      <c r="L30" s="2">
        <f t="shared" si="1"/>
        <v>0.08530994042560103</v>
      </c>
    </row>
    <row r="31" spans="2:12" ht="12.75">
      <c r="B31">
        <v>3668241</v>
      </c>
      <c r="C31">
        <v>15</v>
      </c>
      <c r="D31">
        <v>18.81</v>
      </c>
      <c r="E31" s="2">
        <v>11.67439</v>
      </c>
      <c r="F31">
        <v>180</v>
      </c>
      <c r="G31">
        <v>-91.557</v>
      </c>
      <c r="H31" s="2">
        <v>0.0003233349</v>
      </c>
      <c r="I31" s="2">
        <v>0.001734627</v>
      </c>
      <c r="J31" s="2">
        <v>5.850034E-06</v>
      </c>
      <c r="K31">
        <f t="shared" si="0"/>
        <v>11.638650563231318</v>
      </c>
      <c r="L31" s="2">
        <f t="shared" si="1"/>
        <v>0.035739436768682964</v>
      </c>
    </row>
    <row r="32" spans="2:12" ht="12.75">
      <c r="B32">
        <v>3668245</v>
      </c>
      <c r="C32">
        <v>20</v>
      </c>
      <c r="D32">
        <v>24.087</v>
      </c>
      <c r="E32" s="2">
        <v>14.87888</v>
      </c>
      <c r="F32">
        <v>180</v>
      </c>
      <c r="G32">
        <v>-91.558</v>
      </c>
      <c r="H32" s="2">
        <v>0.0003231953</v>
      </c>
      <c r="I32" s="2">
        <v>0.002212074</v>
      </c>
      <c r="J32" s="2">
        <v>7.39765E-06</v>
      </c>
      <c r="K32">
        <f t="shared" si="0"/>
        <v>14.903783950906579</v>
      </c>
      <c r="L32" s="2">
        <f t="shared" si="1"/>
        <v>-0.024903950906578487</v>
      </c>
    </row>
    <row r="33" spans="2:12" ht="12.75">
      <c r="B33">
        <v>3668249</v>
      </c>
      <c r="C33">
        <v>25</v>
      </c>
      <c r="D33">
        <v>28.914</v>
      </c>
      <c r="E33" s="2">
        <v>17.84349</v>
      </c>
      <c r="F33">
        <v>180</v>
      </c>
      <c r="G33">
        <v>-91.558</v>
      </c>
      <c r="H33" s="2">
        <v>0.0003242297</v>
      </c>
      <c r="I33" s="2">
        <v>0.002655002</v>
      </c>
      <c r="J33" s="2">
        <v>9.093868E-06</v>
      </c>
      <c r="K33">
        <f aca="true" t="shared" si="2" ref="K33:K52">tf*D33</f>
        <v>17.890480722236596</v>
      </c>
      <c r="L33" s="2">
        <f aca="true" t="shared" si="3" ref="L33:L52">E33-K33</f>
        <v>-0.04699072223659684</v>
      </c>
    </row>
    <row r="34" spans="2:12" ht="12.75">
      <c r="B34">
        <v>3668253</v>
      </c>
      <c r="C34">
        <v>30</v>
      </c>
      <c r="D34">
        <v>33.966</v>
      </c>
      <c r="E34" s="2">
        <v>20.91899</v>
      </c>
      <c r="F34">
        <v>180</v>
      </c>
      <c r="G34">
        <v>-91.558</v>
      </c>
      <c r="H34" s="2">
        <v>0.000324629</v>
      </c>
      <c r="I34" s="2">
        <v>0.00309485</v>
      </c>
      <c r="J34" s="2">
        <v>1.031954E-05</v>
      </c>
      <c r="K34">
        <f t="shared" si="2"/>
        <v>21.016395801739232</v>
      </c>
      <c r="L34" s="2">
        <f t="shared" si="3"/>
        <v>-0.09740580173923163</v>
      </c>
    </row>
    <row r="35" spans="2:12" ht="12.75">
      <c r="B35">
        <v>3668259</v>
      </c>
      <c r="C35">
        <v>25</v>
      </c>
      <c r="D35">
        <v>29.01</v>
      </c>
      <c r="E35" s="2">
        <v>18.13796</v>
      </c>
      <c r="F35">
        <v>180</v>
      </c>
      <c r="G35">
        <v>-91.557</v>
      </c>
      <c r="H35" s="2">
        <v>0.0003236021</v>
      </c>
      <c r="I35" s="2">
        <v>0.002683891</v>
      </c>
      <c r="J35" s="2">
        <v>9.10269E-06</v>
      </c>
      <c r="K35">
        <f t="shared" si="2"/>
        <v>17.94988053372358</v>
      </c>
      <c r="L35" s="2">
        <f t="shared" si="3"/>
        <v>0.18807946627642025</v>
      </c>
    </row>
    <row r="36" spans="2:12" ht="12.75">
      <c r="B36">
        <v>3668263</v>
      </c>
      <c r="C36">
        <v>20</v>
      </c>
      <c r="D36">
        <v>24.087</v>
      </c>
      <c r="E36" s="2">
        <v>15.2212</v>
      </c>
      <c r="F36">
        <v>180</v>
      </c>
      <c r="G36">
        <v>-91.557</v>
      </c>
      <c r="H36" s="2">
        <v>0.0003238761</v>
      </c>
      <c r="I36" s="2">
        <v>0.002258393</v>
      </c>
      <c r="J36" s="2">
        <v>7.012951E-06</v>
      </c>
      <c r="K36">
        <f t="shared" si="2"/>
        <v>14.903783950906579</v>
      </c>
      <c r="L36" s="2">
        <f t="shared" si="3"/>
        <v>0.3174160490934206</v>
      </c>
    </row>
    <row r="37" spans="2:12" ht="12.75">
      <c r="B37">
        <v>3668267</v>
      </c>
      <c r="C37">
        <v>15</v>
      </c>
      <c r="D37">
        <v>19.035</v>
      </c>
      <c r="E37" s="2">
        <v>12.17404</v>
      </c>
      <c r="F37">
        <v>180</v>
      </c>
      <c r="G37">
        <v>-91.558</v>
      </c>
      <c r="H37" s="2">
        <v>0.0003239025</v>
      </c>
      <c r="I37" s="2">
        <v>0.001806197</v>
      </c>
      <c r="J37" s="2">
        <v>6.487997E-06</v>
      </c>
      <c r="K37">
        <f t="shared" si="2"/>
        <v>11.77786887140394</v>
      </c>
      <c r="L37" s="2">
        <f t="shared" si="3"/>
        <v>0.39617112859605896</v>
      </c>
    </row>
    <row r="38" spans="2:12" ht="12.75">
      <c r="B38">
        <v>3668271</v>
      </c>
      <c r="C38">
        <v>10</v>
      </c>
      <c r="D38">
        <v>14.077</v>
      </c>
      <c r="E38" s="2">
        <v>9.160341</v>
      </c>
      <c r="F38">
        <v>180</v>
      </c>
      <c r="G38">
        <v>-91.56</v>
      </c>
      <c r="H38" s="2">
        <v>0.0003171808</v>
      </c>
      <c r="I38" s="2">
        <v>0.00135639</v>
      </c>
      <c r="J38" s="2">
        <v>5.011564E-06</v>
      </c>
      <c r="K38">
        <f t="shared" si="2"/>
        <v>8.710116107315644</v>
      </c>
      <c r="L38" s="2">
        <f t="shared" si="3"/>
        <v>0.45022489268435706</v>
      </c>
    </row>
    <row r="39" spans="2:12" ht="12.75">
      <c r="B39">
        <v>3668275</v>
      </c>
      <c r="C39">
        <v>5</v>
      </c>
      <c r="D39">
        <v>8.991</v>
      </c>
      <c r="E39" s="2">
        <v>6.082846</v>
      </c>
      <c r="F39">
        <v>180</v>
      </c>
      <c r="G39">
        <v>-91.556</v>
      </c>
      <c r="H39" s="2">
        <v>0.000325346</v>
      </c>
      <c r="I39" s="2">
        <v>0.0009009546</v>
      </c>
      <c r="J39" s="2">
        <v>4.718949E-06</v>
      </c>
      <c r="K39">
        <f t="shared" si="2"/>
        <v>5.563163594578032</v>
      </c>
      <c r="L39" s="2">
        <f t="shared" si="3"/>
        <v>0.5196824054219684</v>
      </c>
    </row>
    <row r="40" spans="2:12" ht="12.75">
      <c r="B40">
        <v>3668279</v>
      </c>
      <c r="C40">
        <v>0</v>
      </c>
      <c r="D40">
        <v>-0.262</v>
      </c>
      <c r="E40" s="2">
        <v>0.4593989</v>
      </c>
      <c r="F40">
        <v>180</v>
      </c>
      <c r="G40">
        <v>-91.582</v>
      </c>
      <c r="H40" s="2">
        <v>0.0003202106</v>
      </c>
      <c r="I40" s="2">
        <v>6.338398E-05</v>
      </c>
      <c r="J40" s="2">
        <v>5.53625E-06</v>
      </c>
      <c r="K40">
        <f t="shared" si="2"/>
        <v>-0.16211198551656594</v>
      </c>
      <c r="L40" s="2">
        <f t="shared" si="3"/>
        <v>0.621510885516566</v>
      </c>
    </row>
    <row r="41" spans="2:12" ht="12.75">
      <c r="B41">
        <v>3668285</v>
      </c>
      <c r="C41">
        <v>5</v>
      </c>
      <c r="D41">
        <v>8.884</v>
      </c>
      <c r="E41" s="2">
        <v>5.704577</v>
      </c>
      <c r="F41">
        <v>180</v>
      </c>
      <c r="G41">
        <v>-91.557</v>
      </c>
      <c r="H41" s="2">
        <v>0.0003234981</v>
      </c>
      <c r="I41" s="2">
        <v>0.0008420466</v>
      </c>
      <c r="J41" s="2">
        <v>5.004557E-06</v>
      </c>
      <c r="K41">
        <f t="shared" si="2"/>
        <v>5.4969575546914955</v>
      </c>
      <c r="L41" s="2">
        <f t="shared" si="3"/>
        <v>0.20761944530850407</v>
      </c>
    </row>
    <row r="42" spans="2:12" ht="12.75">
      <c r="B42">
        <v>3668289</v>
      </c>
      <c r="C42">
        <v>10</v>
      </c>
      <c r="D42">
        <v>13.947</v>
      </c>
      <c r="E42" s="2">
        <v>8.729464</v>
      </c>
      <c r="F42">
        <v>180</v>
      </c>
      <c r="G42">
        <v>-91.557</v>
      </c>
      <c r="H42" s="2">
        <v>0.0003224885</v>
      </c>
      <c r="I42" s="2">
        <v>0.001297976</v>
      </c>
      <c r="J42" s="2">
        <v>5.90839E-06</v>
      </c>
      <c r="K42">
        <f t="shared" si="2"/>
        <v>8.629678862593684</v>
      </c>
      <c r="L42" s="2">
        <f t="shared" si="3"/>
        <v>0.09978513740631634</v>
      </c>
    </row>
    <row r="43" spans="2:12" ht="12.75">
      <c r="B43">
        <v>3668293</v>
      </c>
      <c r="C43">
        <v>15</v>
      </c>
      <c r="D43">
        <v>18.817</v>
      </c>
      <c r="E43" s="2">
        <v>11.67233</v>
      </c>
      <c r="F43">
        <v>180</v>
      </c>
      <c r="G43">
        <v>-91.558</v>
      </c>
      <c r="H43" s="2">
        <v>0.0003239839</v>
      </c>
      <c r="I43" s="2">
        <v>0.001732508</v>
      </c>
      <c r="J43" s="2">
        <v>6.931908E-06</v>
      </c>
      <c r="K43">
        <f t="shared" si="2"/>
        <v>11.642981799485577</v>
      </c>
      <c r="L43" s="2">
        <f t="shared" si="3"/>
        <v>0.02934820051442344</v>
      </c>
    </row>
    <row r="44" spans="2:12" ht="12.75">
      <c r="B44">
        <v>3668297</v>
      </c>
      <c r="C44">
        <v>20</v>
      </c>
      <c r="D44">
        <v>24.054</v>
      </c>
      <c r="E44" s="2">
        <v>14.8773</v>
      </c>
      <c r="F44">
        <v>180</v>
      </c>
      <c r="G44">
        <v>-91.559</v>
      </c>
      <c r="H44" s="2">
        <v>0.0003226774</v>
      </c>
      <c r="I44" s="2">
        <v>0.002213051</v>
      </c>
      <c r="J44" s="2">
        <v>6.928882E-06</v>
      </c>
      <c r="K44">
        <f t="shared" si="2"/>
        <v>14.883365265707926</v>
      </c>
      <c r="L44" s="2">
        <f t="shared" si="3"/>
        <v>-0.006065265707926315</v>
      </c>
    </row>
    <row r="45" spans="2:12" ht="12.75">
      <c r="B45">
        <v>3668301</v>
      </c>
      <c r="C45">
        <v>25</v>
      </c>
      <c r="D45">
        <v>28.904</v>
      </c>
      <c r="E45" s="2">
        <v>17.83938</v>
      </c>
      <c r="F45">
        <v>180</v>
      </c>
      <c r="G45">
        <v>-91.557</v>
      </c>
      <c r="H45" s="2">
        <v>0.0003223048</v>
      </c>
      <c r="I45" s="2">
        <v>0.002652098</v>
      </c>
      <c r="J45" s="2">
        <v>7.534256E-06</v>
      </c>
      <c r="K45">
        <f t="shared" si="2"/>
        <v>17.884293241873365</v>
      </c>
      <c r="L45" s="2">
        <f t="shared" si="3"/>
        <v>-0.04491324187336687</v>
      </c>
    </row>
    <row r="46" spans="2:12" ht="12.75">
      <c r="B46">
        <v>3668305</v>
      </c>
      <c r="C46">
        <v>30</v>
      </c>
      <c r="D46">
        <v>33.947</v>
      </c>
      <c r="E46" s="2">
        <v>20.91395</v>
      </c>
      <c r="F46">
        <v>180</v>
      </c>
      <c r="G46">
        <v>-91.557</v>
      </c>
      <c r="H46" s="2">
        <v>0.0003238081</v>
      </c>
      <c r="I46" s="2">
        <v>0.003104115</v>
      </c>
      <c r="J46" s="2">
        <v>9.316387E-06</v>
      </c>
      <c r="K46">
        <f t="shared" si="2"/>
        <v>21.004639589049102</v>
      </c>
      <c r="L46" s="2">
        <f t="shared" si="3"/>
        <v>-0.09068958904910218</v>
      </c>
    </row>
    <row r="47" spans="2:12" ht="12.75">
      <c r="B47">
        <v>3668311</v>
      </c>
      <c r="C47">
        <v>25</v>
      </c>
      <c r="D47">
        <v>29.008</v>
      </c>
      <c r="E47" s="2">
        <v>18.13782</v>
      </c>
      <c r="F47">
        <v>180</v>
      </c>
      <c r="G47">
        <v>-91.556</v>
      </c>
      <c r="H47" s="2">
        <v>0.0003233264</v>
      </c>
      <c r="I47" s="2">
        <v>0.00268265</v>
      </c>
      <c r="J47" s="2">
        <v>8.468447E-06</v>
      </c>
      <c r="K47">
        <f t="shared" si="2"/>
        <v>17.948643037650932</v>
      </c>
      <c r="L47" s="2">
        <f t="shared" si="3"/>
        <v>0.18917696234906956</v>
      </c>
    </row>
    <row r="48" spans="2:12" ht="12.75">
      <c r="B48">
        <v>3668315</v>
      </c>
      <c r="C48">
        <v>20</v>
      </c>
      <c r="D48">
        <v>24.066</v>
      </c>
      <c r="E48" s="2">
        <v>15.21983</v>
      </c>
      <c r="F48">
        <v>180</v>
      </c>
      <c r="G48">
        <v>-91.557</v>
      </c>
      <c r="H48" s="2">
        <v>0.0003231378</v>
      </c>
      <c r="I48" s="2">
        <v>0.002258313</v>
      </c>
      <c r="J48" s="2">
        <v>7.203042E-06</v>
      </c>
      <c r="K48">
        <f t="shared" si="2"/>
        <v>14.890790242143801</v>
      </c>
      <c r="L48" s="2">
        <f t="shared" si="3"/>
        <v>0.329039757856199</v>
      </c>
    </row>
    <row r="49" spans="2:12" ht="12.75">
      <c r="B49">
        <v>3668319</v>
      </c>
      <c r="C49">
        <v>15</v>
      </c>
      <c r="D49">
        <v>19.002</v>
      </c>
      <c r="E49" s="2">
        <v>12.17195</v>
      </c>
      <c r="F49">
        <v>180</v>
      </c>
      <c r="G49">
        <v>-91.558</v>
      </c>
      <c r="H49" s="2">
        <v>0.0003226079</v>
      </c>
      <c r="I49" s="2">
        <v>0.001802344</v>
      </c>
      <c r="J49" s="2">
        <v>6.638712E-06</v>
      </c>
      <c r="K49">
        <f t="shared" si="2"/>
        <v>11.75745018620529</v>
      </c>
      <c r="L49" s="2">
        <f t="shared" si="3"/>
        <v>0.4144998137947109</v>
      </c>
    </row>
    <row r="50" spans="2:12" ht="12.75">
      <c r="B50">
        <v>3668323</v>
      </c>
      <c r="C50">
        <v>10</v>
      </c>
      <c r="D50">
        <v>14.054</v>
      </c>
      <c r="E50" s="2">
        <v>9.156005</v>
      </c>
      <c r="F50">
        <v>180</v>
      </c>
      <c r="G50">
        <v>-91.557</v>
      </c>
      <c r="H50" s="2">
        <v>0.0003161814</v>
      </c>
      <c r="I50" s="2">
        <v>0.001361605</v>
      </c>
      <c r="J50" s="2">
        <v>5.130968E-06</v>
      </c>
      <c r="K50">
        <f t="shared" si="2"/>
        <v>8.69588490248022</v>
      </c>
      <c r="L50" s="2">
        <f t="shared" si="3"/>
        <v>0.46012009751978056</v>
      </c>
    </row>
    <row r="51" spans="2:12" ht="12.75">
      <c r="B51">
        <v>3668327</v>
      </c>
      <c r="C51">
        <v>5</v>
      </c>
      <c r="D51">
        <v>9.007</v>
      </c>
      <c r="E51" s="2">
        <v>6.082976</v>
      </c>
      <c r="F51">
        <v>180</v>
      </c>
      <c r="G51">
        <v>-91.557</v>
      </c>
      <c r="H51" s="2">
        <v>0.0003224839</v>
      </c>
      <c r="I51" s="2">
        <v>0.0009046803</v>
      </c>
      <c r="J51" s="2">
        <v>5.374365E-06</v>
      </c>
      <c r="K51">
        <f t="shared" si="2"/>
        <v>5.573063563159196</v>
      </c>
      <c r="L51" s="2">
        <f t="shared" si="3"/>
        <v>0.5099124368408043</v>
      </c>
    </row>
    <row r="52" spans="2:12" ht="12.75">
      <c r="B52">
        <v>3668331</v>
      </c>
      <c r="C52">
        <v>0</v>
      </c>
      <c r="D52">
        <v>-0.251</v>
      </c>
      <c r="E52" s="2">
        <v>0.4593652</v>
      </c>
      <c r="F52">
        <v>180</v>
      </c>
      <c r="G52">
        <v>-91.553</v>
      </c>
      <c r="H52" s="2">
        <v>0.0003167319</v>
      </c>
      <c r="I52" s="2">
        <v>6.252097E-05</v>
      </c>
      <c r="J52" s="2">
        <v>5.459301E-06</v>
      </c>
      <c r="K52">
        <f t="shared" si="2"/>
        <v>-0.15530575711701547</v>
      </c>
      <c r="L52" s="2">
        <f t="shared" si="3"/>
        <v>0.6146709571170155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74"/>
  <sheetViews>
    <sheetView workbookViewId="0" topLeftCell="A1">
      <selection activeCell="K1" sqref="K1:L16384"/>
    </sheetView>
  </sheetViews>
  <sheetFormatPr defaultColWidth="9.140625" defaultRowHeight="12.75"/>
  <cols>
    <col min="1" max="1" width="1.421875" style="0" bestFit="1" customWidth="1"/>
    <col min="2" max="2" width="10.57421875" style="0" bestFit="1" customWidth="1"/>
    <col min="3" max="3" width="8.8515625" style="0" bestFit="1" customWidth="1"/>
    <col min="4" max="4" width="10.57421875" style="0" bestFit="1" customWidth="1"/>
    <col min="5" max="5" width="12.00390625" style="0" bestFit="1" customWidth="1"/>
    <col min="6" max="6" width="9.28125" style="0" bestFit="1" customWidth="1"/>
    <col min="8" max="9" width="9.421875" style="0" bestFit="1" customWidth="1"/>
    <col min="10" max="10" width="9.00390625" style="0" bestFit="1" customWidth="1"/>
    <col min="11" max="11" width="12.57421875" style="0" customWidth="1"/>
    <col min="12" max="12" width="10.8515625" style="0" customWidth="1"/>
  </cols>
  <sheetData>
    <row r="1" spans="1:12" ht="12.75">
      <c r="A1" t="s">
        <v>9</v>
      </c>
      <c r="B1" t="s">
        <v>10</v>
      </c>
      <c r="C1">
        <v>25</v>
      </c>
      <c r="D1">
        <v>2000</v>
      </c>
      <c r="E1" t="s">
        <v>11</v>
      </c>
      <c r="F1" t="s">
        <v>12</v>
      </c>
      <c r="G1" t="s">
        <v>13</v>
      </c>
      <c r="H1" t="s">
        <v>14</v>
      </c>
      <c r="I1" t="s">
        <v>15</v>
      </c>
      <c r="J1">
        <v>3668335</v>
      </c>
      <c r="L1" s="5" t="s">
        <v>72</v>
      </c>
    </row>
    <row r="2" spans="1:4" ht="12.75">
      <c r="A2" t="s">
        <v>9</v>
      </c>
      <c r="B2" t="s">
        <v>16</v>
      </c>
      <c r="C2" t="s">
        <v>17</v>
      </c>
      <c r="D2" t="s">
        <v>18</v>
      </c>
    </row>
    <row r="3" spans="2:12" ht="12.75">
      <c r="B3" t="s">
        <v>19</v>
      </c>
      <c r="C3" t="s">
        <v>20</v>
      </c>
      <c r="D3" t="s">
        <v>21</v>
      </c>
      <c r="E3" t="s">
        <v>22</v>
      </c>
      <c r="F3" t="s">
        <v>23</v>
      </c>
      <c r="G3" t="s">
        <v>24</v>
      </c>
      <c r="H3" t="s">
        <v>25</v>
      </c>
      <c r="I3" t="s">
        <v>26</v>
      </c>
      <c r="J3" t="s">
        <v>27</v>
      </c>
      <c r="K3" t="s">
        <v>28</v>
      </c>
      <c r="L3" t="s">
        <v>29</v>
      </c>
    </row>
    <row r="4" spans="2:12" ht="12.75">
      <c r="B4">
        <v>3668368</v>
      </c>
      <c r="C4">
        <v>0</v>
      </c>
      <c r="D4">
        <v>-0.281</v>
      </c>
      <c r="E4" s="2">
        <v>0.4549853</v>
      </c>
      <c r="F4">
        <v>180</v>
      </c>
      <c r="G4">
        <v>-91.563</v>
      </c>
      <c r="H4" s="2">
        <v>0.0003173951</v>
      </c>
      <c r="I4" s="2">
        <v>6.523101E-05</v>
      </c>
      <c r="J4" s="2">
        <v>4.330167E-06</v>
      </c>
      <c r="K4">
        <f>tf*D4</f>
        <v>-0.1738681982066986</v>
      </c>
      <c r="L4" s="2">
        <f>E4-K4</f>
        <v>0.6288534982066986</v>
      </c>
    </row>
    <row r="5" spans="2:12" ht="12.75">
      <c r="B5">
        <v>3668372</v>
      </c>
      <c r="C5">
        <v>2</v>
      </c>
      <c r="D5">
        <v>5.959</v>
      </c>
      <c r="E5" s="2">
        <v>3.95343</v>
      </c>
      <c r="F5">
        <v>180</v>
      </c>
      <c r="G5">
        <v>-91.557</v>
      </c>
      <c r="H5" s="2">
        <v>0.000322717</v>
      </c>
      <c r="I5" s="2">
        <v>0.000584344</v>
      </c>
      <c r="J5" s="2">
        <v>4.864227E-06</v>
      </c>
      <c r="K5">
        <f aca="true" t="shared" si="0" ref="K5:K52">tf*D5</f>
        <v>3.6871195484473906</v>
      </c>
      <c r="L5" s="2">
        <f aca="true" t="shared" si="1" ref="L5:L52">E5-K5</f>
        <v>0.26631045155260935</v>
      </c>
    </row>
    <row r="6" spans="2:12" ht="12.75">
      <c r="B6">
        <v>3668376</v>
      </c>
      <c r="C6">
        <v>4</v>
      </c>
      <c r="D6">
        <v>8.033</v>
      </c>
      <c r="E6" s="2">
        <v>5.172507</v>
      </c>
      <c r="F6">
        <v>180</v>
      </c>
      <c r="G6">
        <v>-91.557</v>
      </c>
      <c r="H6" s="2">
        <v>0.0003232967</v>
      </c>
      <c r="I6" s="2">
        <v>0.0007709047</v>
      </c>
      <c r="J6" s="2">
        <v>5.082704E-06</v>
      </c>
      <c r="K6">
        <f t="shared" si="0"/>
        <v>4.970402975780817</v>
      </c>
      <c r="L6" s="2">
        <f t="shared" si="1"/>
        <v>0.2021040242191834</v>
      </c>
    </row>
    <row r="7" spans="2:12" ht="12.75">
      <c r="B7">
        <v>3668380</v>
      </c>
      <c r="C7">
        <v>6</v>
      </c>
      <c r="D7">
        <v>9.898</v>
      </c>
      <c r="E7" s="2">
        <v>6.285224</v>
      </c>
      <c r="F7">
        <v>180</v>
      </c>
      <c r="G7">
        <v>-91.556</v>
      </c>
      <c r="H7" s="2">
        <v>0.0003217307</v>
      </c>
      <c r="I7" s="2">
        <v>0.0009290538</v>
      </c>
      <c r="J7" s="2">
        <v>5.579633E-06</v>
      </c>
      <c r="K7">
        <f t="shared" si="0"/>
        <v>6.124368063522785</v>
      </c>
      <c r="L7" s="2">
        <f t="shared" si="1"/>
        <v>0.16085593647721552</v>
      </c>
    </row>
    <row r="8" spans="2:12" ht="12.75">
      <c r="B8">
        <v>3668384</v>
      </c>
      <c r="C8">
        <v>8</v>
      </c>
      <c r="D8">
        <v>11.978</v>
      </c>
      <c r="E8" s="2">
        <v>7.534242</v>
      </c>
      <c r="F8">
        <v>180</v>
      </c>
      <c r="G8">
        <v>-91.558</v>
      </c>
      <c r="H8" s="2">
        <v>0.0003221775</v>
      </c>
      <c r="I8" s="2">
        <v>0.001113315</v>
      </c>
      <c r="J8" s="2">
        <v>5.407863E-06</v>
      </c>
      <c r="K8">
        <f t="shared" si="0"/>
        <v>7.411363979074148</v>
      </c>
      <c r="L8" s="2">
        <f t="shared" si="1"/>
        <v>0.1228780209258522</v>
      </c>
    </row>
    <row r="9" spans="2:12" ht="12.75">
      <c r="B9">
        <v>3668388</v>
      </c>
      <c r="C9">
        <v>10</v>
      </c>
      <c r="D9">
        <v>13.849</v>
      </c>
      <c r="E9" s="2">
        <v>8.667758</v>
      </c>
      <c r="F9">
        <v>180</v>
      </c>
      <c r="G9">
        <v>-91.555</v>
      </c>
      <c r="H9" s="2">
        <v>0.0003226164</v>
      </c>
      <c r="I9" s="2">
        <v>0.001285826</v>
      </c>
      <c r="J9" s="2">
        <v>5.753358E-06</v>
      </c>
      <c r="K9">
        <f t="shared" si="0"/>
        <v>8.569041555034053</v>
      </c>
      <c r="L9" s="2">
        <f t="shared" si="1"/>
        <v>0.09871644496594634</v>
      </c>
    </row>
    <row r="10" spans="2:12" ht="12.75">
      <c r="B10">
        <v>3668392</v>
      </c>
      <c r="C10">
        <v>12</v>
      </c>
      <c r="D10">
        <v>15.937</v>
      </c>
      <c r="E10" s="2">
        <v>9.920268</v>
      </c>
      <c r="F10">
        <v>180</v>
      </c>
      <c r="G10">
        <v>-91.557</v>
      </c>
      <c r="H10" s="2">
        <v>0.0003220064</v>
      </c>
      <c r="I10" s="2">
        <v>0.001471464</v>
      </c>
      <c r="J10" s="2">
        <v>6.134451E-06</v>
      </c>
      <c r="K10">
        <f t="shared" si="0"/>
        <v>9.860987454875998</v>
      </c>
      <c r="L10" s="2">
        <f t="shared" si="1"/>
        <v>0.05928054512400216</v>
      </c>
    </row>
    <row r="11" spans="2:12" ht="12.75">
      <c r="B11">
        <v>3668396</v>
      </c>
      <c r="C11">
        <v>14</v>
      </c>
      <c r="D11">
        <v>17.82</v>
      </c>
      <c r="E11" s="2">
        <v>11.07228</v>
      </c>
      <c r="F11">
        <v>180</v>
      </c>
      <c r="G11">
        <v>-91.557</v>
      </c>
      <c r="H11" s="2">
        <v>0.0003197266</v>
      </c>
      <c r="I11" s="2">
        <v>0.001642392</v>
      </c>
      <c r="J11" s="2">
        <v>6.289495E-06</v>
      </c>
      <c r="K11">
        <f t="shared" si="0"/>
        <v>11.026090007271774</v>
      </c>
      <c r="L11" s="2">
        <f t="shared" si="1"/>
        <v>0.04618999272822499</v>
      </c>
    </row>
    <row r="12" spans="2:12" ht="12.75">
      <c r="B12">
        <v>3668400</v>
      </c>
      <c r="C12">
        <v>16</v>
      </c>
      <c r="D12">
        <v>19.9</v>
      </c>
      <c r="E12" s="2">
        <v>12.33619</v>
      </c>
      <c r="F12">
        <v>180</v>
      </c>
      <c r="G12">
        <v>-91.556</v>
      </c>
      <c r="H12" s="2">
        <v>0.0003209333</v>
      </c>
      <c r="I12" s="2">
        <v>0.001826079</v>
      </c>
      <c r="J12" s="2">
        <v>7.569716E-06</v>
      </c>
      <c r="K12">
        <f t="shared" si="0"/>
        <v>12.313085922823138</v>
      </c>
      <c r="L12" s="2">
        <f t="shared" si="1"/>
        <v>0.023104077176862248</v>
      </c>
    </row>
    <row r="13" spans="2:12" ht="12.75">
      <c r="B13">
        <v>3668404</v>
      </c>
      <c r="C13">
        <v>18</v>
      </c>
      <c r="D13">
        <v>21.768</v>
      </c>
      <c r="E13" s="2">
        <v>13.47795</v>
      </c>
      <c r="F13">
        <v>180</v>
      </c>
      <c r="G13">
        <v>-91.556</v>
      </c>
      <c r="H13" s="2">
        <v>0.0003215636</v>
      </c>
      <c r="I13" s="2">
        <v>0.002000817</v>
      </c>
      <c r="J13" s="2">
        <v>7.499624E-06</v>
      </c>
      <c r="K13">
        <f t="shared" si="0"/>
        <v>13.468907254674074</v>
      </c>
      <c r="L13" s="2">
        <f t="shared" si="1"/>
        <v>0.009042745325926305</v>
      </c>
    </row>
    <row r="14" spans="2:12" ht="12.75">
      <c r="B14">
        <v>3668408</v>
      </c>
      <c r="C14">
        <v>20</v>
      </c>
      <c r="D14">
        <v>24.063</v>
      </c>
      <c r="E14" s="2">
        <v>14.87495</v>
      </c>
      <c r="F14">
        <v>180</v>
      </c>
      <c r="G14">
        <v>-91.556</v>
      </c>
      <c r="H14" s="2">
        <v>0.000321935</v>
      </c>
      <c r="I14" s="2">
        <v>0.00219919</v>
      </c>
      <c r="J14" s="2">
        <v>7.615981E-06</v>
      </c>
      <c r="K14">
        <f t="shared" si="0"/>
        <v>14.888933998034831</v>
      </c>
      <c r="L14" s="2">
        <f t="shared" si="1"/>
        <v>-0.013983998034831302</v>
      </c>
    </row>
    <row r="15" spans="2:12" ht="12.75">
      <c r="B15">
        <v>3668412</v>
      </c>
      <c r="C15">
        <v>22</v>
      </c>
      <c r="D15">
        <v>25.937</v>
      </c>
      <c r="E15" s="2">
        <v>16.02239</v>
      </c>
      <c r="F15">
        <v>180</v>
      </c>
      <c r="G15">
        <v>-91.556</v>
      </c>
      <c r="H15" s="2">
        <v>0.0003232362</v>
      </c>
      <c r="I15" s="2">
        <v>0.002378986</v>
      </c>
      <c r="J15" s="2">
        <v>9.731505E-06</v>
      </c>
      <c r="K15">
        <f t="shared" si="0"/>
        <v>16.048467818103706</v>
      </c>
      <c r="L15" s="2">
        <f t="shared" si="1"/>
        <v>-0.026077818103704686</v>
      </c>
    </row>
    <row r="16" spans="2:12" ht="12.75">
      <c r="B16">
        <v>3668416</v>
      </c>
      <c r="C16">
        <v>24</v>
      </c>
      <c r="D16">
        <v>28.018</v>
      </c>
      <c r="E16" s="2">
        <v>17.29205</v>
      </c>
      <c r="F16">
        <v>180</v>
      </c>
      <c r="G16">
        <v>-91.556</v>
      </c>
      <c r="H16" s="2">
        <v>0.000323676</v>
      </c>
      <c r="I16" s="2">
        <v>0.002556186</v>
      </c>
      <c r="J16" s="2">
        <v>8.772313E-06</v>
      </c>
      <c r="K16">
        <f t="shared" si="0"/>
        <v>17.336082481691392</v>
      </c>
      <c r="L16" s="2">
        <f t="shared" si="1"/>
        <v>-0.04403248169139218</v>
      </c>
    </row>
    <row r="17" spans="2:12" ht="12.75">
      <c r="B17">
        <v>3668420</v>
      </c>
      <c r="C17">
        <v>26</v>
      </c>
      <c r="D17">
        <v>29.894</v>
      </c>
      <c r="E17" s="2">
        <v>18.43537</v>
      </c>
      <c r="F17">
        <v>180</v>
      </c>
      <c r="G17">
        <v>-91.556</v>
      </c>
      <c r="H17" s="2">
        <v>0.0003219048</v>
      </c>
      <c r="I17" s="2">
        <v>0.002723058</v>
      </c>
      <c r="J17" s="2">
        <v>9.514291E-06</v>
      </c>
      <c r="K17">
        <f t="shared" si="0"/>
        <v>18.49685379783291</v>
      </c>
      <c r="L17" s="2">
        <f t="shared" si="1"/>
        <v>-0.061483797832909914</v>
      </c>
    </row>
    <row r="18" spans="2:12" ht="12.75">
      <c r="B18">
        <v>3668424</v>
      </c>
      <c r="C18">
        <v>28</v>
      </c>
      <c r="D18">
        <v>31.976</v>
      </c>
      <c r="E18" s="2">
        <v>19.69803</v>
      </c>
      <c r="F18">
        <v>180</v>
      </c>
      <c r="G18">
        <v>-91.556</v>
      </c>
      <c r="H18" s="2">
        <v>0.0003223071</v>
      </c>
      <c r="I18" s="2">
        <v>0.002911444</v>
      </c>
      <c r="J18" s="2">
        <v>1.0718E-05</v>
      </c>
      <c r="K18">
        <f t="shared" si="0"/>
        <v>19.78508720945692</v>
      </c>
      <c r="L18" s="2">
        <f t="shared" si="1"/>
        <v>-0.08705720945691908</v>
      </c>
    </row>
    <row r="19" spans="2:12" ht="12.75">
      <c r="B19">
        <v>3668428</v>
      </c>
      <c r="C19">
        <v>30</v>
      </c>
      <c r="D19">
        <v>33.846</v>
      </c>
      <c r="E19" s="2">
        <v>20.84471</v>
      </c>
      <c r="F19">
        <v>180</v>
      </c>
      <c r="G19">
        <v>-91.557</v>
      </c>
      <c r="H19" s="2">
        <v>0.0003266453</v>
      </c>
      <c r="I19" s="2">
        <v>0.003080033</v>
      </c>
      <c r="J19" s="2">
        <v>1.080259E-05</v>
      </c>
      <c r="K19">
        <f t="shared" si="0"/>
        <v>20.942146037380496</v>
      </c>
      <c r="L19" s="2">
        <f t="shared" si="1"/>
        <v>-0.097436037380497</v>
      </c>
    </row>
    <row r="20" spans="2:12" ht="12.75">
      <c r="B20">
        <v>3668434</v>
      </c>
      <c r="C20">
        <v>28</v>
      </c>
      <c r="D20">
        <v>31.968</v>
      </c>
      <c r="E20" s="2">
        <v>19.8135</v>
      </c>
      <c r="F20">
        <v>180</v>
      </c>
      <c r="G20">
        <v>-91.556</v>
      </c>
      <c r="H20" s="2">
        <v>0.0003234971</v>
      </c>
      <c r="I20" s="2">
        <v>0.002940629</v>
      </c>
      <c r="J20" s="2">
        <v>1.09716E-05</v>
      </c>
      <c r="K20">
        <f t="shared" si="0"/>
        <v>19.780137225166335</v>
      </c>
      <c r="L20" s="2">
        <f t="shared" si="1"/>
        <v>0.03336277483366601</v>
      </c>
    </row>
    <row r="21" spans="2:12" ht="12.75">
      <c r="B21">
        <v>3668438</v>
      </c>
      <c r="C21">
        <v>26</v>
      </c>
      <c r="D21">
        <v>29.992</v>
      </c>
      <c r="E21" s="2">
        <v>18.69246</v>
      </c>
      <c r="F21">
        <v>180</v>
      </c>
      <c r="G21">
        <v>-91.555</v>
      </c>
      <c r="H21" s="2">
        <v>0.0003257386</v>
      </c>
      <c r="I21" s="2">
        <v>0.002770422</v>
      </c>
      <c r="J21" s="2">
        <v>1.134089E-05</v>
      </c>
      <c r="K21">
        <f t="shared" si="0"/>
        <v>18.55749110539254</v>
      </c>
      <c r="L21" s="2">
        <f t="shared" si="1"/>
        <v>0.13496889460746075</v>
      </c>
    </row>
    <row r="22" spans="2:12" ht="12.75">
      <c r="B22">
        <v>3668442</v>
      </c>
      <c r="C22">
        <v>24</v>
      </c>
      <c r="D22">
        <v>28.018</v>
      </c>
      <c r="E22" s="2">
        <v>17.55213</v>
      </c>
      <c r="F22">
        <v>180</v>
      </c>
      <c r="G22">
        <v>-91.556</v>
      </c>
      <c r="H22" s="2">
        <v>0.0003263211</v>
      </c>
      <c r="I22" s="2">
        <v>0.002597151</v>
      </c>
      <c r="J22" s="2">
        <v>1.049713E-05</v>
      </c>
      <c r="K22">
        <f t="shared" si="0"/>
        <v>17.336082481691392</v>
      </c>
      <c r="L22" s="2">
        <f t="shared" si="1"/>
        <v>0.21604751830860636</v>
      </c>
    </row>
    <row r="23" spans="2:12" ht="12.75">
      <c r="B23">
        <v>3668446</v>
      </c>
      <c r="C23">
        <v>22</v>
      </c>
      <c r="D23">
        <v>26.035</v>
      </c>
      <c r="E23" s="2">
        <v>16.38541</v>
      </c>
      <c r="F23">
        <v>180</v>
      </c>
      <c r="G23">
        <v>-91.554</v>
      </c>
      <c r="H23" s="2">
        <v>0.0003258705</v>
      </c>
      <c r="I23" s="2">
        <v>0.002423264</v>
      </c>
      <c r="J23" s="2">
        <v>7.931916E-06</v>
      </c>
      <c r="K23">
        <f t="shared" si="0"/>
        <v>16.109105125663337</v>
      </c>
      <c r="L23" s="2">
        <f t="shared" si="1"/>
        <v>0.2763048743366632</v>
      </c>
    </row>
    <row r="24" spans="2:12" ht="12.75">
      <c r="B24">
        <v>3668450</v>
      </c>
      <c r="C24">
        <v>20</v>
      </c>
      <c r="D24">
        <v>24.066</v>
      </c>
      <c r="E24" s="2">
        <v>15.21149</v>
      </c>
      <c r="F24">
        <v>180</v>
      </c>
      <c r="G24">
        <v>-91.555</v>
      </c>
      <c r="H24" s="2">
        <v>0.0003244091</v>
      </c>
      <c r="I24" s="2">
        <v>0.002249106</v>
      </c>
      <c r="J24" s="2">
        <v>7.851798E-06</v>
      </c>
      <c r="K24">
        <f t="shared" si="0"/>
        <v>14.890790242143801</v>
      </c>
      <c r="L24" s="2">
        <f t="shared" si="1"/>
        <v>0.32069975785619853</v>
      </c>
    </row>
    <row r="25" spans="2:12" ht="12.75">
      <c r="B25">
        <v>3668454</v>
      </c>
      <c r="C25">
        <v>18</v>
      </c>
      <c r="D25">
        <v>22.002</v>
      </c>
      <c r="E25" s="2">
        <v>13.95747</v>
      </c>
      <c r="F25">
        <v>180</v>
      </c>
      <c r="G25">
        <v>-91.555</v>
      </c>
      <c r="H25" s="2">
        <v>0.0003251789</v>
      </c>
      <c r="I25" s="2">
        <v>0.00205925</v>
      </c>
      <c r="J25" s="2">
        <v>7.349724E-06</v>
      </c>
      <c r="K25">
        <f t="shared" si="0"/>
        <v>13.613694295173602</v>
      </c>
      <c r="L25" s="2">
        <f t="shared" si="1"/>
        <v>0.34377570482639896</v>
      </c>
    </row>
    <row r="26" spans="2:12" ht="12.75">
      <c r="B26">
        <v>3668458</v>
      </c>
      <c r="C26">
        <v>16</v>
      </c>
      <c r="D26">
        <v>19.989</v>
      </c>
      <c r="E26" s="2">
        <v>12.76551</v>
      </c>
      <c r="F26">
        <v>180</v>
      </c>
      <c r="G26">
        <v>-91.555</v>
      </c>
      <c r="H26" s="2">
        <v>0.000323613</v>
      </c>
      <c r="I26" s="2">
        <v>0.001892057</v>
      </c>
      <c r="J26" s="2">
        <v>7.782476E-06</v>
      </c>
      <c r="K26">
        <f t="shared" si="0"/>
        <v>12.368154498055866</v>
      </c>
      <c r="L26" s="2">
        <f t="shared" si="1"/>
        <v>0.39735550194413527</v>
      </c>
    </row>
    <row r="27" spans="2:12" ht="12.75">
      <c r="B27">
        <v>3668462</v>
      </c>
      <c r="C27">
        <v>14</v>
      </c>
      <c r="D27">
        <v>18.042</v>
      </c>
      <c r="E27" s="2">
        <v>11.56372</v>
      </c>
      <c r="F27">
        <v>180</v>
      </c>
      <c r="G27">
        <v>-91.555</v>
      </c>
      <c r="H27" s="2">
        <v>0.0003230941</v>
      </c>
      <c r="I27" s="2">
        <v>0.001706951</v>
      </c>
      <c r="J27" s="2">
        <v>5.919383E-06</v>
      </c>
      <c r="K27">
        <f t="shared" si="0"/>
        <v>11.163452071335431</v>
      </c>
      <c r="L27" s="2">
        <f t="shared" si="1"/>
        <v>0.40026792866456873</v>
      </c>
    </row>
    <row r="28" spans="2:12" ht="12.75">
      <c r="B28">
        <v>3668466</v>
      </c>
      <c r="C28">
        <v>12</v>
      </c>
      <c r="D28">
        <v>16.041</v>
      </c>
      <c r="E28" s="2">
        <v>10.35389</v>
      </c>
      <c r="F28">
        <v>180</v>
      </c>
      <c r="G28">
        <v>-91.555</v>
      </c>
      <c r="H28" s="2">
        <v>0.0003247359</v>
      </c>
      <c r="I28" s="2">
        <v>0.001531055</v>
      </c>
      <c r="J28" s="2">
        <v>6.097691E-06</v>
      </c>
      <c r="K28">
        <f t="shared" si="0"/>
        <v>9.925337250653566</v>
      </c>
      <c r="L28" s="2">
        <f t="shared" si="1"/>
        <v>0.4285527493464336</v>
      </c>
    </row>
    <row r="29" spans="2:12" ht="12.75">
      <c r="B29">
        <v>3668470</v>
      </c>
      <c r="C29">
        <v>10</v>
      </c>
      <c r="D29">
        <v>14.041</v>
      </c>
      <c r="E29" s="2">
        <v>9.149254</v>
      </c>
      <c r="F29">
        <v>180</v>
      </c>
      <c r="G29">
        <v>-91.555</v>
      </c>
      <c r="H29" s="2">
        <v>0.0003248969</v>
      </c>
      <c r="I29" s="2">
        <v>0.001348182</v>
      </c>
      <c r="J29" s="2">
        <v>6.814581E-06</v>
      </c>
      <c r="K29">
        <f t="shared" si="0"/>
        <v>8.687841178008025</v>
      </c>
      <c r="L29" s="2">
        <f t="shared" si="1"/>
        <v>0.461412821991976</v>
      </c>
    </row>
    <row r="30" spans="2:12" ht="12.75">
      <c r="B30">
        <v>3668474</v>
      </c>
      <c r="C30">
        <v>8</v>
      </c>
      <c r="D30">
        <v>12.071</v>
      </c>
      <c r="E30" s="2">
        <v>7.947083</v>
      </c>
      <c r="F30">
        <v>180</v>
      </c>
      <c r="G30">
        <v>-91.555</v>
      </c>
      <c r="H30" s="2">
        <v>0.0003233749</v>
      </c>
      <c r="I30" s="2">
        <v>0.001174361</v>
      </c>
      <c r="J30" s="2">
        <v>4.932414E-06</v>
      </c>
      <c r="K30">
        <f t="shared" si="0"/>
        <v>7.468907546452166</v>
      </c>
      <c r="L30" s="2">
        <f t="shared" si="1"/>
        <v>0.4781754535478342</v>
      </c>
    </row>
    <row r="31" spans="2:12" ht="12.75">
      <c r="B31">
        <v>3668478</v>
      </c>
      <c r="C31">
        <v>6</v>
      </c>
      <c r="D31">
        <v>9.986</v>
      </c>
      <c r="E31" s="2">
        <v>6.679371</v>
      </c>
      <c r="F31">
        <v>180</v>
      </c>
      <c r="G31">
        <v>-91.555</v>
      </c>
      <c r="H31" s="2">
        <v>0.0003251493</v>
      </c>
      <c r="I31" s="2">
        <v>0.0009868405</v>
      </c>
      <c r="J31" s="2">
        <v>5.04966E-06</v>
      </c>
      <c r="K31">
        <f t="shared" si="0"/>
        <v>6.1788178907191895</v>
      </c>
      <c r="L31" s="2">
        <f t="shared" si="1"/>
        <v>0.5005531092808102</v>
      </c>
    </row>
    <row r="32" spans="2:12" ht="12.75">
      <c r="B32">
        <v>3668482</v>
      </c>
      <c r="C32">
        <v>4</v>
      </c>
      <c r="D32">
        <v>8.017</v>
      </c>
      <c r="E32" s="2">
        <v>5.47573</v>
      </c>
      <c r="F32">
        <v>180</v>
      </c>
      <c r="G32">
        <v>-91.557</v>
      </c>
      <c r="H32" s="2">
        <v>0.0003238488</v>
      </c>
      <c r="I32" s="2">
        <v>0.0008134859</v>
      </c>
      <c r="J32" s="2">
        <v>4.624551E-06</v>
      </c>
      <c r="K32">
        <f t="shared" si="0"/>
        <v>4.9605030071996525</v>
      </c>
      <c r="L32" s="2">
        <f t="shared" si="1"/>
        <v>0.5152269928003479</v>
      </c>
    </row>
    <row r="33" spans="2:12" ht="12.75">
      <c r="B33">
        <v>3668486</v>
      </c>
      <c r="C33">
        <v>2</v>
      </c>
      <c r="D33">
        <v>6.029</v>
      </c>
      <c r="E33" s="2">
        <v>4.270908</v>
      </c>
      <c r="F33">
        <v>180</v>
      </c>
      <c r="G33">
        <v>-91.559</v>
      </c>
      <c r="H33" s="2">
        <v>0.0003239897</v>
      </c>
      <c r="I33" s="2">
        <v>0.0006331526</v>
      </c>
      <c r="J33" s="2">
        <v>5.020439E-06</v>
      </c>
      <c r="K33">
        <f t="shared" si="0"/>
        <v>3.730431910989985</v>
      </c>
      <c r="L33" s="2">
        <f t="shared" si="1"/>
        <v>0.5404760890100153</v>
      </c>
    </row>
    <row r="34" spans="2:12" ht="12.75">
      <c r="B34">
        <v>3668490</v>
      </c>
      <c r="C34">
        <v>0</v>
      </c>
      <c r="D34">
        <v>-0.248</v>
      </c>
      <c r="E34" s="2">
        <v>0.4588864</v>
      </c>
      <c r="F34">
        <v>180</v>
      </c>
      <c r="G34">
        <v>-91.576</v>
      </c>
      <c r="H34" s="2">
        <v>0.0003192614</v>
      </c>
      <c r="I34" s="2">
        <v>6.808034E-05</v>
      </c>
      <c r="J34" s="2">
        <v>4.515454E-06</v>
      </c>
      <c r="K34">
        <f t="shared" si="0"/>
        <v>-0.15344951300804716</v>
      </c>
      <c r="L34" s="2">
        <f t="shared" si="1"/>
        <v>0.6123359130080472</v>
      </c>
    </row>
    <row r="35" spans="2:12" ht="12.75">
      <c r="B35">
        <v>3668496</v>
      </c>
      <c r="C35">
        <v>10</v>
      </c>
      <c r="D35">
        <v>13.887</v>
      </c>
      <c r="E35" s="2">
        <v>8.666847</v>
      </c>
      <c r="F35">
        <v>180</v>
      </c>
      <c r="G35">
        <v>-91.555</v>
      </c>
      <c r="H35" s="2">
        <v>0.0003230908</v>
      </c>
      <c r="I35" s="2">
        <v>0.001279716</v>
      </c>
      <c r="J35" s="2">
        <v>5.578231E-06</v>
      </c>
      <c r="K35">
        <f t="shared" si="0"/>
        <v>8.592553980414317</v>
      </c>
      <c r="L35" s="2">
        <f t="shared" si="1"/>
        <v>0.07429301958568324</v>
      </c>
    </row>
    <row r="36" spans="2:12" ht="12.75">
      <c r="B36">
        <v>3668500</v>
      </c>
      <c r="C36">
        <v>20</v>
      </c>
      <c r="D36">
        <v>23.972</v>
      </c>
      <c r="E36" s="2">
        <v>14.81655</v>
      </c>
      <c r="F36">
        <v>180</v>
      </c>
      <c r="G36">
        <v>-91.556</v>
      </c>
      <c r="H36" s="2">
        <v>0.0003223125</v>
      </c>
      <c r="I36" s="2">
        <v>0.002186803</v>
      </c>
      <c r="J36" s="2">
        <v>7.534079E-06</v>
      </c>
      <c r="K36">
        <f t="shared" si="0"/>
        <v>14.832627926729462</v>
      </c>
      <c r="L36" s="2">
        <f t="shared" si="1"/>
        <v>-0.016077926729462177</v>
      </c>
    </row>
    <row r="37" spans="2:12" ht="12.75">
      <c r="B37">
        <v>3668504</v>
      </c>
      <c r="C37">
        <v>26</v>
      </c>
      <c r="D37">
        <v>29.922</v>
      </c>
      <c r="E37" s="2">
        <v>18.43589</v>
      </c>
      <c r="F37">
        <v>180</v>
      </c>
      <c r="G37">
        <v>-91.555</v>
      </c>
      <c r="H37" s="2">
        <v>0.0003238072</v>
      </c>
      <c r="I37" s="2">
        <v>0.002721644</v>
      </c>
      <c r="J37" s="2">
        <v>7.524839E-06</v>
      </c>
      <c r="K37">
        <f t="shared" si="0"/>
        <v>18.514178742849946</v>
      </c>
      <c r="L37" s="2">
        <f t="shared" si="1"/>
        <v>-0.07828874284994569</v>
      </c>
    </row>
    <row r="38" spans="2:12" ht="12.75">
      <c r="B38">
        <v>3668510</v>
      </c>
      <c r="C38">
        <v>24</v>
      </c>
      <c r="D38">
        <v>28.053</v>
      </c>
      <c r="E38" s="2">
        <v>17.40499</v>
      </c>
      <c r="F38">
        <v>180</v>
      </c>
      <c r="G38">
        <v>-91.554</v>
      </c>
      <c r="H38" s="2">
        <v>0.0003231198</v>
      </c>
      <c r="I38" s="2">
        <v>0.002571102</v>
      </c>
      <c r="J38" s="2">
        <v>8.339151E-06</v>
      </c>
      <c r="K38">
        <f t="shared" si="0"/>
        <v>17.35773866296269</v>
      </c>
      <c r="L38" s="2">
        <f t="shared" si="1"/>
        <v>0.04725133703731288</v>
      </c>
    </row>
    <row r="39" spans="2:12" ht="12.75">
      <c r="B39">
        <v>3668514</v>
      </c>
      <c r="C39">
        <v>22</v>
      </c>
      <c r="D39">
        <v>26.068</v>
      </c>
      <c r="E39" s="2">
        <v>16.27641</v>
      </c>
      <c r="F39">
        <v>180</v>
      </c>
      <c r="G39">
        <v>-91.556</v>
      </c>
      <c r="H39" s="2">
        <v>0.0003238621</v>
      </c>
      <c r="I39" s="2">
        <v>0.002404431</v>
      </c>
      <c r="J39" s="2">
        <v>6.647332E-06</v>
      </c>
      <c r="K39">
        <f t="shared" si="0"/>
        <v>16.12952381086199</v>
      </c>
      <c r="L39" s="2">
        <f t="shared" si="1"/>
        <v>0.14688618913800866</v>
      </c>
    </row>
    <row r="40" spans="2:12" ht="12.75">
      <c r="B40">
        <v>3668518</v>
      </c>
      <c r="C40">
        <v>20</v>
      </c>
      <c r="D40">
        <v>24.092</v>
      </c>
      <c r="E40" s="2">
        <v>15.13038</v>
      </c>
      <c r="F40">
        <v>180</v>
      </c>
      <c r="G40">
        <v>-91.555</v>
      </c>
      <c r="H40" s="2">
        <v>0.0003246102</v>
      </c>
      <c r="I40" s="2">
        <v>0.00224571</v>
      </c>
      <c r="J40" s="2">
        <v>6.425756E-06</v>
      </c>
      <c r="K40">
        <f t="shared" si="0"/>
        <v>14.906877691088193</v>
      </c>
      <c r="L40" s="2">
        <f t="shared" si="1"/>
        <v>0.223502308911808</v>
      </c>
    </row>
    <row r="41" spans="2:12" ht="12.75">
      <c r="B41">
        <v>3668522</v>
      </c>
      <c r="C41">
        <v>18</v>
      </c>
      <c r="D41">
        <v>21.971</v>
      </c>
      <c r="E41" s="2">
        <v>13.9004</v>
      </c>
      <c r="F41">
        <v>180</v>
      </c>
      <c r="G41">
        <v>-91.554</v>
      </c>
      <c r="H41" s="2">
        <v>0.0003236401</v>
      </c>
      <c r="I41" s="2">
        <v>0.002056233</v>
      </c>
      <c r="J41" s="2">
        <v>6.696639E-06</v>
      </c>
      <c r="K41">
        <f t="shared" si="0"/>
        <v>13.594513106047597</v>
      </c>
      <c r="L41" s="2">
        <f t="shared" si="1"/>
        <v>0.30588689395240287</v>
      </c>
    </row>
    <row r="42" spans="2:12" ht="12.75">
      <c r="B42">
        <v>3668526</v>
      </c>
      <c r="C42">
        <v>16</v>
      </c>
      <c r="D42">
        <v>20.01</v>
      </c>
      <c r="E42" s="2">
        <v>12.72364</v>
      </c>
      <c r="F42">
        <v>180</v>
      </c>
      <c r="G42">
        <v>-91.554</v>
      </c>
      <c r="H42" s="2">
        <v>0.0003212729</v>
      </c>
      <c r="I42" s="2">
        <v>0.001880892</v>
      </c>
      <c r="J42" s="2">
        <v>6.519273E-06</v>
      </c>
      <c r="K42">
        <f t="shared" si="0"/>
        <v>12.381148206818644</v>
      </c>
      <c r="L42" s="2">
        <f t="shared" si="1"/>
        <v>0.34249179318135603</v>
      </c>
    </row>
    <row r="43" spans="2:12" ht="12.75">
      <c r="B43">
        <v>3668530</v>
      </c>
      <c r="C43">
        <v>14</v>
      </c>
      <c r="D43">
        <v>18.028</v>
      </c>
      <c r="E43" s="2">
        <v>11.53323</v>
      </c>
      <c r="F43">
        <v>180</v>
      </c>
      <c r="G43">
        <v>-91.554</v>
      </c>
      <c r="H43" s="2">
        <v>0.000322019</v>
      </c>
      <c r="I43" s="2">
        <v>0.00171104</v>
      </c>
      <c r="J43" s="2">
        <v>6.116349E-06</v>
      </c>
      <c r="K43">
        <f t="shared" si="0"/>
        <v>11.15478959882691</v>
      </c>
      <c r="L43" s="2">
        <f t="shared" si="1"/>
        <v>0.37844040117308886</v>
      </c>
    </row>
    <row r="44" spans="2:12" ht="12.75">
      <c r="B44">
        <v>3668536</v>
      </c>
      <c r="C44">
        <v>16</v>
      </c>
      <c r="D44">
        <v>19.91</v>
      </c>
      <c r="E44" s="2">
        <v>12.57063</v>
      </c>
      <c r="F44">
        <v>180</v>
      </c>
      <c r="G44">
        <v>-91.553</v>
      </c>
      <c r="H44" s="2">
        <v>0.0003224949</v>
      </c>
      <c r="I44" s="2">
        <v>0.001863854</v>
      </c>
      <c r="J44" s="2">
        <v>6.184016E-06</v>
      </c>
      <c r="K44">
        <f t="shared" si="0"/>
        <v>12.319273403186365</v>
      </c>
      <c r="L44" s="2">
        <f t="shared" si="1"/>
        <v>0.2513565968136344</v>
      </c>
    </row>
    <row r="45" spans="2:12" ht="12.75">
      <c r="B45">
        <v>3668540</v>
      </c>
      <c r="C45">
        <v>18</v>
      </c>
      <c r="D45">
        <v>21.969</v>
      </c>
      <c r="E45" s="2">
        <v>13.7523</v>
      </c>
      <c r="F45">
        <v>180</v>
      </c>
      <c r="G45">
        <v>-91.555</v>
      </c>
      <c r="H45" s="2">
        <v>0.0003220556</v>
      </c>
      <c r="I45" s="2">
        <v>0.002034301</v>
      </c>
      <c r="J45" s="2">
        <v>6.774868E-06</v>
      </c>
      <c r="K45">
        <f t="shared" si="0"/>
        <v>13.59327560997495</v>
      </c>
      <c r="L45" s="2">
        <f t="shared" si="1"/>
        <v>0.1590243900250492</v>
      </c>
    </row>
    <row r="46" spans="2:12" ht="12.75">
      <c r="B46">
        <v>3668544</v>
      </c>
      <c r="C46">
        <v>20</v>
      </c>
      <c r="D46">
        <v>23.885</v>
      </c>
      <c r="E46" s="2">
        <v>14.8546</v>
      </c>
      <c r="F46">
        <v>180</v>
      </c>
      <c r="G46">
        <v>-91.556</v>
      </c>
      <c r="H46" s="2">
        <v>0.00032467</v>
      </c>
      <c r="I46" s="2">
        <v>0.0021964660000000002</v>
      </c>
      <c r="J46" s="2">
        <v>6.804775E-06</v>
      </c>
      <c r="K46">
        <f t="shared" si="0"/>
        <v>14.77879684756938</v>
      </c>
      <c r="L46" s="2">
        <f t="shared" si="1"/>
        <v>0.07580315243061975</v>
      </c>
    </row>
    <row r="47" spans="2:12" ht="12.75">
      <c r="B47">
        <v>3668548</v>
      </c>
      <c r="C47">
        <v>22</v>
      </c>
      <c r="D47">
        <v>25.978</v>
      </c>
      <c r="E47" s="2">
        <v>16.07718</v>
      </c>
      <c r="F47">
        <v>180</v>
      </c>
      <c r="G47">
        <v>-91.555</v>
      </c>
      <c r="H47" s="2">
        <v>0.00032353</v>
      </c>
      <c r="I47" s="2">
        <v>0.00237258</v>
      </c>
      <c r="J47" s="2">
        <v>7.787239E-06</v>
      </c>
      <c r="K47">
        <f t="shared" si="0"/>
        <v>16.07383648759294</v>
      </c>
      <c r="L47" s="2">
        <f t="shared" si="1"/>
        <v>0.0033435124070599898</v>
      </c>
    </row>
    <row r="48" spans="2:12" ht="12.75">
      <c r="B48">
        <v>3668552</v>
      </c>
      <c r="C48">
        <v>24</v>
      </c>
      <c r="D48">
        <v>27.822</v>
      </c>
      <c r="E48" s="2">
        <v>17.1918</v>
      </c>
      <c r="F48">
        <v>180</v>
      </c>
      <c r="G48">
        <v>-91.556</v>
      </c>
      <c r="H48" s="2">
        <v>0.0003234612</v>
      </c>
      <c r="I48" s="2">
        <v>0.002546435</v>
      </c>
      <c r="J48" s="2">
        <v>8.115627E-06</v>
      </c>
      <c r="K48">
        <f t="shared" si="0"/>
        <v>17.214807866572126</v>
      </c>
      <c r="L48" s="2">
        <f t="shared" si="1"/>
        <v>-0.023007866572125835</v>
      </c>
    </row>
    <row r="49" spans="2:12" ht="12.75">
      <c r="B49">
        <v>3668556</v>
      </c>
      <c r="C49">
        <v>26</v>
      </c>
      <c r="D49">
        <v>29.916</v>
      </c>
      <c r="E49" s="2">
        <v>18.4325</v>
      </c>
      <c r="F49">
        <v>180</v>
      </c>
      <c r="G49">
        <v>-91.555</v>
      </c>
      <c r="H49" s="2">
        <v>0.0003244664</v>
      </c>
      <c r="I49" s="2">
        <v>0.002723321</v>
      </c>
      <c r="J49" s="2">
        <v>8.133297E-06</v>
      </c>
      <c r="K49">
        <f t="shared" si="0"/>
        <v>18.51046625463201</v>
      </c>
      <c r="L49" s="2">
        <f t="shared" si="1"/>
        <v>-0.07796625463200968</v>
      </c>
    </row>
    <row r="50" spans="2:12" ht="12.75">
      <c r="B50">
        <v>3668562</v>
      </c>
      <c r="C50">
        <v>24</v>
      </c>
      <c r="D50">
        <v>28.04</v>
      </c>
      <c r="E50" s="2">
        <v>17.40266</v>
      </c>
      <c r="F50">
        <v>180</v>
      </c>
      <c r="G50">
        <v>-91.556</v>
      </c>
      <c r="H50" s="2">
        <v>0.000324659</v>
      </c>
      <c r="I50" s="2">
        <v>0.002565126</v>
      </c>
      <c r="J50" s="2">
        <v>6.822288E-06</v>
      </c>
      <c r="K50">
        <f t="shared" si="0"/>
        <v>17.34969493849049</v>
      </c>
      <c r="L50" s="2">
        <f t="shared" si="1"/>
        <v>0.05296506150951075</v>
      </c>
    </row>
    <row r="51" spans="2:12" ht="12.75">
      <c r="B51">
        <v>3668566</v>
      </c>
      <c r="C51">
        <v>22</v>
      </c>
      <c r="D51">
        <v>26.066</v>
      </c>
      <c r="E51" s="2">
        <v>16.27872</v>
      </c>
      <c r="F51">
        <v>180</v>
      </c>
      <c r="G51">
        <v>-91.555</v>
      </c>
      <c r="H51" s="2">
        <v>0.0003248052</v>
      </c>
      <c r="I51" s="2">
        <v>0.002409709</v>
      </c>
      <c r="J51" s="2">
        <v>6.624738E-06</v>
      </c>
      <c r="K51">
        <f t="shared" si="0"/>
        <v>16.128286314789342</v>
      </c>
      <c r="L51" s="2">
        <f t="shared" si="1"/>
        <v>0.1504336852106576</v>
      </c>
    </row>
    <row r="52" spans="2:12" ht="12.75">
      <c r="B52">
        <v>3668570</v>
      </c>
      <c r="C52">
        <v>20</v>
      </c>
      <c r="D52">
        <v>24.073</v>
      </c>
      <c r="E52" s="2">
        <v>15.13461</v>
      </c>
      <c r="F52">
        <v>180</v>
      </c>
      <c r="G52">
        <v>-91.555</v>
      </c>
      <c r="H52" s="2">
        <v>0.0003248914</v>
      </c>
      <c r="I52" s="2">
        <v>0.002234185</v>
      </c>
      <c r="J52" s="2">
        <v>7.031532E-06</v>
      </c>
      <c r="K52">
        <f t="shared" si="0"/>
        <v>14.89512147839806</v>
      </c>
      <c r="L52" s="2">
        <f t="shared" si="1"/>
        <v>0.23948852160194</v>
      </c>
    </row>
    <row r="53" spans="2:12" ht="12.75">
      <c r="B53">
        <v>3668574</v>
      </c>
      <c r="C53">
        <v>18</v>
      </c>
      <c r="D53">
        <v>21.999</v>
      </c>
      <c r="E53" s="2">
        <v>13.90442</v>
      </c>
      <c r="F53">
        <v>180</v>
      </c>
      <c r="G53">
        <v>-91.555</v>
      </c>
      <c r="H53" s="2">
        <v>0.0003244647</v>
      </c>
      <c r="I53" s="2">
        <v>0.002059311</v>
      </c>
      <c r="J53" s="2">
        <v>5.894241E-06</v>
      </c>
      <c r="K53">
        <f aca="true" t="shared" si="2" ref="K53:K74">tf*D53</f>
        <v>13.611838051064634</v>
      </c>
      <c r="L53" s="2">
        <f aca="true" t="shared" si="3" ref="L53:L74">E53-K53</f>
        <v>0.29258194893536604</v>
      </c>
    </row>
    <row r="54" spans="2:12" ht="12.75">
      <c r="B54">
        <v>3668578</v>
      </c>
      <c r="C54">
        <v>16</v>
      </c>
      <c r="D54">
        <v>20.031</v>
      </c>
      <c r="E54" s="2">
        <v>12.73186</v>
      </c>
      <c r="F54">
        <v>180</v>
      </c>
      <c r="G54">
        <v>-91.554</v>
      </c>
      <c r="H54" s="2">
        <v>0.0003258353</v>
      </c>
      <c r="I54" s="2">
        <v>0.001878328</v>
      </c>
      <c r="J54" s="2">
        <v>6.501168E-06</v>
      </c>
      <c r="K54">
        <f t="shared" si="2"/>
        <v>12.39414191558142</v>
      </c>
      <c r="L54" s="2">
        <f t="shared" si="3"/>
        <v>0.3377180844185794</v>
      </c>
    </row>
    <row r="55" spans="2:12" ht="12.75">
      <c r="B55">
        <v>3668582</v>
      </c>
      <c r="C55">
        <v>14</v>
      </c>
      <c r="D55">
        <v>18.013</v>
      </c>
      <c r="E55" s="2">
        <v>11.54227</v>
      </c>
      <c r="F55">
        <v>180</v>
      </c>
      <c r="G55">
        <v>-91.554</v>
      </c>
      <c r="H55" s="2">
        <v>0.000324424</v>
      </c>
      <c r="I55" s="2">
        <v>0.0017026</v>
      </c>
      <c r="J55" s="2">
        <v>5.960602E-06</v>
      </c>
      <c r="K55">
        <f t="shared" si="2"/>
        <v>11.14550837828207</v>
      </c>
      <c r="L55" s="2">
        <f t="shared" si="3"/>
        <v>0.39676162171793017</v>
      </c>
    </row>
    <row r="56" spans="2:12" ht="12.75">
      <c r="B56">
        <v>3668588</v>
      </c>
      <c r="C56">
        <v>16</v>
      </c>
      <c r="D56">
        <v>19.93</v>
      </c>
      <c r="E56" s="2">
        <v>12.5789</v>
      </c>
      <c r="F56">
        <v>180</v>
      </c>
      <c r="G56">
        <v>-91.554</v>
      </c>
      <c r="H56" s="2">
        <v>0.0003244454</v>
      </c>
      <c r="I56" s="2">
        <v>0.001857375</v>
      </c>
      <c r="J56" s="2">
        <v>6.465882E-06</v>
      </c>
      <c r="K56">
        <f t="shared" si="2"/>
        <v>12.331648363912821</v>
      </c>
      <c r="L56" s="2">
        <f t="shared" si="3"/>
        <v>0.2472516360871797</v>
      </c>
    </row>
    <row r="57" spans="2:12" ht="12.75">
      <c r="B57">
        <v>3668592</v>
      </c>
      <c r="C57">
        <v>18</v>
      </c>
      <c r="D57">
        <v>22.001</v>
      </c>
      <c r="E57" s="2">
        <v>13.76435</v>
      </c>
      <c r="F57">
        <v>180</v>
      </c>
      <c r="G57">
        <v>-91.554</v>
      </c>
      <c r="H57" s="2">
        <v>0.0003256785</v>
      </c>
      <c r="I57" s="2">
        <v>0.002029175</v>
      </c>
      <c r="J57" s="2">
        <v>7.009182E-06</v>
      </c>
      <c r="K57">
        <f t="shared" si="2"/>
        <v>13.61307554713728</v>
      </c>
      <c r="L57" s="2">
        <f t="shared" si="3"/>
        <v>0.15127445286272057</v>
      </c>
    </row>
    <row r="58" spans="2:12" ht="12.75">
      <c r="B58">
        <v>3668596</v>
      </c>
      <c r="C58">
        <v>20</v>
      </c>
      <c r="D58">
        <v>23.901</v>
      </c>
      <c r="E58" s="2">
        <v>14.86522</v>
      </c>
      <c r="F58">
        <v>180</v>
      </c>
      <c r="G58">
        <v>-91.555</v>
      </c>
      <c r="H58" s="2">
        <v>0.0003242411</v>
      </c>
      <c r="I58" s="2">
        <v>0.002196058</v>
      </c>
      <c r="J58" s="2">
        <v>7.716706E-06</v>
      </c>
      <c r="K58">
        <f t="shared" si="2"/>
        <v>14.788696816150544</v>
      </c>
      <c r="L58" s="2">
        <f t="shared" si="3"/>
        <v>0.07652318384945644</v>
      </c>
    </row>
    <row r="59" spans="2:12" ht="12.75">
      <c r="B59">
        <v>3668600</v>
      </c>
      <c r="C59">
        <v>22</v>
      </c>
      <c r="D59">
        <v>25.957</v>
      </c>
      <c r="E59" s="2">
        <v>16.08717</v>
      </c>
      <c r="F59">
        <v>180</v>
      </c>
      <c r="G59">
        <v>-91.555</v>
      </c>
      <c r="H59" s="2">
        <v>0.0003230464</v>
      </c>
      <c r="I59" s="2">
        <v>0.002377144</v>
      </c>
      <c r="J59" s="2">
        <v>7.819807E-06</v>
      </c>
      <c r="K59">
        <f t="shared" si="2"/>
        <v>16.06084277883016</v>
      </c>
      <c r="L59" s="2">
        <f t="shared" si="3"/>
        <v>0.026327221169839987</v>
      </c>
    </row>
    <row r="60" spans="2:12" ht="12.75">
      <c r="B60">
        <v>3668604</v>
      </c>
      <c r="C60">
        <v>24</v>
      </c>
      <c r="D60">
        <v>27.851</v>
      </c>
      <c r="E60" s="2">
        <v>17.20174</v>
      </c>
      <c r="F60">
        <v>180</v>
      </c>
      <c r="G60">
        <v>-91.555</v>
      </c>
      <c r="H60" s="2">
        <v>0.0003231747</v>
      </c>
      <c r="I60" s="2">
        <v>0.002545373</v>
      </c>
      <c r="J60" s="2">
        <v>7.961455E-06</v>
      </c>
      <c r="K60">
        <f t="shared" si="2"/>
        <v>17.232751559625488</v>
      </c>
      <c r="L60" s="2">
        <f t="shared" si="3"/>
        <v>-0.03101155962548674</v>
      </c>
    </row>
    <row r="61" spans="2:12" ht="12.75">
      <c r="B61">
        <v>3668608</v>
      </c>
      <c r="C61">
        <v>26</v>
      </c>
      <c r="D61">
        <v>29.933</v>
      </c>
      <c r="E61" s="2">
        <v>18.43488</v>
      </c>
      <c r="F61">
        <v>180</v>
      </c>
      <c r="G61">
        <v>-91.554</v>
      </c>
      <c r="H61" s="2">
        <v>0.0003236722</v>
      </c>
      <c r="I61" s="2">
        <v>0.002732363</v>
      </c>
      <c r="J61" s="2">
        <v>7.770234E-06</v>
      </c>
      <c r="K61">
        <f t="shared" si="2"/>
        <v>18.520984971249497</v>
      </c>
      <c r="L61" s="2">
        <f t="shared" si="3"/>
        <v>-0.08610497124949745</v>
      </c>
    </row>
    <row r="62" spans="2:12" ht="12.75">
      <c r="B62">
        <v>3668614</v>
      </c>
      <c r="C62">
        <v>24</v>
      </c>
      <c r="D62">
        <v>28.011</v>
      </c>
      <c r="E62" s="2">
        <v>17.40269</v>
      </c>
      <c r="F62">
        <v>180</v>
      </c>
      <c r="G62">
        <v>-91.555</v>
      </c>
      <c r="H62" s="2">
        <v>0.0003234673</v>
      </c>
      <c r="I62" s="2">
        <v>0.002575704</v>
      </c>
      <c r="J62" s="2">
        <v>9.265031E-06</v>
      </c>
      <c r="K62">
        <f t="shared" si="2"/>
        <v>17.331751245437133</v>
      </c>
      <c r="L62" s="2">
        <f t="shared" si="3"/>
        <v>0.07093875456286725</v>
      </c>
    </row>
    <row r="63" spans="2:12" ht="12.75">
      <c r="B63">
        <v>3668618</v>
      </c>
      <c r="C63">
        <v>22</v>
      </c>
      <c r="D63">
        <v>26.051</v>
      </c>
      <c r="E63" s="2">
        <v>16.27946</v>
      </c>
      <c r="F63">
        <v>180</v>
      </c>
      <c r="G63">
        <v>-91.554</v>
      </c>
      <c r="H63" s="2">
        <v>0.0003227558</v>
      </c>
      <c r="I63" s="2">
        <v>0.00240351</v>
      </c>
      <c r="J63" s="2">
        <v>7.384756E-06</v>
      </c>
      <c r="K63">
        <f t="shared" si="2"/>
        <v>16.1190050942445</v>
      </c>
      <c r="L63" s="2">
        <f t="shared" si="3"/>
        <v>0.16045490575550048</v>
      </c>
    </row>
    <row r="64" spans="2:12" ht="12.75">
      <c r="B64">
        <v>3668622</v>
      </c>
      <c r="C64">
        <v>20</v>
      </c>
      <c r="D64">
        <v>24.102</v>
      </c>
      <c r="E64" s="2">
        <v>15.13709</v>
      </c>
      <c r="F64">
        <v>180</v>
      </c>
      <c r="G64">
        <v>-91.554</v>
      </c>
      <c r="H64" s="2">
        <v>0.0003244887</v>
      </c>
      <c r="I64" s="2">
        <v>0.002229107</v>
      </c>
      <c r="J64" s="2">
        <v>7.400613E-06</v>
      </c>
      <c r="K64">
        <f t="shared" si="2"/>
        <v>14.913065171451422</v>
      </c>
      <c r="L64" s="2">
        <f t="shared" si="3"/>
        <v>0.22402482854857908</v>
      </c>
    </row>
    <row r="65" spans="2:12" ht="12.75">
      <c r="B65">
        <v>3668626</v>
      </c>
      <c r="C65">
        <v>18</v>
      </c>
      <c r="D65">
        <v>22.005</v>
      </c>
      <c r="E65" s="2">
        <v>13.9071</v>
      </c>
      <c r="F65">
        <v>180</v>
      </c>
      <c r="G65">
        <v>-91.555</v>
      </c>
      <c r="H65" s="2">
        <v>0.0003221973</v>
      </c>
      <c r="I65" s="2">
        <v>0.002060175</v>
      </c>
      <c r="J65" s="2">
        <v>6.342913E-06</v>
      </c>
      <c r="K65">
        <f t="shared" si="2"/>
        <v>13.61555053928257</v>
      </c>
      <c r="L65" s="2">
        <f t="shared" si="3"/>
        <v>0.29154946071743026</v>
      </c>
    </row>
    <row r="66" spans="2:12" ht="12.75">
      <c r="B66">
        <v>3668630</v>
      </c>
      <c r="C66">
        <v>16</v>
      </c>
      <c r="D66">
        <v>20.033</v>
      </c>
      <c r="E66" s="2">
        <v>12.73348</v>
      </c>
      <c r="F66">
        <v>180</v>
      </c>
      <c r="G66">
        <v>-91.555</v>
      </c>
      <c r="H66" s="2">
        <v>0.000321916</v>
      </c>
      <c r="I66" s="2">
        <v>0.001880011</v>
      </c>
      <c r="J66" s="2">
        <v>7.093602E-06</v>
      </c>
      <c r="K66">
        <f t="shared" si="2"/>
        <v>12.395379411654067</v>
      </c>
      <c r="L66" s="2">
        <f t="shared" si="3"/>
        <v>0.3381005883459327</v>
      </c>
    </row>
    <row r="67" spans="2:12" ht="12.75">
      <c r="B67">
        <v>3668634</v>
      </c>
      <c r="C67">
        <v>14</v>
      </c>
      <c r="D67">
        <v>18.044</v>
      </c>
      <c r="E67" s="2">
        <v>11.54807</v>
      </c>
      <c r="F67">
        <v>180</v>
      </c>
      <c r="G67">
        <v>-91.554</v>
      </c>
      <c r="H67" s="2">
        <v>0.0003223483</v>
      </c>
      <c r="I67" s="2">
        <v>0.001705736</v>
      </c>
      <c r="J67" s="2">
        <v>6.770737E-06</v>
      </c>
      <c r="K67">
        <f t="shared" si="2"/>
        <v>11.164689567408075</v>
      </c>
      <c r="L67" s="2">
        <f t="shared" si="3"/>
        <v>0.3833804325919239</v>
      </c>
    </row>
    <row r="68" spans="2:12" ht="12.75">
      <c r="B68">
        <v>3668638</v>
      </c>
      <c r="C68">
        <v>12</v>
      </c>
      <c r="D68">
        <v>16.034</v>
      </c>
      <c r="E68" s="2">
        <v>10.34494</v>
      </c>
      <c r="F68">
        <v>180</v>
      </c>
      <c r="G68">
        <v>-91.554</v>
      </c>
      <c r="H68" s="2">
        <v>0.0003222776</v>
      </c>
      <c r="I68" s="2">
        <v>0.001528839</v>
      </c>
      <c r="J68" s="2">
        <v>5.89454E-06</v>
      </c>
      <c r="K68">
        <f t="shared" si="2"/>
        <v>9.921006014399305</v>
      </c>
      <c r="L68" s="2">
        <f t="shared" si="3"/>
        <v>0.4239339856006943</v>
      </c>
    </row>
    <row r="69" spans="2:12" ht="12.75">
      <c r="B69">
        <v>3668642</v>
      </c>
      <c r="C69">
        <v>10</v>
      </c>
      <c r="D69">
        <v>14.07</v>
      </c>
      <c r="E69" s="2">
        <v>9.146337</v>
      </c>
      <c r="F69">
        <v>180</v>
      </c>
      <c r="G69">
        <v>-91.554</v>
      </c>
      <c r="H69" s="2">
        <v>0.0003233668</v>
      </c>
      <c r="I69" s="2">
        <v>0.001352536</v>
      </c>
      <c r="J69" s="2">
        <v>6.207579E-06</v>
      </c>
      <c r="K69">
        <f t="shared" si="2"/>
        <v>8.705784871061384</v>
      </c>
      <c r="L69" s="2">
        <f t="shared" si="3"/>
        <v>0.4405521289386165</v>
      </c>
    </row>
    <row r="70" spans="2:12" ht="12.75">
      <c r="B70">
        <v>3668646</v>
      </c>
      <c r="C70">
        <v>8</v>
      </c>
      <c r="D70">
        <v>12.065</v>
      </c>
      <c r="E70" s="2">
        <v>7.939929</v>
      </c>
      <c r="F70">
        <v>180</v>
      </c>
      <c r="G70">
        <v>-91.554</v>
      </c>
      <c r="H70" s="2">
        <v>0.0003194098</v>
      </c>
      <c r="I70" s="2">
        <v>0.001172343</v>
      </c>
      <c r="J70" s="2">
        <v>5.172192E-06</v>
      </c>
      <c r="K70">
        <f t="shared" si="2"/>
        <v>7.465195058234229</v>
      </c>
      <c r="L70" s="2">
        <f t="shared" si="3"/>
        <v>0.47473394176577166</v>
      </c>
    </row>
    <row r="71" spans="2:12" ht="12.75">
      <c r="B71">
        <v>3668650</v>
      </c>
      <c r="C71">
        <v>6</v>
      </c>
      <c r="D71">
        <v>9.996</v>
      </c>
      <c r="E71" s="2">
        <v>6.671725</v>
      </c>
      <c r="F71">
        <v>180</v>
      </c>
      <c r="G71">
        <v>-91.554</v>
      </c>
      <c r="H71" s="2">
        <v>0.0003249729</v>
      </c>
      <c r="I71" s="2">
        <v>0.0009866373</v>
      </c>
      <c r="J71" s="2">
        <v>4.942476E-06</v>
      </c>
      <c r="K71">
        <f t="shared" si="2"/>
        <v>6.185005371082417</v>
      </c>
      <c r="L71" s="2">
        <f t="shared" si="3"/>
        <v>0.4867196289175837</v>
      </c>
    </row>
    <row r="72" spans="2:12" ht="12.75">
      <c r="B72">
        <v>3668654</v>
      </c>
      <c r="C72">
        <v>4</v>
      </c>
      <c r="D72">
        <v>8.01</v>
      </c>
      <c r="E72" s="2">
        <v>5.471643</v>
      </c>
      <c r="F72">
        <v>180</v>
      </c>
      <c r="G72">
        <v>-91.551</v>
      </c>
      <c r="H72" s="2">
        <v>0.0003248703</v>
      </c>
      <c r="I72" s="2">
        <v>0.0008109931</v>
      </c>
      <c r="J72" s="2">
        <v>5.044731E-06</v>
      </c>
      <c r="K72">
        <f t="shared" si="2"/>
        <v>4.956171770945393</v>
      </c>
      <c r="L72" s="2">
        <f t="shared" si="3"/>
        <v>0.5154712290546071</v>
      </c>
    </row>
    <row r="73" spans="2:12" ht="12.75">
      <c r="B73">
        <v>3668658</v>
      </c>
      <c r="C73">
        <v>2</v>
      </c>
      <c r="D73">
        <v>6.062</v>
      </c>
      <c r="E73" s="2">
        <v>4.270916</v>
      </c>
      <c r="F73">
        <v>180</v>
      </c>
      <c r="G73">
        <v>-91.551</v>
      </c>
      <c r="H73" s="2">
        <v>0.0003262904</v>
      </c>
      <c r="I73" s="2">
        <v>0.0006250948</v>
      </c>
      <c r="J73" s="2">
        <v>4.739979E-06</v>
      </c>
      <c r="K73">
        <f t="shared" si="2"/>
        <v>3.7508505961886365</v>
      </c>
      <c r="L73" s="2">
        <f t="shared" si="3"/>
        <v>0.5200654038113632</v>
      </c>
    </row>
    <row r="74" spans="2:12" ht="12.75">
      <c r="B74">
        <v>3668662</v>
      </c>
      <c r="C74">
        <v>0</v>
      </c>
      <c r="D74">
        <v>-0.252</v>
      </c>
      <c r="E74" s="2">
        <v>0.4604236</v>
      </c>
      <c r="F74">
        <v>180</v>
      </c>
      <c r="G74">
        <v>-91.541</v>
      </c>
      <c r="H74" s="2">
        <v>0.0003226757</v>
      </c>
      <c r="I74" s="2">
        <v>6.328531E-05</v>
      </c>
      <c r="J74" s="2">
        <v>5.425775E-06</v>
      </c>
      <c r="K74">
        <f t="shared" si="2"/>
        <v>-0.15592450515333822</v>
      </c>
      <c r="L74" s="2">
        <f t="shared" si="3"/>
        <v>0.6163481051533382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74"/>
  <sheetViews>
    <sheetView workbookViewId="0" topLeftCell="A1">
      <selection activeCell="K1" sqref="K1:L16384"/>
    </sheetView>
  </sheetViews>
  <sheetFormatPr defaultColWidth="9.140625" defaultRowHeight="12.75"/>
  <cols>
    <col min="1" max="1" width="1.421875" style="0" bestFit="1" customWidth="1"/>
    <col min="2" max="2" width="10.57421875" style="0" bestFit="1" customWidth="1"/>
    <col min="3" max="3" width="8.8515625" style="0" bestFit="1" customWidth="1"/>
    <col min="4" max="4" width="10.57421875" style="0" bestFit="1" customWidth="1"/>
    <col min="5" max="5" width="12.00390625" style="0" bestFit="1" customWidth="1"/>
    <col min="6" max="6" width="9.28125" style="0" bestFit="1" customWidth="1"/>
    <col min="8" max="9" width="9.421875" style="0" bestFit="1" customWidth="1"/>
    <col min="10" max="10" width="9.00390625" style="0" bestFit="1" customWidth="1"/>
    <col min="11" max="11" width="12.57421875" style="0" customWidth="1"/>
    <col min="12" max="12" width="10.8515625" style="0" customWidth="1"/>
  </cols>
  <sheetData>
    <row r="1" spans="1:12" ht="12.75">
      <c r="A1" t="s">
        <v>9</v>
      </c>
      <c r="B1" t="s">
        <v>10</v>
      </c>
      <c r="C1">
        <v>25</v>
      </c>
      <c r="D1">
        <v>2000</v>
      </c>
      <c r="E1" t="s">
        <v>11</v>
      </c>
      <c r="F1" t="s">
        <v>12</v>
      </c>
      <c r="G1" t="s">
        <v>13</v>
      </c>
      <c r="H1" t="s">
        <v>14</v>
      </c>
      <c r="I1" t="s">
        <v>15</v>
      </c>
      <c r="J1">
        <v>3668666</v>
      </c>
      <c r="L1" s="5" t="s">
        <v>73</v>
      </c>
    </row>
    <row r="2" spans="1:4" ht="12.75">
      <c r="A2" t="s">
        <v>9</v>
      </c>
      <c r="B2" t="s">
        <v>16</v>
      </c>
      <c r="C2" t="s">
        <v>17</v>
      </c>
      <c r="D2" t="s">
        <v>18</v>
      </c>
    </row>
    <row r="3" spans="2:12" ht="12.75">
      <c r="B3" t="s">
        <v>19</v>
      </c>
      <c r="C3" t="s">
        <v>20</v>
      </c>
      <c r="D3" t="s">
        <v>21</v>
      </c>
      <c r="E3" t="s">
        <v>22</v>
      </c>
      <c r="F3" t="s">
        <v>23</v>
      </c>
      <c r="G3" t="s">
        <v>24</v>
      </c>
      <c r="H3" t="s">
        <v>25</v>
      </c>
      <c r="I3" t="s">
        <v>26</v>
      </c>
      <c r="J3" t="s">
        <v>27</v>
      </c>
      <c r="K3" t="s">
        <v>28</v>
      </c>
      <c r="L3" t="s">
        <v>29</v>
      </c>
    </row>
    <row r="4" spans="2:12" ht="12.75">
      <c r="B4">
        <v>3668699</v>
      </c>
      <c r="C4">
        <v>0</v>
      </c>
      <c r="D4">
        <v>-0.289</v>
      </c>
      <c r="E4" s="2">
        <v>0.4579389</v>
      </c>
      <c r="F4">
        <v>180</v>
      </c>
      <c r="G4">
        <v>-91.545</v>
      </c>
      <c r="H4" s="2">
        <v>0.0003181763</v>
      </c>
      <c r="I4" s="2">
        <v>6.943314E-05</v>
      </c>
      <c r="J4" s="2">
        <v>5.033756E-06</v>
      </c>
      <c r="K4">
        <f>tf*D4</f>
        <v>-0.17881818249728074</v>
      </c>
      <c r="L4" s="2">
        <f>E4-K4</f>
        <v>0.6367570824972807</v>
      </c>
    </row>
    <row r="5" spans="2:12" ht="12.75">
      <c r="B5">
        <v>3668703</v>
      </c>
      <c r="C5">
        <v>2</v>
      </c>
      <c r="D5">
        <v>5.932</v>
      </c>
      <c r="E5" s="2">
        <v>3.951762</v>
      </c>
      <c r="F5">
        <v>180</v>
      </c>
      <c r="G5">
        <v>-91.551</v>
      </c>
      <c r="H5" s="2">
        <v>0.0003237821</v>
      </c>
      <c r="I5" s="2">
        <v>0.0005847437</v>
      </c>
      <c r="J5" s="2">
        <v>5.076112E-06</v>
      </c>
      <c r="K5">
        <f aca="true" t="shared" si="0" ref="K5:K61">tf*D5</f>
        <v>3.6704133514666766</v>
      </c>
      <c r="L5" s="2">
        <f aca="true" t="shared" si="1" ref="L5:L61">E5-K5</f>
        <v>0.2813486485333234</v>
      </c>
    </row>
    <row r="6" spans="2:12" ht="12.75">
      <c r="B6">
        <v>3668707</v>
      </c>
      <c r="C6">
        <v>4</v>
      </c>
      <c r="D6">
        <v>8.037</v>
      </c>
      <c r="E6" s="2">
        <v>5.172985</v>
      </c>
      <c r="F6">
        <v>180</v>
      </c>
      <c r="G6">
        <v>-91.555</v>
      </c>
      <c r="H6" s="2">
        <v>0.0003240071</v>
      </c>
      <c r="I6" s="2">
        <v>0.0007667684</v>
      </c>
      <c r="J6" s="2">
        <v>4.782026E-06</v>
      </c>
      <c r="K6">
        <f t="shared" si="0"/>
        <v>4.9728779679261095</v>
      </c>
      <c r="L6" s="2">
        <f t="shared" si="1"/>
        <v>0.20010703207389025</v>
      </c>
    </row>
    <row r="7" spans="2:12" ht="12.75">
      <c r="B7">
        <v>3668711</v>
      </c>
      <c r="C7">
        <v>6</v>
      </c>
      <c r="D7">
        <v>9.887</v>
      </c>
      <c r="E7" s="2">
        <v>6.286291</v>
      </c>
      <c r="F7">
        <v>180</v>
      </c>
      <c r="G7">
        <v>-91.554</v>
      </c>
      <c r="H7" s="2">
        <v>0.0003230762</v>
      </c>
      <c r="I7" s="2">
        <v>0.0009314831</v>
      </c>
      <c r="J7" s="2">
        <v>5.716418E-06</v>
      </c>
      <c r="K7">
        <f t="shared" si="0"/>
        <v>6.117561835123235</v>
      </c>
      <c r="L7" s="2">
        <f t="shared" si="1"/>
        <v>0.16872916487676548</v>
      </c>
    </row>
    <row r="8" spans="2:12" ht="12.75">
      <c r="B8">
        <v>3668715</v>
      </c>
      <c r="C8">
        <v>8</v>
      </c>
      <c r="D8">
        <v>11.976</v>
      </c>
      <c r="E8" s="2">
        <v>7.531738</v>
      </c>
      <c r="F8">
        <v>180</v>
      </c>
      <c r="G8">
        <v>-91.555</v>
      </c>
      <c r="H8" s="2">
        <v>0.0003224049</v>
      </c>
      <c r="I8" s="2">
        <v>0.001105435</v>
      </c>
      <c r="J8" s="2">
        <v>5.783151E-06</v>
      </c>
      <c r="K8">
        <f t="shared" si="0"/>
        <v>7.410126483001503</v>
      </c>
      <c r="L8" s="2">
        <f t="shared" si="1"/>
        <v>0.12161151699849704</v>
      </c>
    </row>
    <row r="9" spans="2:12" ht="12.75">
      <c r="B9">
        <v>3668719</v>
      </c>
      <c r="C9">
        <v>10</v>
      </c>
      <c r="D9">
        <v>13.867</v>
      </c>
      <c r="E9" s="2">
        <v>8.664899</v>
      </c>
      <c r="F9">
        <v>180</v>
      </c>
      <c r="G9">
        <v>-91.553</v>
      </c>
      <c r="H9" s="2">
        <v>0.0003216603</v>
      </c>
      <c r="I9" s="2">
        <v>0.001283128</v>
      </c>
      <c r="J9" s="2">
        <v>5.376393E-06</v>
      </c>
      <c r="K9">
        <f t="shared" si="0"/>
        <v>8.580179019687863</v>
      </c>
      <c r="L9" s="2">
        <f t="shared" si="1"/>
        <v>0.08471998031213701</v>
      </c>
    </row>
    <row r="10" spans="2:12" ht="12.75">
      <c r="B10">
        <v>3668723</v>
      </c>
      <c r="C10">
        <v>12</v>
      </c>
      <c r="D10">
        <v>15.933</v>
      </c>
      <c r="E10" s="2">
        <v>9.919543</v>
      </c>
      <c r="F10">
        <v>180</v>
      </c>
      <c r="G10">
        <v>-91.552</v>
      </c>
      <c r="H10" s="2">
        <v>0.0003237797</v>
      </c>
      <c r="I10" s="2">
        <v>0.001466396</v>
      </c>
      <c r="J10" s="2">
        <v>5.562842E-06</v>
      </c>
      <c r="K10">
        <f t="shared" si="0"/>
        <v>9.858512462730706</v>
      </c>
      <c r="L10" s="2">
        <f t="shared" si="1"/>
        <v>0.06103053726929453</v>
      </c>
    </row>
    <row r="11" spans="2:12" ht="12.75">
      <c r="B11">
        <v>3668727</v>
      </c>
      <c r="C11">
        <v>14</v>
      </c>
      <c r="D11">
        <v>17.842</v>
      </c>
      <c r="E11" s="2">
        <v>11.06933</v>
      </c>
      <c r="F11">
        <v>180</v>
      </c>
      <c r="G11">
        <v>-91.553</v>
      </c>
      <c r="H11" s="2">
        <v>0.0003233845</v>
      </c>
      <c r="I11" s="2">
        <v>0.001636769</v>
      </c>
      <c r="J11" s="2">
        <v>5.777543E-06</v>
      </c>
      <c r="K11">
        <f t="shared" si="0"/>
        <v>11.039702464070874</v>
      </c>
      <c r="L11" s="2">
        <f t="shared" si="1"/>
        <v>0.02962753592912648</v>
      </c>
    </row>
    <row r="12" spans="2:12" ht="12.75">
      <c r="B12">
        <v>3668731</v>
      </c>
      <c r="C12">
        <v>16</v>
      </c>
      <c r="D12">
        <v>19.888</v>
      </c>
      <c r="E12" s="2">
        <v>12.33125</v>
      </c>
      <c r="F12">
        <v>180</v>
      </c>
      <c r="G12">
        <v>-91.555</v>
      </c>
      <c r="H12" s="2">
        <v>0.0003228875</v>
      </c>
      <c r="I12" s="2">
        <v>0.001820548</v>
      </c>
      <c r="J12" s="2">
        <v>8.100357E-06</v>
      </c>
      <c r="K12">
        <f t="shared" si="0"/>
        <v>12.305660946387265</v>
      </c>
      <c r="L12" s="2">
        <f t="shared" si="1"/>
        <v>0.025589053612735668</v>
      </c>
    </row>
    <row r="13" spans="2:12" ht="12.75">
      <c r="B13">
        <v>3668735</v>
      </c>
      <c r="C13">
        <v>18</v>
      </c>
      <c r="D13">
        <v>21.81</v>
      </c>
      <c r="E13" s="2">
        <v>13.47958</v>
      </c>
      <c r="F13">
        <v>180</v>
      </c>
      <c r="G13">
        <v>-91.555</v>
      </c>
      <c r="H13" s="2">
        <v>0.0003241982</v>
      </c>
      <c r="I13" s="2">
        <v>0.002003745</v>
      </c>
      <c r="J13" s="2">
        <v>6.317061E-06</v>
      </c>
      <c r="K13">
        <f t="shared" si="0"/>
        <v>13.49489467219963</v>
      </c>
      <c r="L13" s="2">
        <f t="shared" si="1"/>
        <v>-0.015314672199629342</v>
      </c>
    </row>
    <row r="14" spans="2:12" ht="12.75">
      <c r="B14">
        <v>3668739</v>
      </c>
      <c r="C14">
        <v>20</v>
      </c>
      <c r="D14">
        <v>24.072</v>
      </c>
      <c r="E14" s="2">
        <v>14.87164</v>
      </c>
      <c r="F14">
        <v>180</v>
      </c>
      <c r="G14">
        <v>-91.553</v>
      </c>
      <c r="H14" s="2">
        <v>0.0003225437</v>
      </c>
      <c r="I14" s="2">
        <v>0.002198698</v>
      </c>
      <c r="J14" s="2">
        <v>6.985815E-06</v>
      </c>
      <c r="K14">
        <f t="shared" si="0"/>
        <v>14.894502730361737</v>
      </c>
      <c r="L14" s="2">
        <f t="shared" si="1"/>
        <v>-0.02286273036173725</v>
      </c>
    </row>
    <row r="15" spans="2:12" ht="12.75">
      <c r="B15">
        <v>3668743</v>
      </c>
      <c r="C15">
        <v>22</v>
      </c>
      <c r="D15">
        <v>25.932</v>
      </c>
      <c r="E15" s="2">
        <v>16.01707</v>
      </c>
      <c r="F15">
        <v>180</v>
      </c>
      <c r="G15">
        <v>-91.552</v>
      </c>
      <c r="H15" s="2">
        <v>0.0003228083</v>
      </c>
      <c r="I15" s="2">
        <v>0.002365763</v>
      </c>
      <c r="J15" s="2">
        <v>7.502636E-06</v>
      </c>
      <c r="K15">
        <f t="shared" si="0"/>
        <v>16.04537407792209</v>
      </c>
      <c r="L15" s="2">
        <f t="shared" si="1"/>
        <v>-0.028304077922090443</v>
      </c>
    </row>
    <row r="16" spans="2:12" ht="12.75">
      <c r="B16">
        <v>3668747</v>
      </c>
      <c r="C16">
        <v>24</v>
      </c>
      <c r="D16">
        <v>28.043</v>
      </c>
      <c r="E16" s="2">
        <v>17.288</v>
      </c>
      <c r="F16">
        <v>180</v>
      </c>
      <c r="G16">
        <v>-91.553</v>
      </c>
      <c r="H16" s="2">
        <v>0.0003215704</v>
      </c>
      <c r="I16" s="2">
        <v>0.00255917</v>
      </c>
      <c r="J16" s="2">
        <v>7.227476E-06</v>
      </c>
      <c r="K16">
        <f t="shared" si="0"/>
        <v>17.35155118259946</v>
      </c>
      <c r="L16" s="2">
        <f t="shared" si="1"/>
        <v>-0.06355118259946124</v>
      </c>
    </row>
    <row r="17" spans="2:12" ht="12.75">
      <c r="B17">
        <v>3668751</v>
      </c>
      <c r="C17">
        <v>26</v>
      </c>
      <c r="D17">
        <v>29.891</v>
      </c>
      <c r="E17" s="2">
        <v>18.42893</v>
      </c>
      <c r="F17">
        <v>180</v>
      </c>
      <c r="G17">
        <v>-91.552</v>
      </c>
      <c r="H17" s="2">
        <v>0.0003227399</v>
      </c>
      <c r="I17" s="2">
        <v>0.002716736</v>
      </c>
      <c r="J17" s="2">
        <v>7.776182E-06</v>
      </c>
      <c r="K17">
        <f t="shared" si="0"/>
        <v>18.49499755372394</v>
      </c>
      <c r="L17" s="2">
        <f t="shared" si="1"/>
        <v>-0.06606755372393991</v>
      </c>
    </row>
    <row r="18" spans="2:12" ht="12.75">
      <c r="B18">
        <v>3668755</v>
      </c>
      <c r="C18">
        <v>28</v>
      </c>
      <c r="D18">
        <v>31.981</v>
      </c>
      <c r="E18" s="2">
        <v>19.69361</v>
      </c>
      <c r="F18">
        <v>180</v>
      </c>
      <c r="G18">
        <v>-91.552</v>
      </c>
      <c r="H18" s="2">
        <v>0.0003222143</v>
      </c>
      <c r="I18" s="2">
        <v>0.002907661</v>
      </c>
      <c r="J18" s="2">
        <v>7.827264E-06</v>
      </c>
      <c r="K18">
        <f t="shared" si="0"/>
        <v>19.788180949638534</v>
      </c>
      <c r="L18" s="2">
        <f t="shared" si="1"/>
        <v>-0.09457094963853407</v>
      </c>
    </row>
    <row r="19" spans="2:12" ht="12.75">
      <c r="B19">
        <v>3668759</v>
      </c>
      <c r="C19">
        <v>30</v>
      </c>
      <c r="D19">
        <v>33.846</v>
      </c>
      <c r="E19" s="2">
        <v>20.8418</v>
      </c>
      <c r="F19">
        <v>180</v>
      </c>
      <c r="G19">
        <v>-91.553</v>
      </c>
      <c r="H19" s="2">
        <v>0.000323545</v>
      </c>
      <c r="I19" s="2">
        <v>0.003075842</v>
      </c>
      <c r="J19" s="2">
        <v>9.045997E-06</v>
      </c>
      <c r="K19">
        <f t="shared" si="0"/>
        <v>20.942146037380496</v>
      </c>
      <c r="L19" s="2">
        <f t="shared" si="1"/>
        <v>-0.10034603738049697</v>
      </c>
    </row>
    <row r="20" spans="2:12" ht="12.75">
      <c r="B20">
        <v>3668765</v>
      </c>
      <c r="C20">
        <v>28</v>
      </c>
      <c r="D20">
        <v>31.96</v>
      </c>
      <c r="E20" s="2">
        <v>19.80722</v>
      </c>
      <c r="F20">
        <v>180</v>
      </c>
      <c r="G20">
        <v>-91.553</v>
      </c>
      <c r="H20" s="2">
        <v>0.0003240051</v>
      </c>
      <c r="I20" s="2">
        <v>0.002924096</v>
      </c>
      <c r="J20" s="2">
        <v>8.260895E-06</v>
      </c>
      <c r="K20">
        <f t="shared" si="0"/>
        <v>19.775187240875756</v>
      </c>
      <c r="L20" s="2">
        <f t="shared" si="1"/>
        <v>0.0320327591242453</v>
      </c>
    </row>
    <row r="21" spans="2:12" ht="12.75">
      <c r="B21">
        <v>3668769</v>
      </c>
      <c r="C21">
        <v>26</v>
      </c>
      <c r="D21">
        <v>30.015</v>
      </c>
      <c r="E21" s="2">
        <v>18.6881</v>
      </c>
      <c r="F21">
        <v>180</v>
      </c>
      <c r="G21">
        <v>-91.553</v>
      </c>
      <c r="H21" s="2">
        <v>0.0003236338</v>
      </c>
      <c r="I21" s="2">
        <v>0.002760302</v>
      </c>
      <c r="J21" s="2">
        <v>7.831396E-06</v>
      </c>
      <c r="K21">
        <f t="shared" si="0"/>
        <v>18.571722310227965</v>
      </c>
      <c r="L21" s="2">
        <f t="shared" si="1"/>
        <v>0.11637768977203322</v>
      </c>
    </row>
    <row r="22" spans="2:12" ht="12.75">
      <c r="B22">
        <v>3668773</v>
      </c>
      <c r="C22">
        <v>24</v>
      </c>
      <c r="D22">
        <v>28.019</v>
      </c>
      <c r="E22" s="2">
        <v>17.54508</v>
      </c>
      <c r="F22">
        <v>180</v>
      </c>
      <c r="G22">
        <v>-91.552</v>
      </c>
      <c r="H22" s="2">
        <v>0.0003229588</v>
      </c>
      <c r="I22" s="2">
        <v>0.002577469</v>
      </c>
      <c r="J22" s="2">
        <v>7.14633E-06</v>
      </c>
      <c r="K22">
        <f t="shared" si="0"/>
        <v>17.336701229727712</v>
      </c>
      <c r="L22" s="2">
        <f t="shared" si="1"/>
        <v>0.20837877027228657</v>
      </c>
    </row>
    <row r="23" spans="2:12" ht="12.75">
      <c r="B23">
        <v>3668777</v>
      </c>
      <c r="C23">
        <v>22</v>
      </c>
      <c r="D23">
        <v>26.067</v>
      </c>
      <c r="E23" s="2">
        <v>16.38169</v>
      </c>
      <c r="F23">
        <v>180</v>
      </c>
      <c r="G23">
        <v>-91.552</v>
      </c>
      <c r="H23" s="2">
        <v>0.0003221336</v>
      </c>
      <c r="I23" s="2">
        <v>0.002423992</v>
      </c>
      <c r="J23" s="2">
        <v>7.040322E-06</v>
      </c>
      <c r="K23">
        <f t="shared" si="0"/>
        <v>16.128905062825666</v>
      </c>
      <c r="L23" s="2">
        <f t="shared" si="1"/>
        <v>0.2527849371743329</v>
      </c>
    </row>
    <row r="24" spans="2:12" ht="12.75">
      <c r="B24">
        <v>3668781</v>
      </c>
      <c r="C24">
        <v>20</v>
      </c>
      <c r="D24">
        <v>24.084</v>
      </c>
      <c r="E24" s="2">
        <v>15.20642</v>
      </c>
      <c r="F24">
        <v>180</v>
      </c>
      <c r="G24">
        <v>-91.553</v>
      </c>
      <c r="H24" s="2">
        <v>0.0003236691</v>
      </c>
      <c r="I24" s="2">
        <v>0.002244127</v>
      </c>
      <c r="J24" s="2">
        <v>7.586985E-06</v>
      </c>
      <c r="K24">
        <f t="shared" si="0"/>
        <v>14.901927706797611</v>
      </c>
      <c r="L24" s="2">
        <f t="shared" si="1"/>
        <v>0.30449229320238835</v>
      </c>
    </row>
    <row r="25" spans="2:12" ht="12.75">
      <c r="B25">
        <v>3668785</v>
      </c>
      <c r="C25">
        <v>18</v>
      </c>
      <c r="D25">
        <v>21.969</v>
      </c>
      <c r="E25" s="2">
        <v>13.95323</v>
      </c>
      <c r="F25">
        <v>180</v>
      </c>
      <c r="G25">
        <v>-91.552</v>
      </c>
      <c r="H25" s="2">
        <v>0.0003215632</v>
      </c>
      <c r="I25" s="2">
        <v>0.002060261</v>
      </c>
      <c r="J25" s="2">
        <v>8.07388E-06</v>
      </c>
      <c r="K25">
        <f t="shared" si="0"/>
        <v>13.59327560997495</v>
      </c>
      <c r="L25" s="2">
        <f t="shared" si="1"/>
        <v>0.3599543900250488</v>
      </c>
    </row>
    <row r="26" spans="2:12" ht="12.75">
      <c r="B26">
        <v>3668789</v>
      </c>
      <c r="C26">
        <v>16</v>
      </c>
      <c r="D26">
        <v>19.994</v>
      </c>
      <c r="E26" s="2">
        <v>12.76203</v>
      </c>
      <c r="F26">
        <v>180</v>
      </c>
      <c r="G26">
        <v>-91.552</v>
      </c>
      <c r="H26" s="2">
        <v>0.0003197614</v>
      </c>
      <c r="I26" s="2">
        <v>0.001887331</v>
      </c>
      <c r="J26" s="2">
        <v>6.278739E-06</v>
      </c>
      <c r="K26">
        <f t="shared" si="0"/>
        <v>12.371248238237479</v>
      </c>
      <c r="L26" s="2">
        <f t="shared" si="1"/>
        <v>0.3907817617625202</v>
      </c>
    </row>
    <row r="27" spans="2:12" ht="12.75">
      <c r="B27">
        <v>3668793</v>
      </c>
      <c r="C27">
        <v>14</v>
      </c>
      <c r="D27">
        <v>18.018</v>
      </c>
      <c r="E27" s="2">
        <v>11.56175</v>
      </c>
      <c r="F27">
        <v>180</v>
      </c>
      <c r="G27">
        <v>-91.553</v>
      </c>
      <c r="H27" s="2">
        <v>0.0003198677</v>
      </c>
      <c r="I27" s="2">
        <v>0.001706653</v>
      </c>
      <c r="J27" s="2">
        <v>5.518424E-06</v>
      </c>
      <c r="K27">
        <f t="shared" si="0"/>
        <v>11.148602118463684</v>
      </c>
      <c r="L27" s="2">
        <f t="shared" si="1"/>
        <v>0.4131478815363163</v>
      </c>
    </row>
    <row r="28" spans="2:12" ht="12.75">
      <c r="B28">
        <v>3668797</v>
      </c>
      <c r="C28">
        <v>12</v>
      </c>
      <c r="D28">
        <v>16.024</v>
      </c>
      <c r="E28" s="2">
        <v>10.35048</v>
      </c>
      <c r="F28">
        <v>180</v>
      </c>
      <c r="G28">
        <v>-91.553</v>
      </c>
      <c r="H28" s="2">
        <v>0.0003202029</v>
      </c>
      <c r="I28" s="2">
        <v>0.001527869</v>
      </c>
      <c r="J28" s="2">
        <v>5.465735E-06</v>
      </c>
      <c r="K28">
        <f t="shared" si="0"/>
        <v>9.91481853403608</v>
      </c>
      <c r="L28" s="2">
        <f t="shared" si="1"/>
        <v>0.4356614659639195</v>
      </c>
    </row>
    <row r="29" spans="2:12" ht="12.75">
      <c r="B29">
        <v>3668801</v>
      </c>
      <c r="C29">
        <v>10</v>
      </c>
      <c r="D29">
        <v>14.048</v>
      </c>
      <c r="E29" s="2">
        <v>9.148511</v>
      </c>
      <c r="F29">
        <v>180</v>
      </c>
      <c r="G29">
        <v>-91.551</v>
      </c>
      <c r="H29" s="2">
        <v>0.0003205348</v>
      </c>
      <c r="I29" s="2">
        <v>0.001352511</v>
      </c>
      <c r="J29" s="2">
        <v>5.962663E-06</v>
      </c>
      <c r="K29">
        <f t="shared" si="0"/>
        <v>8.692172414262284</v>
      </c>
      <c r="L29" s="2">
        <f t="shared" si="1"/>
        <v>0.4563385857377149</v>
      </c>
    </row>
    <row r="30" spans="2:12" ht="12.75">
      <c r="B30">
        <v>3668805</v>
      </c>
      <c r="C30">
        <v>8</v>
      </c>
      <c r="D30">
        <v>12.092</v>
      </c>
      <c r="E30" s="2">
        <v>7.943159</v>
      </c>
      <c r="F30">
        <v>180</v>
      </c>
      <c r="G30">
        <v>-91.553</v>
      </c>
      <c r="H30" s="2">
        <v>0.0003202494</v>
      </c>
      <c r="I30" s="2">
        <v>0.001175378</v>
      </c>
      <c r="J30" s="2">
        <v>5.110747E-06</v>
      </c>
      <c r="K30">
        <f t="shared" si="0"/>
        <v>7.481901255214944</v>
      </c>
      <c r="L30" s="2">
        <f t="shared" si="1"/>
        <v>0.46125774478505566</v>
      </c>
    </row>
    <row r="31" spans="2:12" ht="12.75">
      <c r="B31">
        <v>3668809</v>
      </c>
      <c r="C31">
        <v>6</v>
      </c>
      <c r="D31">
        <v>9.999</v>
      </c>
      <c r="E31" s="2">
        <v>6.674517</v>
      </c>
      <c r="F31">
        <v>180</v>
      </c>
      <c r="G31">
        <v>-91.553</v>
      </c>
      <c r="H31" s="2">
        <v>0.0003222813</v>
      </c>
      <c r="I31" s="2">
        <v>0.0009800985</v>
      </c>
      <c r="J31" s="2">
        <v>5.617606E-06</v>
      </c>
      <c r="K31">
        <f t="shared" si="0"/>
        <v>6.186861615191385</v>
      </c>
      <c r="L31" s="2">
        <f t="shared" si="1"/>
        <v>0.4876553848086145</v>
      </c>
    </row>
    <row r="32" spans="2:12" ht="12.75">
      <c r="B32">
        <v>3668813</v>
      </c>
      <c r="C32">
        <v>4</v>
      </c>
      <c r="D32">
        <v>8.016</v>
      </c>
      <c r="E32" s="2">
        <v>5.470565</v>
      </c>
      <c r="F32">
        <v>180</v>
      </c>
      <c r="G32">
        <v>-91.554</v>
      </c>
      <c r="H32" s="2">
        <v>0.0003205938</v>
      </c>
      <c r="I32" s="2">
        <v>0.0008048669</v>
      </c>
      <c r="J32" s="2">
        <v>5.684833E-06</v>
      </c>
      <c r="K32">
        <f t="shared" si="0"/>
        <v>4.9598842591633305</v>
      </c>
      <c r="L32" s="2">
        <f t="shared" si="1"/>
        <v>0.5106807408366691</v>
      </c>
    </row>
    <row r="33" spans="2:12" ht="12.75">
      <c r="B33">
        <v>3668817</v>
      </c>
      <c r="C33">
        <v>2</v>
      </c>
      <c r="D33">
        <v>6.035</v>
      </c>
      <c r="E33" s="2">
        <v>4.271687</v>
      </c>
      <c r="F33">
        <v>180</v>
      </c>
      <c r="G33">
        <v>-91.553</v>
      </c>
      <c r="H33" s="2">
        <v>0.0003249794</v>
      </c>
      <c r="I33" s="2">
        <v>0.0006260553</v>
      </c>
      <c r="J33" s="2">
        <v>4.526334E-06</v>
      </c>
      <c r="K33">
        <f t="shared" si="0"/>
        <v>3.7341443992079215</v>
      </c>
      <c r="L33" s="2">
        <f t="shared" si="1"/>
        <v>0.5375426007920785</v>
      </c>
    </row>
    <row r="34" spans="2:12" ht="12.75">
      <c r="B34">
        <v>3668821</v>
      </c>
      <c r="C34">
        <v>0</v>
      </c>
      <c r="D34">
        <v>-0.255</v>
      </c>
      <c r="E34" s="2">
        <v>0.4608242</v>
      </c>
      <c r="F34">
        <v>180</v>
      </c>
      <c r="G34">
        <v>-91.522</v>
      </c>
      <c r="H34" s="2">
        <v>0.0003205121</v>
      </c>
      <c r="I34" s="2">
        <v>7.271416E-05</v>
      </c>
      <c r="J34" s="2">
        <v>4.294955E-06</v>
      </c>
      <c r="K34">
        <f t="shared" si="0"/>
        <v>-0.15778074926230654</v>
      </c>
      <c r="L34" s="2">
        <f t="shared" si="1"/>
        <v>0.6186049492623066</v>
      </c>
    </row>
    <row r="35" spans="2:12" ht="12.75">
      <c r="B35">
        <v>3668827</v>
      </c>
      <c r="C35">
        <v>10</v>
      </c>
      <c r="D35">
        <v>13.848</v>
      </c>
      <c r="E35" s="2">
        <v>8.666837</v>
      </c>
      <c r="F35">
        <v>180</v>
      </c>
      <c r="G35">
        <v>-91.553</v>
      </c>
      <c r="H35" s="2">
        <v>0.0003226843</v>
      </c>
      <c r="I35" s="2">
        <v>0.001275199</v>
      </c>
      <c r="J35" s="2">
        <v>5.274123E-06</v>
      </c>
      <c r="K35">
        <f t="shared" si="0"/>
        <v>8.568422806997729</v>
      </c>
      <c r="L35" s="2">
        <f t="shared" si="1"/>
        <v>0.09841419300227017</v>
      </c>
    </row>
    <row r="36" spans="2:12" ht="12.75">
      <c r="B36">
        <v>3668831</v>
      </c>
      <c r="C36">
        <v>20</v>
      </c>
      <c r="D36">
        <v>23.99</v>
      </c>
      <c r="E36" s="2">
        <v>14.81358</v>
      </c>
      <c r="F36">
        <v>180</v>
      </c>
      <c r="G36">
        <v>-91.552</v>
      </c>
      <c r="H36" s="2">
        <v>0.0003244243</v>
      </c>
      <c r="I36" s="2">
        <v>0.002193892</v>
      </c>
      <c r="J36" s="2">
        <v>7.574994E-06</v>
      </c>
      <c r="K36">
        <f t="shared" si="0"/>
        <v>14.84376539138327</v>
      </c>
      <c r="L36" s="2">
        <f t="shared" si="1"/>
        <v>-0.030185391383270144</v>
      </c>
    </row>
    <row r="37" spans="2:12" ht="12.75">
      <c r="B37">
        <v>3668835</v>
      </c>
      <c r="C37">
        <v>24</v>
      </c>
      <c r="D37">
        <v>28.046</v>
      </c>
      <c r="E37" s="2">
        <v>17.2876</v>
      </c>
      <c r="F37">
        <v>180</v>
      </c>
      <c r="G37">
        <v>-91.552</v>
      </c>
      <c r="H37" s="2">
        <v>0.0003236288</v>
      </c>
      <c r="I37" s="2">
        <v>0.002547768</v>
      </c>
      <c r="J37" s="2">
        <v>7.00528E-06</v>
      </c>
      <c r="K37">
        <f t="shared" si="0"/>
        <v>17.35340742670843</v>
      </c>
      <c r="L37" s="2">
        <f t="shared" si="1"/>
        <v>-0.0658074267084281</v>
      </c>
    </row>
    <row r="38" spans="2:12" ht="12.75">
      <c r="B38">
        <v>3668841</v>
      </c>
      <c r="C38">
        <v>22</v>
      </c>
      <c r="D38">
        <v>26.052</v>
      </c>
      <c r="E38" s="2">
        <v>16.19609</v>
      </c>
      <c r="F38">
        <v>180</v>
      </c>
      <c r="G38">
        <v>-91.552</v>
      </c>
      <c r="H38" s="2">
        <v>0.0003238652</v>
      </c>
      <c r="I38" s="2">
        <v>0.002387067</v>
      </c>
      <c r="J38" s="2">
        <v>7.438989E-06</v>
      </c>
      <c r="K38">
        <f t="shared" si="0"/>
        <v>16.119623842280824</v>
      </c>
      <c r="L38" s="2">
        <f t="shared" si="1"/>
        <v>0.07646615771917809</v>
      </c>
    </row>
    <row r="39" spans="2:12" ht="12.75">
      <c r="B39">
        <v>3668845</v>
      </c>
      <c r="C39">
        <v>20</v>
      </c>
      <c r="D39">
        <v>24.093</v>
      </c>
      <c r="E39" s="2">
        <v>15.07117</v>
      </c>
      <c r="F39">
        <v>180</v>
      </c>
      <c r="G39">
        <v>-91.553</v>
      </c>
      <c r="H39" s="2">
        <v>0.0003252441</v>
      </c>
      <c r="I39" s="2">
        <v>0.002224303</v>
      </c>
      <c r="J39" s="2">
        <v>6.433236E-06</v>
      </c>
      <c r="K39">
        <f t="shared" si="0"/>
        <v>14.907496439124516</v>
      </c>
      <c r="L39" s="2">
        <f t="shared" si="1"/>
        <v>0.16367356087548401</v>
      </c>
    </row>
    <row r="40" spans="2:12" ht="12.75">
      <c r="B40">
        <v>3668849</v>
      </c>
      <c r="C40">
        <v>18</v>
      </c>
      <c r="D40">
        <v>21.97</v>
      </c>
      <c r="E40" s="2">
        <v>13.85391</v>
      </c>
      <c r="F40">
        <v>180</v>
      </c>
      <c r="G40">
        <v>-91.553</v>
      </c>
      <c r="H40" s="2">
        <v>0.0003249756</v>
      </c>
      <c r="I40" s="2">
        <v>0.002038586</v>
      </c>
      <c r="J40" s="2">
        <v>6.994662E-06</v>
      </c>
      <c r="K40">
        <f t="shared" si="0"/>
        <v>13.593894358011273</v>
      </c>
      <c r="L40" s="2">
        <f t="shared" si="1"/>
        <v>0.26001564198872806</v>
      </c>
    </row>
    <row r="41" spans="2:12" ht="12.75">
      <c r="B41">
        <v>3668855</v>
      </c>
      <c r="C41">
        <v>20</v>
      </c>
      <c r="D41">
        <v>23.866</v>
      </c>
      <c r="E41" s="2">
        <v>14.89437</v>
      </c>
      <c r="F41">
        <v>180</v>
      </c>
      <c r="G41">
        <v>-91.552</v>
      </c>
      <c r="H41" s="2">
        <v>0.0003239414</v>
      </c>
      <c r="I41" s="2">
        <v>0.002200546</v>
      </c>
      <c r="J41" s="2">
        <v>7.153302E-06</v>
      </c>
      <c r="K41">
        <f t="shared" si="0"/>
        <v>14.767040634879246</v>
      </c>
      <c r="L41" s="2">
        <f t="shared" si="1"/>
        <v>0.12732936512075455</v>
      </c>
    </row>
    <row r="42" spans="2:12" ht="12.75">
      <c r="B42">
        <v>3668859</v>
      </c>
      <c r="C42">
        <v>22</v>
      </c>
      <c r="D42">
        <v>25.961</v>
      </c>
      <c r="E42" s="2">
        <v>16.07535</v>
      </c>
      <c r="F42">
        <v>180</v>
      </c>
      <c r="G42">
        <v>-91.552</v>
      </c>
      <c r="H42" s="2">
        <v>0.0003248414</v>
      </c>
      <c r="I42" s="2">
        <v>0.002359787</v>
      </c>
      <c r="J42" s="2">
        <v>6.788863E-06</v>
      </c>
      <c r="K42">
        <f t="shared" si="0"/>
        <v>16.063317770975452</v>
      </c>
      <c r="L42" s="2">
        <f t="shared" si="1"/>
        <v>0.012032229024548258</v>
      </c>
    </row>
    <row r="43" spans="2:12" ht="12.75">
      <c r="B43">
        <v>3668863</v>
      </c>
      <c r="C43">
        <v>24</v>
      </c>
      <c r="D43">
        <v>27.858</v>
      </c>
      <c r="E43" s="2">
        <v>17.17115</v>
      </c>
      <c r="F43">
        <v>180</v>
      </c>
      <c r="G43">
        <v>-91.552</v>
      </c>
      <c r="H43" s="2">
        <v>0.0003232718</v>
      </c>
      <c r="I43" s="2">
        <v>0.002535238</v>
      </c>
      <c r="J43" s="2">
        <v>7.583129E-06</v>
      </c>
      <c r="K43">
        <f t="shared" si="0"/>
        <v>17.237082795879747</v>
      </c>
      <c r="L43" s="2">
        <f t="shared" si="1"/>
        <v>-0.06593279587974621</v>
      </c>
    </row>
    <row r="44" spans="2:12" ht="12.75">
      <c r="B44">
        <v>3668869</v>
      </c>
      <c r="C44">
        <v>22</v>
      </c>
      <c r="D44">
        <v>26.071</v>
      </c>
      <c r="E44" s="2">
        <v>16.19416</v>
      </c>
      <c r="F44">
        <v>180</v>
      </c>
      <c r="G44">
        <v>-91.551</v>
      </c>
      <c r="H44" s="2">
        <v>0.0003232929</v>
      </c>
      <c r="I44" s="2">
        <v>0.002392482</v>
      </c>
      <c r="J44" s="2">
        <v>7.89004E-06</v>
      </c>
      <c r="K44">
        <f t="shared" si="0"/>
        <v>16.131380054970958</v>
      </c>
      <c r="L44" s="2">
        <f t="shared" si="1"/>
        <v>0.0627799450290425</v>
      </c>
    </row>
    <row r="45" spans="2:12" ht="12.75">
      <c r="B45">
        <v>3668873</v>
      </c>
      <c r="C45">
        <v>20</v>
      </c>
      <c r="D45">
        <v>24.086</v>
      </c>
      <c r="E45" s="2">
        <v>15.07277</v>
      </c>
      <c r="F45">
        <v>180</v>
      </c>
      <c r="G45">
        <v>-91.552</v>
      </c>
      <c r="H45" s="2">
        <v>0.0003259673</v>
      </c>
      <c r="I45" s="2">
        <v>0.002233391</v>
      </c>
      <c r="J45" s="2">
        <v>7.23457E-06</v>
      </c>
      <c r="K45">
        <f t="shared" si="0"/>
        <v>14.903165202870255</v>
      </c>
      <c r="L45" s="2">
        <f t="shared" si="1"/>
        <v>0.16960479712974497</v>
      </c>
    </row>
    <row r="46" spans="2:12" ht="12.75">
      <c r="B46">
        <v>3668877</v>
      </c>
      <c r="C46">
        <v>18</v>
      </c>
      <c r="D46">
        <v>21.982</v>
      </c>
      <c r="E46" s="2">
        <v>13.8651</v>
      </c>
      <c r="F46">
        <v>180</v>
      </c>
      <c r="G46">
        <v>-91.552</v>
      </c>
      <c r="H46" s="2">
        <v>0.0003236687</v>
      </c>
      <c r="I46" s="2">
        <v>0.002045836</v>
      </c>
      <c r="J46" s="2">
        <v>5.686165E-06</v>
      </c>
      <c r="K46">
        <f t="shared" si="0"/>
        <v>13.601319334447146</v>
      </c>
      <c r="L46" s="2">
        <f t="shared" si="1"/>
        <v>0.2637806655528543</v>
      </c>
    </row>
    <row r="47" spans="2:12" ht="12.75">
      <c r="B47">
        <v>3668883</v>
      </c>
      <c r="C47">
        <v>20</v>
      </c>
      <c r="D47">
        <v>23.892</v>
      </c>
      <c r="E47" s="2">
        <v>14.90471</v>
      </c>
      <c r="F47">
        <v>180</v>
      </c>
      <c r="G47">
        <v>-91.552</v>
      </c>
      <c r="H47" s="2">
        <v>0.0003225569</v>
      </c>
      <c r="I47" s="2">
        <v>0.00219807</v>
      </c>
      <c r="J47" s="2">
        <v>6.025809E-06</v>
      </c>
      <c r="K47">
        <f t="shared" si="0"/>
        <v>14.78312808382364</v>
      </c>
      <c r="L47" s="2">
        <f t="shared" si="1"/>
        <v>0.1215819161763605</v>
      </c>
    </row>
    <row r="48" spans="2:12" ht="12.75">
      <c r="B48">
        <v>3668887</v>
      </c>
      <c r="C48">
        <v>22</v>
      </c>
      <c r="D48">
        <v>25.94</v>
      </c>
      <c r="E48" s="2">
        <v>16.08556</v>
      </c>
      <c r="F48">
        <v>180</v>
      </c>
      <c r="G48">
        <v>-91.552</v>
      </c>
      <c r="H48" s="2">
        <v>0.0003213742</v>
      </c>
      <c r="I48" s="2">
        <v>0.002371665</v>
      </c>
      <c r="J48" s="2">
        <v>6.156406E-06</v>
      </c>
      <c r="K48">
        <f t="shared" si="0"/>
        <v>16.050324062212674</v>
      </c>
      <c r="L48" s="2">
        <f t="shared" si="1"/>
        <v>0.03523593778732703</v>
      </c>
    </row>
    <row r="49" spans="2:12" ht="12.75">
      <c r="B49">
        <v>3668891</v>
      </c>
      <c r="C49">
        <v>24</v>
      </c>
      <c r="D49">
        <v>27.827</v>
      </c>
      <c r="E49" s="2">
        <v>17.17167</v>
      </c>
      <c r="F49">
        <v>180</v>
      </c>
      <c r="G49">
        <v>-91.552</v>
      </c>
      <c r="H49" s="2">
        <v>0.0003225103</v>
      </c>
      <c r="I49" s="2">
        <v>0.002540632</v>
      </c>
      <c r="J49" s="2">
        <v>7.485567E-06</v>
      </c>
      <c r="K49">
        <f t="shared" si="0"/>
        <v>17.217901606753742</v>
      </c>
      <c r="L49" s="2">
        <f t="shared" si="1"/>
        <v>-0.04623160675374294</v>
      </c>
    </row>
    <row r="50" spans="2:12" ht="12.75">
      <c r="B50">
        <v>3668897</v>
      </c>
      <c r="C50">
        <v>22</v>
      </c>
      <c r="D50">
        <v>26.036</v>
      </c>
      <c r="E50" s="2">
        <v>16.19627</v>
      </c>
      <c r="F50">
        <v>180</v>
      </c>
      <c r="G50">
        <v>-91.551</v>
      </c>
      <c r="H50" s="2">
        <v>0.0003220178</v>
      </c>
      <c r="I50" s="2">
        <v>0.00239212</v>
      </c>
      <c r="J50" s="2">
        <v>6.905345E-06</v>
      </c>
      <c r="K50">
        <f t="shared" si="0"/>
        <v>16.10972387369966</v>
      </c>
      <c r="L50" s="2">
        <f t="shared" si="1"/>
        <v>0.08654612630033753</v>
      </c>
    </row>
    <row r="51" spans="2:12" ht="12.75">
      <c r="B51">
        <v>3668901</v>
      </c>
      <c r="C51">
        <v>20</v>
      </c>
      <c r="D51">
        <v>24.092</v>
      </c>
      <c r="E51" s="2">
        <v>15.07489</v>
      </c>
      <c r="F51">
        <v>180</v>
      </c>
      <c r="G51">
        <v>-91.552</v>
      </c>
      <c r="H51" s="2">
        <v>0.0003213837</v>
      </c>
      <c r="I51" s="2">
        <v>0.002232386</v>
      </c>
      <c r="J51" s="2">
        <v>6.066984E-06</v>
      </c>
      <c r="K51">
        <f t="shared" si="0"/>
        <v>14.906877691088193</v>
      </c>
      <c r="L51" s="2">
        <f t="shared" si="1"/>
        <v>0.1680123089118073</v>
      </c>
    </row>
    <row r="52" spans="2:12" ht="12.75">
      <c r="B52">
        <v>3668905</v>
      </c>
      <c r="C52">
        <v>18</v>
      </c>
      <c r="D52">
        <v>21.995</v>
      </c>
      <c r="E52" s="2">
        <v>13.87024</v>
      </c>
      <c r="F52">
        <v>180</v>
      </c>
      <c r="G52">
        <v>-91.553</v>
      </c>
      <c r="H52" s="2">
        <v>0.0003229577</v>
      </c>
      <c r="I52" s="2">
        <v>0.002037405</v>
      </c>
      <c r="J52" s="2">
        <v>5.82903E-06</v>
      </c>
      <c r="K52">
        <f t="shared" si="0"/>
        <v>13.609363058919344</v>
      </c>
      <c r="L52" s="2">
        <f t="shared" si="1"/>
        <v>0.2608769410806566</v>
      </c>
    </row>
    <row r="53" spans="2:12" ht="12.75">
      <c r="B53">
        <v>3668909</v>
      </c>
      <c r="C53">
        <v>16</v>
      </c>
      <c r="D53">
        <v>20.03</v>
      </c>
      <c r="E53" s="2">
        <v>12.70015</v>
      </c>
      <c r="F53">
        <v>180</v>
      </c>
      <c r="G53">
        <v>-91.551</v>
      </c>
      <c r="H53" s="2">
        <v>0.0003216667</v>
      </c>
      <c r="I53" s="2">
        <v>0.001874673</v>
      </c>
      <c r="J53" s="2">
        <v>5.821552E-06</v>
      </c>
      <c r="K53">
        <f t="shared" si="0"/>
        <v>12.3935231675451</v>
      </c>
      <c r="L53" s="2">
        <f t="shared" si="1"/>
        <v>0.3066268324549011</v>
      </c>
    </row>
    <row r="54" spans="2:12" ht="12.75">
      <c r="B54">
        <v>3668913</v>
      </c>
      <c r="C54">
        <v>14</v>
      </c>
      <c r="D54">
        <v>18.043</v>
      </c>
      <c r="E54" s="2">
        <v>11.51482</v>
      </c>
      <c r="F54">
        <v>180</v>
      </c>
      <c r="G54">
        <v>-91.551</v>
      </c>
      <c r="H54" s="2">
        <v>0.0003214414</v>
      </c>
      <c r="I54" s="2">
        <v>0.001701934</v>
      </c>
      <c r="J54" s="2">
        <v>5.992979E-06</v>
      </c>
      <c r="K54">
        <f t="shared" si="0"/>
        <v>11.164070819371751</v>
      </c>
      <c r="L54" s="2">
        <f t="shared" si="1"/>
        <v>0.3507491806282488</v>
      </c>
    </row>
    <row r="55" spans="2:12" ht="12.75">
      <c r="B55">
        <v>3668917</v>
      </c>
      <c r="C55">
        <v>12</v>
      </c>
      <c r="D55">
        <v>16.049</v>
      </c>
      <c r="E55" s="2">
        <v>10.31572</v>
      </c>
      <c r="F55">
        <v>180</v>
      </c>
      <c r="G55">
        <v>-91.553</v>
      </c>
      <c r="H55" s="2">
        <v>0.0003186112</v>
      </c>
      <c r="I55" s="2">
        <v>0.001522228</v>
      </c>
      <c r="J55" s="2">
        <v>5.66083E-06</v>
      </c>
      <c r="K55">
        <f t="shared" si="0"/>
        <v>9.930287234944148</v>
      </c>
      <c r="L55" s="2">
        <f t="shared" si="1"/>
        <v>0.3854327650558531</v>
      </c>
    </row>
    <row r="56" spans="2:12" ht="12.75">
      <c r="B56">
        <v>3668921</v>
      </c>
      <c r="C56">
        <v>10</v>
      </c>
      <c r="D56">
        <v>14.078</v>
      </c>
      <c r="E56" s="2">
        <v>9.121921</v>
      </c>
      <c r="F56">
        <v>180</v>
      </c>
      <c r="G56">
        <v>-91.552</v>
      </c>
      <c r="H56" s="2">
        <v>0.0003218883</v>
      </c>
      <c r="I56" s="2">
        <v>0.00134185</v>
      </c>
      <c r="J56" s="2">
        <v>5.416699E-06</v>
      </c>
      <c r="K56">
        <f t="shared" si="0"/>
        <v>8.710734855351966</v>
      </c>
      <c r="L56" s="2">
        <f t="shared" si="1"/>
        <v>0.4111861446480347</v>
      </c>
    </row>
    <row r="57" spans="2:12" ht="12.75">
      <c r="B57">
        <v>3668925</v>
      </c>
      <c r="C57">
        <v>8</v>
      </c>
      <c r="D57">
        <v>12.087</v>
      </c>
      <c r="E57" s="2">
        <v>7.921586</v>
      </c>
      <c r="F57">
        <v>180</v>
      </c>
      <c r="G57">
        <v>-91.552</v>
      </c>
      <c r="H57" s="2">
        <v>0.0003178455</v>
      </c>
      <c r="I57" s="2">
        <v>0.001164603</v>
      </c>
      <c r="J57" s="2">
        <v>5.042282E-06</v>
      </c>
      <c r="K57">
        <f t="shared" si="0"/>
        <v>7.47880751503333</v>
      </c>
      <c r="L57" s="2">
        <f t="shared" si="1"/>
        <v>0.44277848496666916</v>
      </c>
    </row>
    <row r="58" spans="2:12" ht="12.75">
      <c r="B58">
        <v>3668929</v>
      </c>
      <c r="C58">
        <v>6</v>
      </c>
      <c r="D58">
        <v>10.018</v>
      </c>
      <c r="E58" s="2">
        <v>6.65965</v>
      </c>
      <c r="F58">
        <v>180</v>
      </c>
      <c r="G58">
        <v>-91.551</v>
      </c>
      <c r="H58" s="2">
        <v>0.0003230265</v>
      </c>
      <c r="I58" s="2">
        <v>0.0009862331</v>
      </c>
      <c r="J58" s="2">
        <v>5.594533E-06</v>
      </c>
      <c r="K58">
        <f t="shared" si="0"/>
        <v>6.198617827881518</v>
      </c>
      <c r="L58" s="2">
        <f t="shared" si="1"/>
        <v>0.46103217211848246</v>
      </c>
    </row>
    <row r="59" spans="2:12" ht="12.75">
      <c r="B59">
        <v>3668933</v>
      </c>
      <c r="C59">
        <v>4</v>
      </c>
      <c r="D59">
        <v>8.005</v>
      </c>
      <c r="E59" s="2">
        <v>5.458911</v>
      </c>
      <c r="F59">
        <v>180</v>
      </c>
      <c r="G59">
        <v>-91.551</v>
      </c>
      <c r="H59" s="2">
        <v>0.0003216462</v>
      </c>
      <c r="I59" s="2">
        <v>0.000800616</v>
      </c>
      <c r="J59" s="2">
        <v>4.797696E-06</v>
      </c>
      <c r="K59">
        <f t="shared" si="0"/>
        <v>4.9530780307637805</v>
      </c>
      <c r="L59" s="2">
        <f t="shared" si="1"/>
        <v>0.5058329692362191</v>
      </c>
    </row>
    <row r="60" spans="2:12" ht="12.75">
      <c r="B60">
        <v>3668937</v>
      </c>
      <c r="C60">
        <v>2</v>
      </c>
      <c r="D60">
        <v>6.059</v>
      </c>
      <c r="E60" s="2">
        <v>4.263696</v>
      </c>
      <c r="F60">
        <v>180</v>
      </c>
      <c r="G60">
        <v>-91.553</v>
      </c>
      <c r="H60" s="2">
        <v>0.0003237545</v>
      </c>
      <c r="I60" s="2">
        <v>0.0006295593</v>
      </c>
      <c r="J60" s="2">
        <v>4.616701E-06</v>
      </c>
      <c r="K60">
        <f t="shared" si="0"/>
        <v>3.7489943520796682</v>
      </c>
      <c r="L60" s="2">
        <f t="shared" si="1"/>
        <v>0.5147016479203321</v>
      </c>
    </row>
    <row r="61" spans="2:12" ht="12.75">
      <c r="B61">
        <v>3668941</v>
      </c>
      <c r="C61">
        <v>0</v>
      </c>
      <c r="D61">
        <v>-0.265</v>
      </c>
      <c r="E61" s="2">
        <v>0.458528</v>
      </c>
      <c r="F61">
        <v>180</v>
      </c>
      <c r="G61">
        <v>-91.572</v>
      </c>
      <c r="H61" s="2">
        <v>0.0003185222</v>
      </c>
      <c r="I61" s="2">
        <v>6.790831E-05</v>
      </c>
      <c r="J61" s="2">
        <v>5.821983E-06</v>
      </c>
      <c r="K61">
        <f t="shared" si="0"/>
        <v>-0.16396822962553426</v>
      </c>
      <c r="L61" s="2">
        <f t="shared" si="1"/>
        <v>0.6224962296255343</v>
      </c>
    </row>
    <row r="62" ht="12.75">
      <c r="L62" s="2"/>
    </row>
    <row r="63" ht="12.75">
      <c r="L63" s="2"/>
    </row>
    <row r="64" ht="12.75">
      <c r="L64" s="2"/>
    </row>
    <row r="65" ht="12.75">
      <c r="L65" s="2"/>
    </row>
    <row r="66" ht="12.75">
      <c r="L66" s="2"/>
    </row>
    <row r="67" ht="12.75">
      <c r="L67" s="2"/>
    </row>
    <row r="68" ht="12.75">
      <c r="L68" s="2"/>
    </row>
    <row r="69" ht="12.75">
      <c r="L69" s="2"/>
    </row>
    <row r="70" ht="12.75">
      <c r="L70" s="2"/>
    </row>
    <row r="71" ht="12.75">
      <c r="L71" s="2"/>
    </row>
    <row r="72" ht="12.75">
      <c r="L72" s="2"/>
    </row>
    <row r="73" ht="12.75">
      <c r="L73" s="2"/>
    </row>
    <row r="74" ht="12.75">
      <c r="L74" s="2"/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74"/>
  <sheetViews>
    <sheetView workbookViewId="0" topLeftCell="A1">
      <selection activeCell="K1" sqref="K1:L16384"/>
    </sheetView>
  </sheetViews>
  <sheetFormatPr defaultColWidth="9.140625" defaultRowHeight="12.75"/>
  <cols>
    <col min="1" max="1" width="1.421875" style="0" bestFit="1" customWidth="1"/>
    <col min="2" max="2" width="10.57421875" style="0" bestFit="1" customWidth="1"/>
    <col min="3" max="3" width="8.8515625" style="0" bestFit="1" customWidth="1"/>
    <col min="4" max="4" width="10.57421875" style="0" bestFit="1" customWidth="1"/>
    <col min="5" max="5" width="12.00390625" style="0" bestFit="1" customWidth="1"/>
    <col min="6" max="6" width="9.28125" style="0" bestFit="1" customWidth="1"/>
    <col min="8" max="9" width="9.421875" style="0" bestFit="1" customWidth="1"/>
    <col min="10" max="10" width="9.00390625" style="0" bestFit="1" customWidth="1"/>
    <col min="11" max="11" width="12.57421875" style="0" customWidth="1"/>
    <col min="12" max="12" width="10.8515625" style="0" customWidth="1"/>
  </cols>
  <sheetData>
    <row r="1" spans="1:12" ht="12.75">
      <c r="A1" t="s">
        <v>9</v>
      </c>
      <c r="B1" t="s">
        <v>10</v>
      </c>
      <c r="C1">
        <v>25</v>
      </c>
      <c r="D1">
        <v>2000</v>
      </c>
      <c r="E1" t="s">
        <v>11</v>
      </c>
      <c r="F1" t="s">
        <v>12</v>
      </c>
      <c r="G1" t="s">
        <v>13</v>
      </c>
      <c r="H1" t="s">
        <v>14</v>
      </c>
      <c r="I1" t="s">
        <v>15</v>
      </c>
      <c r="J1">
        <v>3669393</v>
      </c>
      <c r="L1" s="5" t="s">
        <v>74</v>
      </c>
    </row>
    <row r="2" spans="1:4" ht="12.75">
      <c r="A2" t="s">
        <v>9</v>
      </c>
      <c r="B2" t="s">
        <v>16</v>
      </c>
      <c r="C2" t="s">
        <v>17</v>
      </c>
      <c r="D2" t="s">
        <v>18</v>
      </c>
    </row>
    <row r="3" spans="2:12" ht="12.75">
      <c r="B3" t="s">
        <v>19</v>
      </c>
      <c r="C3" t="s">
        <v>20</v>
      </c>
      <c r="D3" t="s">
        <v>21</v>
      </c>
      <c r="E3" t="s">
        <v>22</v>
      </c>
      <c r="F3" t="s">
        <v>23</v>
      </c>
      <c r="G3" t="s">
        <v>24</v>
      </c>
      <c r="H3" t="s">
        <v>25</v>
      </c>
      <c r="I3" t="s">
        <v>26</v>
      </c>
      <c r="J3" t="s">
        <v>27</v>
      </c>
      <c r="K3" t="s">
        <v>28</v>
      </c>
      <c r="L3" t="s">
        <v>29</v>
      </c>
    </row>
    <row r="4" spans="2:12" ht="12.75">
      <c r="B4">
        <v>3669422</v>
      </c>
      <c r="C4">
        <v>0</v>
      </c>
      <c r="D4">
        <v>-0.337</v>
      </c>
      <c r="E4" s="2">
        <v>0.4556755</v>
      </c>
      <c r="F4">
        <v>180</v>
      </c>
      <c r="G4">
        <v>-91.585</v>
      </c>
      <c r="H4" s="2">
        <v>0.0003221895</v>
      </c>
      <c r="I4" s="2">
        <v>7.009069E-05</v>
      </c>
      <c r="J4" s="2">
        <v>4.979471E-06</v>
      </c>
      <c r="K4">
        <f>tf*D4</f>
        <v>-0.20851808824077375</v>
      </c>
      <c r="L4" s="2">
        <f>E4-K4</f>
        <v>0.6641935882407738</v>
      </c>
    </row>
    <row r="5" spans="2:12" ht="12.75">
      <c r="B5">
        <v>3669426</v>
      </c>
      <c r="C5">
        <v>2</v>
      </c>
      <c r="D5">
        <v>5.889</v>
      </c>
      <c r="E5" s="2">
        <v>3.963299</v>
      </c>
      <c r="F5">
        <v>180</v>
      </c>
      <c r="G5">
        <v>-91.556</v>
      </c>
      <c r="H5" s="2">
        <v>0.0003251555</v>
      </c>
      <c r="I5" s="2">
        <v>0.0005793556</v>
      </c>
      <c r="J5" s="2">
        <v>4.879453E-06</v>
      </c>
      <c r="K5">
        <f aca="true" t="shared" si="0" ref="K5:K38">tf*D5</f>
        <v>3.643807185904797</v>
      </c>
      <c r="L5" s="2">
        <f aca="true" t="shared" si="1" ref="L5:L38">E5-K5</f>
        <v>0.319491814095203</v>
      </c>
    </row>
    <row r="6" spans="2:12" ht="12.75">
      <c r="B6">
        <v>3669430</v>
      </c>
      <c r="C6">
        <v>4</v>
      </c>
      <c r="D6">
        <v>7.959</v>
      </c>
      <c r="E6" s="2">
        <v>5.184203</v>
      </c>
      <c r="F6">
        <v>180</v>
      </c>
      <c r="G6">
        <v>-91.555</v>
      </c>
      <c r="H6" s="2">
        <v>0.000325245</v>
      </c>
      <c r="I6" s="2">
        <v>0.0007634176</v>
      </c>
      <c r="J6" s="2">
        <v>5.161799E-06</v>
      </c>
      <c r="K6">
        <f t="shared" si="0"/>
        <v>4.924615621092932</v>
      </c>
      <c r="L6" s="2">
        <f t="shared" si="1"/>
        <v>0.2595873789070682</v>
      </c>
    </row>
    <row r="7" spans="2:12" ht="12.75">
      <c r="B7">
        <v>3669434</v>
      </c>
      <c r="C7">
        <v>7</v>
      </c>
      <c r="D7">
        <v>10.843</v>
      </c>
      <c r="E7" s="2">
        <v>6.895819</v>
      </c>
      <c r="F7">
        <v>180</v>
      </c>
      <c r="G7">
        <v>-91.557</v>
      </c>
      <c r="H7" s="2">
        <v>0.0003273134</v>
      </c>
      <c r="I7" s="2">
        <v>0.001022764</v>
      </c>
      <c r="J7" s="2">
        <v>5.134019E-06</v>
      </c>
      <c r="K7">
        <f t="shared" si="0"/>
        <v>6.709084957847804</v>
      </c>
      <c r="L7" s="2">
        <f t="shared" si="1"/>
        <v>0.1867340421521968</v>
      </c>
    </row>
    <row r="8" spans="2:12" ht="12.75">
      <c r="B8">
        <v>3669438</v>
      </c>
      <c r="C8">
        <v>10</v>
      </c>
      <c r="D8">
        <v>13.912</v>
      </c>
      <c r="E8" s="2">
        <v>8.738091</v>
      </c>
      <c r="F8">
        <v>180</v>
      </c>
      <c r="G8">
        <v>-91.556</v>
      </c>
      <c r="H8" s="2">
        <v>0.0003266482</v>
      </c>
      <c r="I8" s="2">
        <v>0.001289232</v>
      </c>
      <c r="J8" s="2">
        <v>4.86018E-06</v>
      </c>
      <c r="K8">
        <f t="shared" si="0"/>
        <v>8.608022681322387</v>
      </c>
      <c r="L8" s="2">
        <f t="shared" si="1"/>
        <v>0.1300683186776137</v>
      </c>
    </row>
    <row r="9" spans="2:12" ht="12.75">
      <c r="B9">
        <v>3669442</v>
      </c>
      <c r="C9">
        <v>13</v>
      </c>
      <c r="D9">
        <v>16.779</v>
      </c>
      <c r="E9" s="2">
        <v>10.48188</v>
      </c>
      <c r="F9">
        <v>180</v>
      </c>
      <c r="G9">
        <v>-91.557</v>
      </c>
      <c r="H9" s="2">
        <v>0.0003270089</v>
      </c>
      <c r="I9" s="2">
        <v>0.001546462</v>
      </c>
      <c r="J9" s="2">
        <v>5.695297E-06</v>
      </c>
      <c r="K9">
        <f t="shared" si="0"/>
        <v>10.381973301459771</v>
      </c>
      <c r="L9" s="2">
        <f t="shared" si="1"/>
        <v>0.09990669854022904</v>
      </c>
    </row>
    <row r="10" spans="2:12" ht="12.75">
      <c r="B10">
        <v>3669446</v>
      </c>
      <c r="C10">
        <v>16</v>
      </c>
      <c r="D10">
        <v>19.878</v>
      </c>
      <c r="E10" s="2">
        <v>12.34771</v>
      </c>
      <c r="F10">
        <v>180</v>
      </c>
      <c r="G10">
        <v>-91.557</v>
      </c>
      <c r="H10" s="2">
        <v>0.0003272406</v>
      </c>
      <c r="I10" s="2">
        <v>0.001827789</v>
      </c>
      <c r="J10" s="2">
        <v>5.720877E-06</v>
      </c>
      <c r="K10">
        <f t="shared" si="0"/>
        <v>12.299473466024038</v>
      </c>
      <c r="L10" s="2">
        <f t="shared" si="1"/>
        <v>0.04823653397596139</v>
      </c>
    </row>
    <row r="11" spans="2:12" ht="12.75">
      <c r="B11">
        <v>3669450</v>
      </c>
      <c r="C11">
        <v>20</v>
      </c>
      <c r="D11">
        <v>23.919</v>
      </c>
      <c r="E11" s="2">
        <v>14.82722</v>
      </c>
      <c r="F11">
        <v>180</v>
      </c>
      <c r="G11">
        <v>-91.557</v>
      </c>
      <c r="H11" s="2">
        <v>0.0003271244</v>
      </c>
      <c r="I11" s="2">
        <v>0.00219129</v>
      </c>
      <c r="J11" s="2">
        <v>6.33901E-06</v>
      </c>
      <c r="K11">
        <f t="shared" si="0"/>
        <v>14.799834280804355</v>
      </c>
      <c r="L11" s="2">
        <f t="shared" si="1"/>
        <v>0.02738571919564592</v>
      </c>
    </row>
    <row r="12" spans="2:12" ht="12.75">
      <c r="B12">
        <v>3669454</v>
      </c>
      <c r="C12">
        <v>25</v>
      </c>
      <c r="D12">
        <v>28.871</v>
      </c>
      <c r="E12" s="2">
        <v>17.85702</v>
      </c>
      <c r="F12">
        <v>180</v>
      </c>
      <c r="G12">
        <v>-91.556</v>
      </c>
      <c r="H12" s="2">
        <v>0.0003270282</v>
      </c>
      <c r="I12" s="2">
        <v>0.002632814</v>
      </c>
      <c r="J12" s="2">
        <v>7.275557E-06</v>
      </c>
      <c r="K12">
        <f t="shared" si="0"/>
        <v>17.863874556674713</v>
      </c>
      <c r="L12" s="2">
        <f t="shared" si="1"/>
        <v>-0.0068545566747140185</v>
      </c>
    </row>
    <row r="13" spans="2:12" ht="12.75">
      <c r="B13">
        <v>3669458</v>
      </c>
      <c r="C13">
        <v>30</v>
      </c>
      <c r="D13">
        <v>33.938</v>
      </c>
      <c r="E13" s="2">
        <v>20.94227</v>
      </c>
      <c r="F13">
        <v>180</v>
      </c>
      <c r="G13">
        <v>-91.556</v>
      </c>
      <c r="H13" s="2">
        <v>0.0003266518</v>
      </c>
      <c r="I13" s="2">
        <v>0.003091586</v>
      </c>
      <c r="J13" s="2">
        <v>1.055893E-05</v>
      </c>
      <c r="K13">
        <f t="shared" si="0"/>
        <v>20.999070856722195</v>
      </c>
      <c r="L13" s="2">
        <f t="shared" si="1"/>
        <v>-0.05680085672219448</v>
      </c>
    </row>
    <row r="14" spans="2:12" ht="12.75">
      <c r="B14">
        <v>3669462</v>
      </c>
      <c r="C14">
        <v>35</v>
      </c>
      <c r="D14">
        <v>38.769</v>
      </c>
      <c r="E14" s="2">
        <v>23.91166</v>
      </c>
      <c r="F14">
        <v>180</v>
      </c>
      <c r="G14">
        <v>-91.556</v>
      </c>
      <c r="H14" s="2">
        <v>0.0003316767</v>
      </c>
      <c r="I14" s="2">
        <v>0.00353554</v>
      </c>
      <c r="J14" s="2">
        <v>9.015466E-06</v>
      </c>
      <c r="K14">
        <f t="shared" si="0"/>
        <v>23.9882426201975</v>
      </c>
      <c r="L14" s="2">
        <f t="shared" si="1"/>
        <v>-0.07658262019749884</v>
      </c>
    </row>
    <row r="15" spans="2:12" ht="12.75">
      <c r="B15">
        <v>3669466</v>
      </c>
      <c r="C15">
        <v>70</v>
      </c>
      <c r="D15">
        <v>73.951</v>
      </c>
      <c r="E15" s="2">
        <v>44.80097</v>
      </c>
      <c r="F15">
        <v>180</v>
      </c>
      <c r="G15">
        <v>-91.557</v>
      </c>
      <c r="H15" s="2">
        <v>0.0002980302</v>
      </c>
      <c r="I15" s="2">
        <v>0.00662424</v>
      </c>
      <c r="J15" s="2">
        <v>1.145827E-05</v>
      </c>
      <c r="K15">
        <f t="shared" si="0"/>
        <v>45.75703603410522</v>
      </c>
      <c r="L15" s="2">
        <f t="shared" si="1"/>
        <v>-0.9560660341052198</v>
      </c>
    </row>
    <row r="16" spans="2:12" ht="12.75">
      <c r="B16">
        <v>3669472</v>
      </c>
      <c r="C16">
        <v>10</v>
      </c>
      <c r="D16">
        <v>14.015</v>
      </c>
      <c r="E16" s="2">
        <v>9.250685</v>
      </c>
      <c r="F16">
        <v>180</v>
      </c>
      <c r="G16">
        <v>-91.556</v>
      </c>
      <c r="H16" s="2">
        <v>0.0003216975</v>
      </c>
      <c r="I16" s="2">
        <v>0.001364918</v>
      </c>
      <c r="J16" s="2">
        <v>5.225475E-06</v>
      </c>
      <c r="K16">
        <f t="shared" si="0"/>
        <v>8.671753729063633</v>
      </c>
      <c r="L16" s="2">
        <f t="shared" si="1"/>
        <v>0.5789312709363674</v>
      </c>
    </row>
    <row r="17" spans="2:12" ht="12.75">
      <c r="B17">
        <v>3669478</v>
      </c>
      <c r="C17">
        <v>12</v>
      </c>
      <c r="D17">
        <v>15.896</v>
      </c>
      <c r="E17" s="2">
        <v>10.28674</v>
      </c>
      <c r="F17">
        <v>180</v>
      </c>
      <c r="G17">
        <v>-91.557</v>
      </c>
      <c r="H17" s="2">
        <v>0.0003197645</v>
      </c>
      <c r="I17" s="2">
        <v>0.001522238</v>
      </c>
      <c r="J17" s="2">
        <v>4.924355E-06</v>
      </c>
      <c r="K17">
        <f t="shared" si="0"/>
        <v>9.835618785386764</v>
      </c>
      <c r="L17" s="2">
        <f t="shared" si="1"/>
        <v>0.4511212146132362</v>
      </c>
    </row>
    <row r="18" spans="2:12" ht="12.75">
      <c r="B18">
        <v>3669482</v>
      </c>
      <c r="C18">
        <v>14</v>
      </c>
      <c r="D18">
        <v>17.993</v>
      </c>
      <c r="E18" s="2">
        <v>11.47674</v>
      </c>
      <c r="F18">
        <v>180</v>
      </c>
      <c r="G18">
        <v>-91.557</v>
      </c>
      <c r="H18" s="2">
        <v>0.0003193145</v>
      </c>
      <c r="I18" s="2">
        <v>0.001695496</v>
      </c>
      <c r="J18" s="2">
        <v>5.609493E-06</v>
      </c>
      <c r="K18">
        <f t="shared" si="0"/>
        <v>11.133133417555614</v>
      </c>
      <c r="L18" s="2">
        <f t="shared" si="1"/>
        <v>0.34360658244438547</v>
      </c>
    </row>
    <row r="19" spans="2:12" ht="12.75">
      <c r="B19">
        <v>3669486</v>
      </c>
      <c r="C19">
        <v>17</v>
      </c>
      <c r="D19">
        <v>20.853</v>
      </c>
      <c r="E19" s="2">
        <v>13.14192</v>
      </c>
      <c r="F19">
        <v>180</v>
      </c>
      <c r="G19">
        <v>-91.557</v>
      </c>
      <c r="H19" s="2">
        <v>0.000318369</v>
      </c>
      <c r="I19" s="2">
        <v>0.001944199</v>
      </c>
      <c r="J19" s="2">
        <v>5.332663E-06</v>
      </c>
      <c r="K19">
        <f t="shared" si="0"/>
        <v>12.902752801438739</v>
      </c>
      <c r="L19" s="2">
        <f t="shared" si="1"/>
        <v>0.23916719856126178</v>
      </c>
    </row>
    <row r="20" spans="2:12" ht="12.75">
      <c r="B20">
        <v>3669490</v>
      </c>
      <c r="C20">
        <v>20</v>
      </c>
      <c r="D20">
        <v>23.938</v>
      </c>
      <c r="E20" s="2">
        <v>14.96465</v>
      </c>
      <c r="F20">
        <v>180</v>
      </c>
      <c r="G20">
        <v>-91.555</v>
      </c>
      <c r="H20" s="2">
        <v>0.0003177953</v>
      </c>
      <c r="I20" s="2">
        <v>0.002216951</v>
      </c>
      <c r="J20" s="2">
        <v>5.709615E-06</v>
      </c>
      <c r="K20">
        <f t="shared" si="0"/>
        <v>14.811590493494485</v>
      </c>
      <c r="L20" s="2">
        <f t="shared" si="1"/>
        <v>0.15305950650551559</v>
      </c>
    </row>
    <row r="21" spans="2:12" ht="12.75">
      <c r="B21">
        <v>3669494</v>
      </c>
      <c r="C21">
        <v>23</v>
      </c>
      <c r="D21">
        <v>26.805</v>
      </c>
      <c r="E21" s="2">
        <v>16.68608</v>
      </c>
      <c r="F21">
        <v>180</v>
      </c>
      <c r="G21">
        <v>-91.556</v>
      </c>
      <c r="H21" s="2">
        <v>0.0003199411</v>
      </c>
      <c r="I21" s="2">
        <v>0.002470806</v>
      </c>
      <c r="J21" s="2">
        <v>6.353655E-06</v>
      </c>
      <c r="K21">
        <f t="shared" si="0"/>
        <v>16.58554111363187</v>
      </c>
      <c r="L21" s="2">
        <f t="shared" si="1"/>
        <v>0.10053888636813113</v>
      </c>
    </row>
    <row r="22" spans="2:12" ht="12.75">
      <c r="B22">
        <v>3669498</v>
      </c>
      <c r="C22">
        <v>26</v>
      </c>
      <c r="D22">
        <v>29.86</v>
      </c>
      <c r="E22" s="2">
        <v>18.53536</v>
      </c>
      <c r="F22">
        <v>180</v>
      </c>
      <c r="G22">
        <v>-91.555</v>
      </c>
      <c r="H22" s="2">
        <v>0.0003203189</v>
      </c>
      <c r="I22" s="2">
        <v>0.002730486</v>
      </c>
      <c r="J22" s="2">
        <v>5.998729E-06</v>
      </c>
      <c r="K22">
        <f t="shared" si="0"/>
        <v>18.475816364597936</v>
      </c>
      <c r="L22" s="2">
        <f t="shared" si="1"/>
        <v>0.059543635402064865</v>
      </c>
    </row>
    <row r="23" spans="2:12" ht="12.75">
      <c r="B23">
        <v>3669502</v>
      </c>
      <c r="C23">
        <v>30</v>
      </c>
      <c r="D23">
        <v>33.748</v>
      </c>
      <c r="E23" s="2">
        <v>20.88244</v>
      </c>
      <c r="F23">
        <v>180</v>
      </c>
      <c r="G23">
        <v>-91.556</v>
      </c>
      <c r="H23" s="2">
        <v>0.0003260196</v>
      </c>
      <c r="I23" s="2">
        <v>0.003079295</v>
      </c>
      <c r="J23" s="2">
        <v>6.532478E-06</v>
      </c>
      <c r="K23">
        <f t="shared" si="0"/>
        <v>20.881508729820865</v>
      </c>
      <c r="L23" s="2">
        <f t="shared" si="1"/>
        <v>0.0009312701791337474</v>
      </c>
    </row>
    <row r="24" spans="2:12" ht="12.75">
      <c r="B24">
        <v>3669506</v>
      </c>
      <c r="C24">
        <v>35</v>
      </c>
      <c r="D24">
        <v>38.985</v>
      </c>
      <c r="E24" s="2">
        <v>24.08154</v>
      </c>
      <c r="F24">
        <v>180</v>
      </c>
      <c r="G24">
        <v>-91.555</v>
      </c>
      <c r="H24" s="2">
        <v>0.000324664</v>
      </c>
      <c r="I24" s="2">
        <v>0.003557309</v>
      </c>
      <c r="J24" s="2">
        <v>7.263806E-06</v>
      </c>
      <c r="K24">
        <f t="shared" si="0"/>
        <v>24.121892196043216</v>
      </c>
      <c r="L24" s="2">
        <f t="shared" si="1"/>
        <v>-0.04035219604321583</v>
      </c>
    </row>
    <row r="25" spans="2:12" ht="12.75">
      <c r="B25">
        <v>3669510</v>
      </c>
      <c r="C25">
        <v>40</v>
      </c>
      <c r="D25">
        <v>43.83</v>
      </c>
      <c r="E25" s="2">
        <v>27.03067</v>
      </c>
      <c r="F25">
        <v>180</v>
      </c>
      <c r="G25">
        <v>-91.556</v>
      </c>
      <c r="H25" s="2">
        <v>0.0003158159</v>
      </c>
      <c r="I25" s="2">
        <v>0.003983601</v>
      </c>
      <c r="J25" s="2">
        <v>7.033269E-06</v>
      </c>
      <c r="K25">
        <f t="shared" si="0"/>
        <v>27.11972643202704</v>
      </c>
      <c r="L25" s="2">
        <f t="shared" si="1"/>
        <v>-0.08905643202703928</v>
      </c>
    </row>
    <row r="26" spans="2:12" ht="12.75">
      <c r="B26">
        <v>3669514</v>
      </c>
      <c r="C26">
        <v>70</v>
      </c>
      <c r="D26">
        <v>73.953</v>
      </c>
      <c r="E26" s="2">
        <v>44.79643</v>
      </c>
      <c r="F26">
        <v>180</v>
      </c>
      <c r="G26">
        <v>-91.556</v>
      </c>
      <c r="H26" s="2">
        <v>0.0002962658</v>
      </c>
      <c r="I26" s="2">
        <v>0.006625736</v>
      </c>
      <c r="J26" s="2">
        <v>1.109451E-05</v>
      </c>
      <c r="K26">
        <f t="shared" si="0"/>
        <v>45.75827353017787</v>
      </c>
      <c r="L26" s="2">
        <f t="shared" si="1"/>
        <v>-0.9618435301778661</v>
      </c>
    </row>
    <row r="27" spans="2:12" ht="12.75">
      <c r="B27">
        <v>3669520</v>
      </c>
      <c r="C27">
        <v>20</v>
      </c>
      <c r="D27">
        <v>24.047</v>
      </c>
      <c r="E27" s="2">
        <v>15.41212</v>
      </c>
      <c r="F27">
        <v>180</v>
      </c>
      <c r="G27">
        <v>-91.556</v>
      </c>
      <c r="H27" s="2">
        <v>0.0003223503</v>
      </c>
      <c r="I27" s="2">
        <v>0.002282175</v>
      </c>
      <c r="J27" s="2">
        <v>5.721487E-06</v>
      </c>
      <c r="K27">
        <f t="shared" si="0"/>
        <v>14.879034029453669</v>
      </c>
      <c r="L27" s="2">
        <f t="shared" si="1"/>
        <v>0.5330859705463311</v>
      </c>
    </row>
    <row r="28" spans="2:12" ht="12.75">
      <c r="B28">
        <v>3669526</v>
      </c>
      <c r="C28">
        <v>22</v>
      </c>
      <c r="D28">
        <v>25.914</v>
      </c>
      <c r="E28" s="2">
        <v>16.44384</v>
      </c>
      <c r="F28">
        <v>180</v>
      </c>
      <c r="G28">
        <v>-91.556</v>
      </c>
      <c r="H28" s="2">
        <v>0.0003191363</v>
      </c>
      <c r="I28" s="2">
        <v>0.002427732</v>
      </c>
      <c r="J28" s="2">
        <v>5.663095E-06</v>
      </c>
      <c r="K28">
        <f t="shared" si="0"/>
        <v>16.03423661326828</v>
      </c>
      <c r="L28" s="2">
        <f t="shared" si="1"/>
        <v>0.40960338673172103</v>
      </c>
    </row>
    <row r="29" spans="2:12" ht="12.75">
      <c r="B29">
        <v>3669530</v>
      </c>
      <c r="C29">
        <v>24</v>
      </c>
      <c r="D29">
        <v>28.023</v>
      </c>
      <c r="E29" s="2">
        <v>17.62607</v>
      </c>
      <c r="F29">
        <v>180</v>
      </c>
      <c r="G29">
        <v>-91.556</v>
      </c>
      <c r="H29" s="2">
        <v>0.0003193993</v>
      </c>
      <c r="I29" s="2">
        <v>0.002601687</v>
      </c>
      <c r="J29" s="2">
        <v>6.510318E-06</v>
      </c>
      <c r="K29">
        <f t="shared" si="0"/>
        <v>17.339176221873004</v>
      </c>
      <c r="L29" s="2">
        <f t="shared" si="1"/>
        <v>0.2868937781269949</v>
      </c>
    </row>
    <row r="30" spans="2:12" ht="12.75">
      <c r="B30">
        <v>3669534</v>
      </c>
      <c r="C30">
        <v>27</v>
      </c>
      <c r="D30">
        <v>30.854</v>
      </c>
      <c r="E30" s="2">
        <v>19.28919</v>
      </c>
      <c r="F30">
        <v>180</v>
      </c>
      <c r="G30">
        <v>-91.556</v>
      </c>
      <c r="H30" s="2">
        <v>0.0003191534</v>
      </c>
      <c r="I30" s="2">
        <v>0.002836945</v>
      </c>
      <c r="J30" s="2">
        <v>6.562205E-06</v>
      </c>
      <c r="K30">
        <f t="shared" si="0"/>
        <v>19.090851912702767</v>
      </c>
      <c r="L30" s="2">
        <f t="shared" si="1"/>
        <v>0.198338087297234</v>
      </c>
    </row>
    <row r="31" spans="2:12" ht="12.75">
      <c r="B31">
        <v>3669538</v>
      </c>
      <c r="C31">
        <v>30</v>
      </c>
      <c r="D31">
        <v>33.949</v>
      </c>
      <c r="E31" s="2">
        <v>21.10746</v>
      </c>
      <c r="F31">
        <v>180</v>
      </c>
      <c r="G31">
        <v>-91.557</v>
      </c>
      <c r="H31" s="2">
        <v>0.0003238656</v>
      </c>
      <c r="I31" s="2">
        <v>0.00310447</v>
      </c>
      <c r="J31" s="2">
        <v>6.658525E-06</v>
      </c>
      <c r="K31">
        <f t="shared" si="0"/>
        <v>21.005877085121742</v>
      </c>
      <c r="L31" s="2">
        <f t="shared" si="1"/>
        <v>0.10158291487825721</v>
      </c>
    </row>
    <row r="32" spans="2:12" ht="12.75">
      <c r="B32">
        <v>3669542</v>
      </c>
      <c r="C32">
        <v>33</v>
      </c>
      <c r="D32">
        <v>36.809</v>
      </c>
      <c r="E32" s="2">
        <v>22.83033</v>
      </c>
      <c r="F32">
        <v>180</v>
      </c>
      <c r="G32">
        <v>-91.556</v>
      </c>
      <c r="H32" s="2">
        <v>0.0003249761</v>
      </c>
      <c r="I32" s="2">
        <v>0.003369663</v>
      </c>
      <c r="J32" s="2">
        <v>7.414975E-06</v>
      </c>
      <c r="K32">
        <f t="shared" si="0"/>
        <v>22.775496469004867</v>
      </c>
      <c r="L32" s="2">
        <f t="shared" si="1"/>
        <v>0.05483353099513266</v>
      </c>
    </row>
    <row r="33" spans="2:12" ht="12.75">
      <c r="B33">
        <v>3669546</v>
      </c>
      <c r="C33">
        <v>36</v>
      </c>
      <c r="D33">
        <v>39.883</v>
      </c>
      <c r="E33" s="2">
        <v>24.68349</v>
      </c>
      <c r="F33">
        <v>180</v>
      </c>
      <c r="G33">
        <v>-91.556</v>
      </c>
      <c r="H33" s="2">
        <v>0.0003248006</v>
      </c>
      <c r="I33" s="2">
        <v>0.003647355</v>
      </c>
      <c r="J33" s="2">
        <v>7.491324E-06</v>
      </c>
      <c r="K33">
        <f t="shared" si="0"/>
        <v>24.677527932661068</v>
      </c>
      <c r="L33" s="2">
        <f t="shared" si="1"/>
        <v>0.005962067338931121</v>
      </c>
    </row>
    <row r="34" spans="2:12" ht="12.75">
      <c r="B34">
        <v>3669550</v>
      </c>
      <c r="C34">
        <v>40</v>
      </c>
      <c r="D34">
        <v>43.726</v>
      </c>
      <c r="E34" s="2">
        <v>27.02032</v>
      </c>
      <c r="F34">
        <v>180</v>
      </c>
      <c r="G34">
        <v>-91.556</v>
      </c>
      <c r="H34" s="2">
        <v>0.0003186784</v>
      </c>
      <c r="I34" s="2">
        <v>0.003979067</v>
      </c>
      <c r="J34" s="2">
        <v>8.22475E-06</v>
      </c>
      <c r="K34">
        <f t="shared" si="0"/>
        <v>27.055376636249473</v>
      </c>
      <c r="L34" s="2">
        <f t="shared" si="1"/>
        <v>-0.03505663624947175</v>
      </c>
    </row>
    <row r="35" spans="2:12" ht="12.75">
      <c r="B35">
        <v>3669554</v>
      </c>
      <c r="C35">
        <v>45</v>
      </c>
      <c r="D35">
        <v>48.997</v>
      </c>
      <c r="E35" s="2">
        <v>30.18283</v>
      </c>
      <c r="F35">
        <v>180</v>
      </c>
      <c r="G35">
        <v>-91.556</v>
      </c>
      <c r="H35" s="2">
        <v>0.0003133658</v>
      </c>
      <c r="I35" s="2">
        <v>0.004458283</v>
      </c>
      <c r="J35" s="2">
        <v>9.15514E-06</v>
      </c>
      <c r="K35">
        <f t="shared" si="0"/>
        <v>30.316797535706797</v>
      </c>
      <c r="L35" s="2">
        <f t="shared" si="1"/>
        <v>-0.1339675357067982</v>
      </c>
    </row>
    <row r="36" spans="2:12" ht="12.75">
      <c r="B36">
        <v>3669558</v>
      </c>
      <c r="C36">
        <v>50</v>
      </c>
      <c r="D36">
        <v>53.863</v>
      </c>
      <c r="E36" s="2">
        <v>33.0792</v>
      </c>
      <c r="F36">
        <v>180</v>
      </c>
      <c r="G36">
        <v>-91.557</v>
      </c>
      <c r="H36" s="2">
        <v>0.0003115926</v>
      </c>
      <c r="I36" s="2">
        <v>0.004882002</v>
      </c>
      <c r="J36" s="2">
        <v>8.481522E-06</v>
      </c>
      <c r="K36">
        <f t="shared" si="0"/>
        <v>33.3276254804534</v>
      </c>
      <c r="L36" s="2">
        <f t="shared" si="1"/>
        <v>-0.24842548045339896</v>
      </c>
    </row>
    <row r="37" spans="2:12" ht="12.75">
      <c r="B37">
        <v>3669562</v>
      </c>
      <c r="C37">
        <v>70</v>
      </c>
      <c r="D37">
        <v>73.959</v>
      </c>
      <c r="E37" s="2">
        <v>44.7927</v>
      </c>
      <c r="F37">
        <v>180</v>
      </c>
      <c r="G37">
        <v>-91.558</v>
      </c>
      <c r="H37" s="2">
        <v>0.0002979175</v>
      </c>
      <c r="I37" s="2">
        <v>0.006606089</v>
      </c>
      <c r="J37" s="2">
        <v>1.124702E-05</v>
      </c>
      <c r="K37">
        <f t="shared" si="0"/>
        <v>45.7619860183958</v>
      </c>
      <c r="L37" s="2">
        <f t="shared" si="1"/>
        <v>-0.969286018395799</v>
      </c>
    </row>
    <row r="38" spans="2:12" ht="12.75">
      <c r="B38">
        <v>3669568</v>
      </c>
      <c r="C38">
        <v>0</v>
      </c>
      <c r="D38">
        <v>-0.258</v>
      </c>
      <c r="E38" s="2">
        <v>0.4570886</v>
      </c>
      <c r="F38">
        <v>180</v>
      </c>
      <c r="G38">
        <v>-91.571</v>
      </c>
      <c r="H38" s="2">
        <v>0.0003231732</v>
      </c>
      <c r="I38" s="2">
        <v>7.103728E-05</v>
      </c>
      <c r="J38" s="2">
        <v>4.835791E-06</v>
      </c>
      <c r="K38">
        <f t="shared" si="0"/>
        <v>-0.15963699337127485</v>
      </c>
      <c r="L38" s="2">
        <f t="shared" si="1"/>
        <v>0.6167255933712749</v>
      </c>
    </row>
    <row r="39" ht="12.75">
      <c r="L39" s="2"/>
    </row>
    <row r="40" ht="12.75">
      <c r="L40" s="2"/>
    </row>
    <row r="41" ht="12.75">
      <c r="L41" s="2"/>
    </row>
    <row r="42" ht="12.75">
      <c r="L42" s="2"/>
    </row>
    <row r="43" ht="12.75">
      <c r="L43" s="2"/>
    </row>
    <row r="44" ht="12.75">
      <c r="L44" s="2"/>
    </row>
    <row r="45" ht="12.75">
      <c r="L45" s="2"/>
    </row>
    <row r="46" ht="12.75">
      <c r="L46" s="2"/>
    </row>
    <row r="47" ht="12.75">
      <c r="L47" s="2"/>
    </row>
    <row r="48" ht="12.75">
      <c r="L48" s="2"/>
    </row>
    <row r="49" ht="12.75">
      <c r="L49" s="2"/>
    </row>
    <row r="50" ht="12.75">
      <c r="L50" s="2"/>
    </row>
    <row r="51" ht="12.75">
      <c r="L51" s="2"/>
    </row>
    <row r="52" ht="12.75">
      <c r="L52" s="2"/>
    </row>
    <row r="53" ht="12.75">
      <c r="L53" s="2"/>
    </row>
    <row r="54" ht="12.75">
      <c r="L54" s="2"/>
    </row>
    <row r="55" ht="12.75">
      <c r="L55" s="2"/>
    </row>
    <row r="56" ht="12.75">
      <c r="L56" s="2"/>
    </row>
    <row r="57" ht="12.75">
      <c r="L57" s="2"/>
    </row>
    <row r="58" ht="12.75">
      <c r="L58" s="2"/>
    </row>
    <row r="59" ht="12.75">
      <c r="L59" s="2"/>
    </row>
    <row r="60" ht="12.75">
      <c r="L60" s="2"/>
    </row>
    <row r="61" ht="12.75">
      <c r="L61" s="2"/>
    </row>
    <row r="62" ht="12.75">
      <c r="L62" s="2"/>
    </row>
    <row r="63" ht="12.75">
      <c r="L63" s="2"/>
    </row>
    <row r="64" ht="12.75">
      <c r="L64" s="2"/>
    </row>
    <row r="65" ht="12.75">
      <c r="L65" s="2"/>
    </row>
    <row r="66" ht="12.75">
      <c r="L66" s="2"/>
    </row>
    <row r="67" ht="12.75">
      <c r="L67" s="2"/>
    </row>
    <row r="68" ht="12.75">
      <c r="L68" s="2"/>
    </row>
    <row r="69" ht="12.75">
      <c r="L69" s="2"/>
    </row>
    <row r="70" ht="12.75">
      <c r="L70" s="2"/>
    </row>
    <row r="71" ht="12.75">
      <c r="L71" s="2"/>
    </row>
    <row r="72" ht="12.75">
      <c r="L72" s="2"/>
    </row>
    <row r="73" ht="12.75">
      <c r="L73" s="2"/>
    </row>
    <row r="74" ht="12.75">
      <c r="L74" s="2"/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74"/>
  <sheetViews>
    <sheetView workbookViewId="0" topLeftCell="A1">
      <selection activeCell="L3" activeCellId="1" sqref="D3:D44 L3:L44"/>
    </sheetView>
  </sheetViews>
  <sheetFormatPr defaultColWidth="9.140625" defaultRowHeight="12.75"/>
  <cols>
    <col min="1" max="1" width="1.421875" style="0" bestFit="1" customWidth="1"/>
    <col min="2" max="2" width="10.57421875" style="0" bestFit="1" customWidth="1"/>
    <col min="3" max="3" width="8.8515625" style="0" bestFit="1" customWidth="1"/>
    <col min="4" max="4" width="10.57421875" style="0" bestFit="1" customWidth="1"/>
    <col min="5" max="5" width="12.00390625" style="0" bestFit="1" customWidth="1"/>
    <col min="6" max="6" width="9.28125" style="0" bestFit="1" customWidth="1"/>
    <col min="8" max="9" width="9.421875" style="0" bestFit="1" customWidth="1"/>
    <col min="10" max="10" width="9.00390625" style="0" bestFit="1" customWidth="1"/>
    <col min="11" max="11" width="12.57421875" style="0" customWidth="1"/>
    <col min="12" max="12" width="10.8515625" style="0" customWidth="1"/>
  </cols>
  <sheetData>
    <row r="1" spans="1:12" ht="12.75">
      <c r="A1" t="s">
        <v>9</v>
      </c>
      <c r="B1" t="s">
        <v>10</v>
      </c>
      <c r="C1">
        <v>25</v>
      </c>
      <c r="D1">
        <v>2000</v>
      </c>
      <c r="E1" t="s">
        <v>11</v>
      </c>
      <c r="F1" t="s">
        <v>12</v>
      </c>
      <c r="G1" t="s">
        <v>13</v>
      </c>
      <c r="H1" t="s">
        <v>14</v>
      </c>
      <c r="I1" t="s">
        <v>15</v>
      </c>
      <c r="J1">
        <v>3669638</v>
      </c>
      <c r="L1" s="5" t="s">
        <v>75</v>
      </c>
    </row>
    <row r="2" spans="1:4" ht="12.75">
      <c r="A2" t="s">
        <v>9</v>
      </c>
      <c r="B2" t="s">
        <v>16</v>
      </c>
      <c r="C2" t="s">
        <v>17</v>
      </c>
      <c r="D2" t="s">
        <v>18</v>
      </c>
    </row>
    <row r="3" spans="2:12" ht="12.75">
      <c r="B3" t="s">
        <v>19</v>
      </c>
      <c r="C3" t="s">
        <v>20</v>
      </c>
      <c r="D3" t="s">
        <v>21</v>
      </c>
      <c r="E3" t="s">
        <v>22</v>
      </c>
      <c r="F3" t="s">
        <v>23</v>
      </c>
      <c r="G3" t="s">
        <v>24</v>
      </c>
      <c r="H3" t="s">
        <v>25</v>
      </c>
      <c r="I3" t="s">
        <v>26</v>
      </c>
      <c r="J3" t="s">
        <v>27</v>
      </c>
      <c r="K3" t="s">
        <v>28</v>
      </c>
      <c r="L3" t="s">
        <v>29</v>
      </c>
    </row>
    <row r="4" spans="2:12" ht="12.75">
      <c r="B4">
        <v>3669667</v>
      </c>
      <c r="C4">
        <v>0</v>
      </c>
      <c r="D4">
        <v>-0.335</v>
      </c>
      <c r="E4" s="2">
        <v>0.4596722</v>
      </c>
      <c r="F4">
        <v>180</v>
      </c>
      <c r="G4">
        <v>-91.562</v>
      </c>
      <c r="H4" s="2">
        <v>0.0003235975</v>
      </c>
      <c r="I4" s="2">
        <v>7.130849E-05</v>
      </c>
      <c r="J4" s="2">
        <v>4.873641E-06</v>
      </c>
      <c r="K4">
        <f>tf*D4</f>
        <v>-0.20728059216812822</v>
      </c>
      <c r="L4" s="2">
        <f>E4-K4</f>
        <v>0.6669527921681282</v>
      </c>
    </row>
    <row r="5" spans="2:12" ht="12.75">
      <c r="B5">
        <v>3669671</v>
      </c>
      <c r="C5">
        <v>10</v>
      </c>
      <c r="D5">
        <v>13.826</v>
      </c>
      <c r="E5" s="2">
        <v>8.679584</v>
      </c>
      <c r="F5">
        <v>180</v>
      </c>
      <c r="G5">
        <v>-91.555</v>
      </c>
      <c r="H5" s="2">
        <v>0.000328055</v>
      </c>
      <c r="I5" s="2">
        <v>0.001282727</v>
      </c>
      <c r="J5" s="2">
        <v>5.159974E-06</v>
      </c>
      <c r="K5">
        <f aca="true" t="shared" si="0" ref="K5:K38">tf*D5</f>
        <v>8.554810350198629</v>
      </c>
      <c r="L5" s="2">
        <f aca="true" t="shared" si="1" ref="L5:L38">E5-K5</f>
        <v>0.12477364980137118</v>
      </c>
    </row>
    <row r="6" spans="2:12" ht="12.75">
      <c r="B6">
        <v>3669675</v>
      </c>
      <c r="C6">
        <v>20</v>
      </c>
      <c r="D6">
        <v>23.943</v>
      </c>
      <c r="E6" s="2">
        <v>14.82981</v>
      </c>
      <c r="F6">
        <v>180</v>
      </c>
      <c r="G6">
        <v>-91.555</v>
      </c>
      <c r="H6" s="2">
        <v>0.0003276821</v>
      </c>
      <c r="I6" s="2">
        <v>0.002185374</v>
      </c>
      <c r="J6" s="2">
        <v>6.667376E-06</v>
      </c>
      <c r="K6">
        <f t="shared" si="0"/>
        <v>14.8146842336761</v>
      </c>
      <c r="L6" s="2">
        <f t="shared" si="1"/>
        <v>0.015125766323899725</v>
      </c>
    </row>
    <row r="7" spans="2:12" ht="12.75">
      <c r="B7">
        <v>3669679</v>
      </c>
      <c r="C7">
        <v>30</v>
      </c>
      <c r="D7">
        <v>33.844</v>
      </c>
      <c r="E7" s="2">
        <v>20.88563</v>
      </c>
      <c r="F7">
        <v>180</v>
      </c>
      <c r="G7">
        <v>-91.555</v>
      </c>
      <c r="H7" s="2">
        <v>0.0003296112</v>
      </c>
      <c r="I7" s="2">
        <v>0.003076364</v>
      </c>
      <c r="J7" s="2">
        <v>9.373594E-06</v>
      </c>
      <c r="K7">
        <f t="shared" si="0"/>
        <v>20.940908541307856</v>
      </c>
      <c r="L7" s="2">
        <f t="shared" si="1"/>
        <v>-0.0552785413078567</v>
      </c>
    </row>
    <row r="8" spans="2:12" ht="12.75">
      <c r="B8">
        <v>3669683</v>
      </c>
      <c r="C8">
        <v>70</v>
      </c>
      <c r="D8">
        <v>73.966</v>
      </c>
      <c r="E8" s="2">
        <v>44.80123</v>
      </c>
      <c r="F8">
        <v>180</v>
      </c>
      <c r="G8">
        <v>-91.555</v>
      </c>
      <c r="H8" s="2">
        <v>0.000300876</v>
      </c>
      <c r="I8" s="2">
        <v>0.006615832</v>
      </c>
      <c r="J8" s="2">
        <v>1.049384E-05</v>
      </c>
      <c r="K8">
        <f t="shared" si="0"/>
        <v>45.766317254650055</v>
      </c>
      <c r="L8" s="2">
        <f t="shared" si="1"/>
        <v>-0.965087254650058</v>
      </c>
    </row>
    <row r="9" spans="2:12" ht="12.75">
      <c r="B9">
        <v>3669689</v>
      </c>
      <c r="C9">
        <v>50</v>
      </c>
      <c r="D9">
        <v>53.911</v>
      </c>
      <c r="E9" s="2">
        <v>33.65869</v>
      </c>
      <c r="F9">
        <v>180</v>
      </c>
      <c r="G9">
        <v>-91.555</v>
      </c>
      <c r="H9" s="2">
        <v>0.0003131569</v>
      </c>
      <c r="I9" s="2">
        <v>0.004964611</v>
      </c>
      <c r="J9" s="2">
        <v>8.001414E-06</v>
      </c>
      <c r="K9">
        <f t="shared" si="0"/>
        <v>33.3573253861969</v>
      </c>
      <c r="L9" s="2">
        <f t="shared" si="1"/>
        <v>0.3013646138031021</v>
      </c>
    </row>
    <row r="10" spans="2:12" ht="12.75">
      <c r="B10">
        <v>3669693</v>
      </c>
      <c r="C10">
        <v>40</v>
      </c>
      <c r="D10">
        <v>43.92</v>
      </c>
      <c r="E10" s="2">
        <v>27.61477</v>
      </c>
      <c r="F10">
        <v>180</v>
      </c>
      <c r="G10">
        <v>-91.554</v>
      </c>
      <c r="H10" s="2">
        <v>0.000317939</v>
      </c>
      <c r="I10" s="2">
        <v>0.004075767</v>
      </c>
      <c r="J10" s="2">
        <v>7.004034E-06</v>
      </c>
      <c r="K10">
        <f t="shared" si="0"/>
        <v>27.17541375529609</v>
      </c>
      <c r="L10" s="2">
        <f t="shared" si="1"/>
        <v>0.43935624470390877</v>
      </c>
    </row>
    <row r="11" spans="2:12" ht="12.75">
      <c r="B11">
        <v>3669697</v>
      </c>
      <c r="C11">
        <v>30</v>
      </c>
      <c r="D11">
        <v>33.909</v>
      </c>
      <c r="E11" s="2">
        <v>21.48862</v>
      </c>
      <c r="F11">
        <v>180</v>
      </c>
      <c r="G11">
        <v>-91.555</v>
      </c>
      <c r="H11" s="2">
        <v>0.0003266736</v>
      </c>
      <c r="I11" s="2">
        <v>0.003164407</v>
      </c>
      <c r="J11" s="2">
        <v>6.759431E-06</v>
      </c>
      <c r="K11">
        <f t="shared" si="0"/>
        <v>20.981127163668834</v>
      </c>
      <c r="L11" s="2">
        <f t="shared" si="1"/>
        <v>0.507492836331167</v>
      </c>
    </row>
    <row r="12" spans="2:12" ht="12.75">
      <c r="B12">
        <v>3669701</v>
      </c>
      <c r="C12">
        <v>20</v>
      </c>
      <c r="D12">
        <v>24.014</v>
      </c>
      <c r="E12" s="2">
        <v>15.41538</v>
      </c>
      <c r="F12">
        <v>180</v>
      </c>
      <c r="G12">
        <v>-91.554</v>
      </c>
      <c r="H12" s="2">
        <v>0.0003232571</v>
      </c>
      <c r="I12" s="2">
        <v>0.002273249</v>
      </c>
      <c r="J12" s="2">
        <v>6.061281E-06</v>
      </c>
      <c r="K12">
        <f t="shared" si="0"/>
        <v>14.858615344255016</v>
      </c>
      <c r="L12" s="2">
        <f t="shared" si="1"/>
        <v>0.5567646557449848</v>
      </c>
    </row>
    <row r="13" spans="2:12" ht="12.75">
      <c r="B13">
        <v>3669705</v>
      </c>
      <c r="C13">
        <v>10</v>
      </c>
      <c r="D13">
        <v>14.017</v>
      </c>
      <c r="E13" s="2">
        <v>9.258888</v>
      </c>
      <c r="F13">
        <v>180</v>
      </c>
      <c r="G13">
        <v>-91.554</v>
      </c>
      <c r="H13" s="2">
        <v>0.0003229439</v>
      </c>
      <c r="I13" s="2">
        <v>0.001363781</v>
      </c>
      <c r="J13" s="2">
        <v>5.247858E-06</v>
      </c>
      <c r="K13">
        <f t="shared" si="0"/>
        <v>8.672991225136277</v>
      </c>
      <c r="L13" s="2">
        <f t="shared" si="1"/>
        <v>0.5858967748637234</v>
      </c>
    </row>
    <row r="14" spans="2:12" ht="12.75">
      <c r="B14">
        <v>3669709</v>
      </c>
      <c r="C14">
        <v>0</v>
      </c>
      <c r="D14">
        <v>-0.266</v>
      </c>
      <c r="E14" s="2">
        <v>0.4609438</v>
      </c>
      <c r="F14">
        <v>180</v>
      </c>
      <c r="G14">
        <v>-91.558</v>
      </c>
      <c r="H14" s="2">
        <v>0.0003258376</v>
      </c>
      <c r="I14" s="2">
        <v>6.48001E-05</v>
      </c>
      <c r="J14" s="2">
        <v>4.584887E-06</v>
      </c>
      <c r="K14">
        <f t="shared" si="0"/>
        <v>-0.16458697766185704</v>
      </c>
      <c r="L14" s="2">
        <f t="shared" si="1"/>
        <v>0.625530777661857</v>
      </c>
    </row>
    <row r="15" spans="2:12" ht="12.75">
      <c r="B15">
        <v>3669715</v>
      </c>
      <c r="C15">
        <v>50</v>
      </c>
      <c r="D15">
        <v>53.925</v>
      </c>
      <c r="E15" s="2">
        <v>33.09446</v>
      </c>
      <c r="F15">
        <v>180</v>
      </c>
      <c r="G15">
        <v>-91.554</v>
      </c>
      <c r="H15" s="2">
        <v>0.0003229708</v>
      </c>
      <c r="I15" s="2">
        <v>0.004883288</v>
      </c>
      <c r="J15" s="2">
        <v>2.462711E-05</v>
      </c>
      <c r="K15">
        <f t="shared" si="0"/>
        <v>33.36598785870541</v>
      </c>
      <c r="L15" s="2">
        <f t="shared" si="1"/>
        <v>-0.2715278587054115</v>
      </c>
    </row>
    <row r="16" spans="2:12" ht="12.75">
      <c r="B16">
        <v>3669721</v>
      </c>
      <c r="C16">
        <v>48</v>
      </c>
      <c r="D16">
        <v>51.968</v>
      </c>
      <c r="E16" s="2">
        <v>32.05166</v>
      </c>
      <c r="F16">
        <v>180</v>
      </c>
      <c r="G16">
        <v>-91.554</v>
      </c>
      <c r="H16" s="2">
        <v>0.0003230944</v>
      </c>
      <c r="I16" s="2">
        <v>0.00470724</v>
      </c>
      <c r="J16" s="2">
        <v>2.029105E-05</v>
      </c>
      <c r="K16">
        <f t="shared" si="0"/>
        <v>32.155097951621755</v>
      </c>
      <c r="L16" s="2">
        <f t="shared" si="1"/>
        <v>-0.10343795162175695</v>
      </c>
    </row>
    <row r="17" spans="2:12" ht="12.75">
      <c r="B17">
        <v>3669725</v>
      </c>
      <c r="C17">
        <v>46</v>
      </c>
      <c r="D17">
        <v>49.957</v>
      </c>
      <c r="E17" s="2">
        <v>30.9571</v>
      </c>
      <c r="F17">
        <v>180</v>
      </c>
      <c r="G17">
        <v>-91.555</v>
      </c>
      <c r="H17" s="2">
        <v>0.0003147212</v>
      </c>
      <c r="I17" s="2">
        <v>0.004567265</v>
      </c>
      <c r="J17" s="2">
        <v>7.696106E-06</v>
      </c>
      <c r="K17">
        <f t="shared" si="0"/>
        <v>30.91079565057666</v>
      </c>
      <c r="L17" s="2">
        <f t="shared" si="1"/>
        <v>0.04630434942334105</v>
      </c>
    </row>
    <row r="18" spans="2:12" ht="12.75">
      <c r="B18">
        <v>3669729</v>
      </c>
      <c r="C18">
        <v>43</v>
      </c>
      <c r="D18">
        <v>46.905</v>
      </c>
      <c r="E18" s="2">
        <v>29.20185</v>
      </c>
      <c r="F18">
        <v>180</v>
      </c>
      <c r="G18">
        <v>-91.554</v>
      </c>
      <c r="H18" s="2">
        <v>0.0003168659</v>
      </c>
      <c r="I18" s="2">
        <v>0.004308159</v>
      </c>
      <c r="J18" s="2">
        <v>7.36928E-06</v>
      </c>
      <c r="K18">
        <f t="shared" si="0"/>
        <v>29.022376643719564</v>
      </c>
      <c r="L18" s="2">
        <f t="shared" si="1"/>
        <v>0.17947335628043604</v>
      </c>
    </row>
    <row r="19" spans="2:12" ht="12.75">
      <c r="B19">
        <v>3669733</v>
      </c>
      <c r="C19">
        <v>40</v>
      </c>
      <c r="D19">
        <v>43.943</v>
      </c>
      <c r="E19" s="2">
        <v>27.46256</v>
      </c>
      <c r="F19">
        <v>180</v>
      </c>
      <c r="G19">
        <v>-91.554</v>
      </c>
      <c r="H19" s="2">
        <v>0.000317688</v>
      </c>
      <c r="I19" s="2">
        <v>0.004042724</v>
      </c>
      <c r="J19" s="2">
        <v>7.124411E-06</v>
      </c>
      <c r="K19">
        <f t="shared" si="0"/>
        <v>27.189644960131513</v>
      </c>
      <c r="L19" s="2">
        <f t="shared" si="1"/>
        <v>0.27291503986848653</v>
      </c>
    </row>
    <row r="20" spans="2:12" ht="12.75">
      <c r="B20">
        <v>3669737</v>
      </c>
      <c r="C20">
        <v>37</v>
      </c>
      <c r="D20">
        <v>40.958</v>
      </c>
      <c r="E20" s="2">
        <v>25.68808</v>
      </c>
      <c r="F20">
        <v>180</v>
      </c>
      <c r="G20">
        <v>-91.554</v>
      </c>
      <c r="H20" s="2">
        <v>0.0003242186</v>
      </c>
      <c r="I20" s="2">
        <v>0.003771622</v>
      </c>
      <c r="J20" s="2">
        <v>7.092849E-06</v>
      </c>
      <c r="K20">
        <f t="shared" si="0"/>
        <v>25.342682071708044</v>
      </c>
      <c r="L20" s="2">
        <f t="shared" si="1"/>
        <v>0.3453979282919555</v>
      </c>
    </row>
    <row r="21" spans="2:12" ht="12.75">
      <c r="B21">
        <v>3669741</v>
      </c>
      <c r="C21">
        <v>34</v>
      </c>
      <c r="D21">
        <v>37.985</v>
      </c>
      <c r="E21" s="2">
        <v>23.89932</v>
      </c>
      <c r="F21">
        <v>180</v>
      </c>
      <c r="G21">
        <v>-91.554</v>
      </c>
      <c r="H21" s="2">
        <v>0.0003257463</v>
      </c>
      <c r="I21" s="2">
        <v>0.003526489</v>
      </c>
      <c r="J21" s="2">
        <v>6.957871E-06</v>
      </c>
      <c r="K21">
        <f t="shared" si="0"/>
        <v>23.503144159720446</v>
      </c>
      <c r="L21" s="2">
        <f t="shared" si="1"/>
        <v>0.3961758402795539</v>
      </c>
    </row>
    <row r="22" spans="2:12" ht="12.75">
      <c r="B22">
        <v>3669745</v>
      </c>
      <c r="C22">
        <v>30</v>
      </c>
      <c r="D22">
        <v>33.958</v>
      </c>
      <c r="E22" s="2">
        <v>21.43443</v>
      </c>
      <c r="F22">
        <v>180</v>
      </c>
      <c r="G22">
        <v>-91.553</v>
      </c>
      <c r="H22" s="2">
        <v>0.0003253484</v>
      </c>
      <c r="I22" s="2">
        <v>0.00316727</v>
      </c>
      <c r="J22" s="2">
        <v>6.617466E-06</v>
      </c>
      <c r="K22">
        <f t="shared" si="0"/>
        <v>21.01144581744865</v>
      </c>
      <c r="L22" s="2">
        <f t="shared" si="1"/>
        <v>0.4229841825513496</v>
      </c>
    </row>
    <row r="23" spans="2:12" ht="12.75">
      <c r="B23">
        <v>3669749</v>
      </c>
      <c r="C23">
        <v>25</v>
      </c>
      <c r="D23">
        <v>28.964</v>
      </c>
      <c r="E23" s="2">
        <v>18.407</v>
      </c>
      <c r="F23">
        <v>180</v>
      </c>
      <c r="G23">
        <v>-91.554</v>
      </c>
      <c r="H23" s="2">
        <v>0.0003222549</v>
      </c>
      <c r="I23" s="2">
        <v>0.002720528</v>
      </c>
      <c r="J23" s="2">
        <v>7.377685E-06</v>
      </c>
      <c r="K23">
        <f t="shared" si="0"/>
        <v>17.92141812405273</v>
      </c>
      <c r="L23" s="2">
        <f t="shared" si="1"/>
        <v>0.4855818759472683</v>
      </c>
    </row>
    <row r="24" spans="2:12" ht="12.75">
      <c r="B24">
        <v>3669753</v>
      </c>
      <c r="C24">
        <v>20</v>
      </c>
      <c r="D24">
        <v>24.05</v>
      </c>
      <c r="E24" s="2">
        <v>15.3793</v>
      </c>
      <c r="F24">
        <v>180</v>
      </c>
      <c r="G24">
        <v>-91.554</v>
      </c>
      <c r="H24" s="2">
        <v>0.0003224584</v>
      </c>
      <c r="I24" s="2">
        <v>0.002262907</v>
      </c>
      <c r="J24" s="2">
        <v>5.782781E-06</v>
      </c>
      <c r="K24">
        <f t="shared" si="0"/>
        <v>14.880890273562636</v>
      </c>
      <c r="L24" s="2">
        <f t="shared" si="1"/>
        <v>0.49840972643736414</v>
      </c>
    </row>
    <row r="25" spans="2:12" ht="12.75">
      <c r="B25">
        <v>3669757</v>
      </c>
      <c r="C25">
        <v>0</v>
      </c>
      <c r="D25">
        <v>-0.274</v>
      </c>
      <c r="E25" s="2">
        <v>0.4627634</v>
      </c>
      <c r="F25">
        <v>180</v>
      </c>
      <c r="G25">
        <v>-91.556</v>
      </c>
      <c r="H25" s="2">
        <v>0.0003223657</v>
      </c>
      <c r="I25" s="2">
        <v>7.042265E-05</v>
      </c>
      <c r="J25" s="2">
        <v>4.894293E-06</v>
      </c>
      <c r="K25">
        <f t="shared" si="0"/>
        <v>-0.1695369619524392</v>
      </c>
      <c r="L25" s="2">
        <f t="shared" si="1"/>
        <v>0.6323003619524392</v>
      </c>
    </row>
    <row r="26" spans="2:12" ht="12.75">
      <c r="B26">
        <v>3669763</v>
      </c>
      <c r="C26">
        <v>40</v>
      </c>
      <c r="D26">
        <v>43.99</v>
      </c>
      <c r="E26" s="2">
        <v>27.05179</v>
      </c>
      <c r="F26">
        <v>180</v>
      </c>
      <c r="G26">
        <v>-91.553</v>
      </c>
      <c r="H26" s="2">
        <v>0.0003248131</v>
      </c>
      <c r="I26" s="2">
        <v>0.003986564</v>
      </c>
      <c r="J26" s="2">
        <v>2.022071E-05</v>
      </c>
      <c r="K26">
        <f t="shared" si="0"/>
        <v>27.21872611783869</v>
      </c>
      <c r="L26" s="2">
        <f t="shared" si="1"/>
        <v>-0.1669361178386879</v>
      </c>
    </row>
    <row r="27" spans="2:12" ht="12.75">
      <c r="B27">
        <v>3669769</v>
      </c>
      <c r="C27">
        <v>38</v>
      </c>
      <c r="D27">
        <v>41.954</v>
      </c>
      <c r="E27" s="2">
        <v>25.97003</v>
      </c>
      <c r="F27">
        <v>180</v>
      </c>
      <c r="G27">
        <v>-91.553</v>
      </c>
      <c r="H27" s="2">
        <v>0.000325553</v>
      </c>
      <c r="I27" s="2">
        <v>0.003821563</v>
      </c>
      <c r="J27" s="2">
        <v>1.607615E-05</v>
      </c>
      <c r="K27">
        <f t="shared" si="0"/>
        <v>25.958955115885523</v>
      </c>
      <c r="L27" s="2">
        <f t="shared" si="1"/>
        <v>0.011074884114478323</v>
      </c>
    </row>
    <row r="28" spans="2:12" ht="12.75">
      <c r="B28">
        <v>3669773</v>
      </c>
      <c r="C28">
        <v>36</v>
      </c>
      <c r="D28">
        <v>39.982</v>
      </c>
      <c r="E28" s="2">
        <v>24.85825</v>
      </c>
      <c r="F28">
        <v>180</v>
      </c>
      <c r="G28">
        <v>-91.552</v>
      </c>
      <c r="H28" s="2">
        <v>0.0003269411</v>
      </c>
      <c r="I28" s="2">
        <v>0.003666689</v>
      </c>
      <c r="J28" s="2">
        <v>1.367975E-05</v>
      </c>
      <c r="K28">
        <f t="shared" si="0"/>
        <v>24.73878398825702</v>
      </c>
      <c r="L28" s="2">
        <f t="shared" si="1"/>
        <v>0.11946601174298266</v>
      </c>
    </row>
    <row r="29" spans="2:12" ht="12.75">
      <c r="B29">
        <v>3669777</v>
      </c>
      <c r="C29">
        <v>33</v>
      </c>
      <c r="D29">
        <v>36.998</v>
      </c>
      <c r="E29" s="2">
        <v>23.14368</v>
      </c>
      <c r="F29">
        <v>180</v>
      </c>
      <c r="G29">
        <v>-91.552</v>
      </c>
      <c r="H29" s="2">
        <v>0.0003308636</v>
      </c>
      <c r="I29" s="2">
        <v>0.003407407</v>
      </c>
      <c r="J29" s="2">
        <v>9.682909E-06</v>
      </c>
      <c r="K29">
        <f t="shared" si="0"/>
        <v>22.89243984786987</v>
      </c>
      <c r="L29" s="2">
        <f t="shared" si="1"/>
        <v>0.25124015213012996</v>
      </c>
    </row>
    <row r="30" spans="2:12" ht="12.75">
      <c r="B30">
        <v>3669781</v>
      </c>
      <c r="C30">
        <v>30</v>
      </c>
      <c r="D30">
        <v>33.957</v>
      </c>
      <c r="E30" s="2">
        <v>21.32317</v>
      </c>
      <c r="F30">
        <v>180</v>
      </c>
      <c r="G30">
        <v>-91.553</v>
      </c>
      <c r="H30" s="2">
        <v>0.0003258911</v>
      </c>
      <c r="I30" s="2">
        <v>0.003144248</v>
      </c>
      <c r="J30" s="2">
        <v>1.076085E-05</v>
      </c>
      <c r="K30">
        <f t="shared" si="0"/>
        <v>21.010827069412326</v>
      </c>
      <c r="L30" s="2">
        <f t="shared" si="1"/>
        <v>0.3123429305876755</v>
      </c>
    </row>
    <row r="31" spans="2:12" ht="12.75">
      <c r="B31">
        <v>3669785</v>
      </c>
      <c r="C31">
        <v>27</v>
      </c>
      <c r="D31">
        <v>30.962</v>
      </c>
      <c r="E31" s="2">
        <v>19.53897</v>
      </c>
      <c r="F31">
        <v>180</v>
      </c>
      <c r="G31">
        <v>-91.553</v>
      </c>
      <c r="H31" s="2">
        <v>0.0003258263</v>
      </c>
      <c r="I31" s="2">
        <v>0.002881084</v>
      </c>
      <c r="J31" s="2">
        <v>7.119346E-06</v>
      </c>
      <c r="K31">
        <f t="shared" si="0"/>
        <v>19.15767670062563</v>
      </c>
      <c r="L31" s="2">
        <f t="shared" si="1"/>
        <v>0.38129329937437006</v>
      </c>
    </row>
    <row r="32" spans="2:12" ht="12.75">
      <c r="B32">
        <v>3669789</v>
      </c>
      <c r="C32">
        <v>24</v>
      </c>
      <c r="D32">
        <v>28.001</v>
      </c>
      <c r="E32" s="2">
        <v>17.74585</v>
      </c>
      <c r="F32">
        <v>180</v>
      </c>
      <c r="G32">
        <v>-91.552</v>
      </c>
      <c r="H32" s="2">
        <v>0.0003259388</v>
      </c>
      <c r="I32" s="2">
        <v>0.002615331</v>
      </c>
      <c r="J32" s="2">
        <v>7.496768E-06</v>
      </c>
      <c r="K32">
        <f t="shared" si="0"/>
        <v>17.325563765073905</v>
      </c>
      <c r="L32" s="2">
        <f t="shared" si="1"/>
        <v>0.4202862349260954</v>
      </c>
    </row>
    <row r="33" spans="2:12" ht="12.75">
      <c r="B33">
        <v>3669793</v>
      </c>
      <c r="C33">
        <v>20</v>
      </c>
      <c r="D33">
        <v>24.031</v>
      </c>
      <c r="E33" s="2">
        <v>15.33257</v>
      </c>
      <c r="F33">
        <v>180</v>
      </c>
      <c r="G33">
        <v>-91.553</v>
      </c>
      <c r="H33" s="2">
        <v>0.0003266995</v>
      </c>
      <c r="I33" s="2">
        <v>0.002256331</v>
      </c>
      <c r="J33" s="2">
        <v>8.788133E-06</v>
      </c>
      <c r="K33">
        <f t="shared" si="0"/>
        <v>14.869134060872502</v>
      </c>
      <c r="L33" s="2">
        <f t="shared" si="1"/>
        <v>0.46343593912749803</v>
      </c>
    </row>
    <row r="34" spans="2:12" ht="12.75">
      <c r="B34">
        <v>3669797</v>
      </c>
      <c r="C34">
        <v>15</v>
      </c>
      <c r="D34">
        <v>18.977</v>
      </c>
      <c r="E34" s="2">
        <v>12.2444</v>
      </c>
      <c r="F34">
        <v>180</v>
      </c>
      <c r="G34">
        <v>-91.552</v>
      </c>
      <c r="H34" s="2">
        <v>0.000325948</v>
      </c>
      <c r="I34" s="2">
        <v>0.001794889</v>
      </c>
      <c r="J34" s="2">
        <v>6.633138E-06</v>
      </c>
      <c r="K34">
        <f t="shared" si="0"/>
        <v>11.74198148529722</v>
      </c>
      <c r="L34" s="2">
        <f t="shared" si="1"/>
        <v>0.5024185147027804</v>
      </c>
    </row>
    <row r="35" spans="2:12" ht="12.75">
      <c r="B35">
        <v>3669801</v>
      </c>
      <c r="C35">
        <v>10</v>
      </c>
      <c r="D35">
        <v>14.032</v>
      </c>
      <c r="E35" s="2">
        <v>9.212833</v>
      </c>
      <c r="F35">
        <v>180</v>
      </c>
      <c r="G35">
        <v>-91.552</v>
      </c>
      <c r="H35" s="2">
        <v>0.0003227539</v>
      </c>
      <c r="I35" s="2">
        <v>0.001363784</v>
      </c>
      <c r="J35" s="2">
        <v>4.803445E-06</v>
      </c>
      <c r="K35">
        <f t="shared" si="0"/>
        <v>8.68227244568112</v>
      </c>
      <c r="L35" s="2">
        <f t="shared" si="1"/>
        <v>0.53056055431888</v>
      </c>
    </row>
    <row r="36" spans="2:12" ht="12.75">
      <c r="B36">
        <v>3669805</v>
      </c>
      <c r="C36">
        <v>0</v>
      </c>
      <c r="D36">
        <v>-0.276</v>
      </c>
      <c r="E36" s="2">
        <v>0.4661295</v>
      </c>
      <c r="F36">
        <v>180</v>
      </c>
      <c r="G36">
        <v>-91.549</v>
      </c>
      <c r="H36" s="2">
        <v>0.0003232978</v>
      </c>
      <c r="I36" s="2">
        <v>7.330388E-05</v>
      </c>
      <c r="J36" s="2">
        <v>4.415491E-06</v>
      </c>
      <c r="K36">
        <f t="shared" si="0"/>
        <v>-0.17077445802508473</v>
      </c>
      <c r="L36" s="2">
        <f t="shared" si="1"/>
        <v>0.6369039580250847</v>
      </c>
    </row>
    <row r="37" spans="2:12" ht="12.75">
      <c r="B37">
        <v>3669811</v>
      </c>
      <c r="C37">
        <v>20</v>
      </c>
      <c r="D37">
        <v>23.931</v>
      </c>
      <c r="E37" s="2">
        <v>14.82805</v>
      </c>
      <c r="F37">
        <v>180</v>
      </c>
      <c r="G37">
        <v>-91.552</v>
      </c>
      <c r="H37" s="2">
        <v>0.0003263994</v>
      </c>
      <c r="I37" s="2">
        <v>0.002181849</v>
      </c>
      <c r="J37" s="2">
        <v>8.139442E-06</v>
      </c>
      <c r="K37">
        <f t="shared" si="0"/>
        <v>14.807259257240228</v>
      </c>
      <c r="L37" s="2">
        <f t="shared" si="1"/>
        <v>0.020790742759771774</v>
      </c>
    </row>
    <row r="38" spans="2:12" ht="12.75">
      <c r="B38">
        <v>3669817</v>
      </c>
      <c r="C38">
        <v>18</v>
      </c>
      <c r="D38">
        <v>21.976</v>
      </c>
      <c r="E38" s="2">
        <v>13.72873</v>
      </c>
      <c r="F38">
        <v>180</v>
      </c>
      <c r="G38">
        <v>-91.552</v>
      </c>
      <c r="H38" s="2">
        <v>0.0003274946</v>
      </c>
      <c r="I38" s="2">
        <v>0.002020634</v>
      </c>
      <c r="J38" s="2">
        <v>7.578932E-06</v>
      </c>
      <c r="K38">
        <f t="shared" si="0"/>
        <v>13.59760684622921</v>
      </c>
      <c r="L38" s="2">
        <f t="shared" si="1"/>
        <v>0.13112315377079042</v>
      </c>
    </row>
    <row r="39" spans="2:12" ht="12.75">
      <c r="B39">
        <v>3669821</v>
      </c>
      <c r="C39">
        <v>16</v>
      </c>
      <c r="D39">
        <v>19.989</v>
      </c>
      <c r="E39" s="2">
        <v>12.60044</v>
      </c>
      <c r="F39">
        <v>180</v>
      </c>
      <c r="G39">
        <v>-91.551</v>
      </c>
      <c r="H39" s="2">
        <v>0.0003265487</v>
      </c>
      <c r="I39" s="2">
        <v>0.001855139</v>
      </c>
      <c r="J39" s="2">
        <v>7.603618E-06</v>
      </c>
      <c r="K39">
        <f aca="true" t="shared" si="2" ref="K39:K44">tf*D39</f>
        <v>12.368154498055866</v>
      </c>
      <c r="L39" s="2">
        <f aca="true" t="shared" si="3" ref="L39:L44">E39-K39</f>
        <v>0.23228550194413522</v>
      </c>
    </row>
    <row r="40" spans="2:12" ht="12.75">
      <c r="B40">
        <v>3669825</v>
      </c>
      <c r="C40">
        <v>13</v>
      </c>
      <c r="D40">
        <v>17.009</v>
      </c>
      <c r="E40" s="2">
        <v>10.86645</v>
      </c>
      <c r="F40">
        <v>180</v>
      </c>
      <c r="G40">
        <v>-91.551</v>
      </c>
      <c r="H40" s="2">
        <v>0.0003264225</v>
      </c>
      <c r="I40" s="2">
        <v>0.001600035</v>
      </c>
      <c r="J40" s="2">
        <v>6.233461E-06</v>
      </c>
      <c r="K40">
        <f t="shared" si="2"/>
        <v>10.524285349814008</v>
      </c>
      <c r="L40" s="2">
        <f t="shared" si="3"/>
        <v>0.3421646501859925</v>
      </c>
    </row>
    <row r="41" spans="2:12" ht="12.75">
      <c r="B41">
        <v>3669829</v>
      </c>
      <c r="C41">
        <v>10</v>
      </c>
      <c r="D41">
        <v>14.016</v>
      </c>
      <c r="E41" s="2">
        <v>9.090825</v>
      </c>
      <c r="F41">
        <v>180</v>
      </c>
      <c r="G41">
        <v>-91.552</v>
      </c>
      <c r="H41" s="2">
        <v>0.0003292959</v>
      </c>
      <c r="I41" s="2">
        <v>0.001338699</v>
      </c>
      <c r="J41" s="2">
        <v>7.25557E-06</v>
      </c>
      <c r="K41">
        <f t="shared" si="2"/>
        <v>8.672372477099955</v>
      </c>
      <c r="L41" s="2">
        <f t="shared" si="3"/>
        <v>0.4184525229000453</v>
      </c>
    </row>
    <row r="42" spans="2:12" ht="12.75">
      <c r="B42">
        <v>3669833</v>
      </c>
      <c r="C42">
        <v>7</v>
      </c>
      <c r="D42">
        <v>11.078</v>
      </c>
      <c r="E42" s="2">
        <v>7.315623</v>
      </c>
      <c r="F42">
        <v>180</v>
      </c>
      <c r="G42">
        <v>-91.552</v>
      </c>
      <c r="H42" s="2">
        <v>0.0003240651</v>
      </c>
      <c r="I42" s="2">
        <v>0.001071961</v>
      </c>
      <c r="J42" s="2">
        <v>4.594948E-06</v>
      </c>
      <c r="K42">
        <f t="shared" si="2"/>
        <v>6.854490746383654</v>
      </c>
      <c r="L42" s="2">
        <f t="shared" si="3"/>
        <v>0.4611322536163467</v>
      </c>
    </row>
    <row r="43" spans="2:12" ht="12.75">
      <c r="B43">
        <v>3669837</v>
      </c>
      <c r="C43">
        <v>4</v>
      </c>
      <c r="D43">
        <v>7.987</v>
      </c>
      <c r="E43" s="2">
        <v>5.464228</v>
      </c>
      <c r="F43">
        <v>180</v>
      </c>
      <c r="G43">
        <v>-91.553</v>
      </c>
      <c r="H43" s="2">
        <v>0.0003265139</v>
      </c>
      <c r="I43" s="2">
        <v>0.000804826</v>
      </c>
      <c r="J43" s="2">
        <v>4.655981E-06</v>
      </c>
      <c r="K43">
        <f t="shared" si="2"/>
        <v>4.94194056610997</v>
      </c>
      <c r="L43" s="2">
        <f t="shared" si="3"/>
        <v>0.5222874338900301</v>
      </c>
    </row>
    <row r="44" spans="2:12" ht="12.75">
      <c r="B44">
        <v>3669841</v>
      </c>
      <c r="C44">
        <v>0</v>
      </c>
      <c r="D44">
        <v>-0.254</v>
      </c>
      <c r="E44" s="2">
        <v>0.4714824</v>
      </c>
      <c r="F44">
        <v>180</v>
      </c>
      <c r="G44">
        <v>-91.56</v>
      </c>
      <c r="H44" s="2">
        <v>0.0003260942</v>
      </c>
      <c r="I44" s="2">
        <v>7.278343E-05</v>
      </c>
      <c r="J44" s="2">
        <v>4.696621E-06</v>
      </c>
      <c r="K44">
        <f t="shared" si="2"/>
        <v>-0.15716200122598378</v>
      </c>
      <c r="L44" s="2">
        <f t="shared" si="3"/>
        <v>0.6286444012259838</v>
      </c>
    </row>
    <row r="45" ht="12.75">
      <c r="L45" s="2"/>
    </row>
    <row r="46" ht="12.75">
      <c r="L46" s="2"/>
    </row>
    <row r="47" ht="12.75">
      <c r="L47" s="2"/>
    </row>
    <row r="48" ht="12.75">
      <c r="L48" s="2"/>
    </row>
    <row r="49" ht="12.75">
      <c r="L49" s="2"/>
    </row>
    <row r="50" ht="12.75">
      <c r="L50" s="2"/>
    </row>
    <row r="51" ht="12.75">
      <c r="L51" s="2"/>
    </row>
    <row r="52" ht="12.75">
      <c r="L52" s="2"/>
    </row>
    <row r="53" ht="12.75">
      <c r="L53" s="2"/>
    </row>
    <row r="54" ht="12.75">
      <c r="L54" s="2"/>
    </row>
    <row r="55" ht="12.75">
      <c r="L55" s="2"/>
    </row>
    <row r="56" ht="12.75">
      <c r="L56" s="2"/>
    </row>
    <row r="57" ht="12.75">
      <c r="L57" s="2"/>
    </row>
    <row r="58" ht="12.75">
      <c r="L58" s="2"/>
    </row>
    <row r="59" ht="12.75">
      <c r="L59" s="2"/>
    </row>
    <row r="60" ht="12.75">
      <c r="L60" s="2"/>
    </row>
    <row r="61" ht="12.75">
      <c r="L61" s="2"/>
    </row>
    <row r="62" ht="12.75">
      <c r="L62" s="2"/>
    </row>
    <row r="63" ht="12.75">
      <c r="L63" s="2"/>
    </row>
    <row r="64" ht="12.75">
      <c r="L64" s="2"/>
    </row>
    <row r="65" ht="12.75">
      <c r="L65" s="2"/>
    </row>
    <row r="66" ht="12.75">
      <c r="L66" s="2"/>
    </row>
    <row r="67" ht="12.75">
      <c r="L67" s="2"/>
    </row>
    <row r="68" ht="12.75">
      <c r="L68" s="2"/>
    </row>
    <row r="69" ht="12.75">
      <c r="L69" s="2"/>
    </row>
    <row r="70" ht="12.75">
      <c r="L70" s="2"/>
    </row>
    <row r="71" ht="12.75">
      <c r="L71" s="2"/>
    </row>
    <row r="72" ht="12.75">
      <c r="L72" s="2"/>
    </row>
    <row r="73" ht="12.75">
      <c r="L73" s="2"/>
    </row>
    <row r="74" ht="12.75">
      <c r="L74" s="2"/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B8"/>
  <sheetViews>
    <sheetView workbookViewId="0" topLeftCell="A1">
      <selection activeCell="B8" sqref="B8"/>
    </sheetView>
  </sheetViews>
  <sheetFormatPr defaultColWidth="9.140625" defaultRowHeight="12.75"/>
  <cols>
    <col min="1" max="1" width="18.140625" style="0" bestFit="1" customWidth="1"/>
    <col min="2" max="2" width="12.421875" style="0" bestFit="1" customWidth="1"/>
  </cols>
  <sheetData>
    <row r="1" ht="12.75">
      <c r="A1" t="s">
        <v>0</v>
      </c>
    </row>
    <row r="2" spans="1:2" ht="12.75">
      <c r="A2" t="s">
        <v>1</v>
      </c>
      <c r="B2" t="s">
        <v>2</v>
      </c>
    </row>
    <row r="3" spans="1:2" ht="12.75">
      <c r="A3" t="s">
        <v>3</v>
      </c>
      <c r="B3" t="s">
        <v>4</v>
      </c>
    </row>
    <row r="4" spans="1:2" ht="12.75">
      <c r="A4" t="s">
        <v>5</v>
      </c>
      <c r="B4">
        <v>0.0381</v>
      </c>
    </row>
    <row r="5" spans="1:2" ht="12.75">
      <c r="A5" t="s">
        <v>6</v>
      </c>
      <c r="B5">
        <v>3.0286</v>
      </c>
    </row>
    <row r="6" spans="1:2" ht="12.75">
      <c r="A6" t="s">
        <v>7</v>
      </c>
      <c r="B6">
        <v>236</v>
      </c>
    </row>
    <row r="8" spans="1:2" ht="12.75">
      <c r="A8" t="s">
        <v>8</v>
      </c>
      <c r="B8" s="1">
        <f>4*PI()*0.0000001*B5*B6/(B4^2)</f>
        <v>0.6187480363227708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fermilab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Henry Glass</dc:creator>
  <cp:keywords/>
  <dc:description/>
  <cp:lastModifiedBy>Henry Glass</cp:lastModifiedBy>
  <dcterms:created xsi:type="dcterms:W3CDTF">2000-10-25T19:44:57Z</dcterms:created>
  <dcterms:modified xsi:type="dcterms:W3CDTF">2002-02-12T16:25:39Z</dcterms:modified>
  <cp:category/>
  <cp:version/>
  <cp:contentType/>
  <cp:contentStatus/>
</cp:coreProperties>
</file>