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5" sheetId="1" r:id="rId1"/>
  </sheets>
  <definedNames>
    <definedName name="_xlnm.Print_Area" localSheetId="0">'t-5'!$A$1:$S$64</definedName>
    <definedName name="Print_Area_MI">'t-5'!$B$1:$T$63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<sst xmlns="http://schemas.openxmlformats.org/spreadsheetml/2006/main" count="61" uniqueCount="47">
  <si>
    <t xml:space="preserve"> </t>
  </si>
  <si>
    <t xml:space="preserve">                            CAPITAL </t>
  </si>
  <si>
    <t xml:space="preserve">                      BUS</t>
  </si>
  <si>
    <t>FIXED GUIDEWAY</t>
  </si>
  <si>
    <t>NEW</t>
  </si>
  <si>
    <t>TOTAL</t>
  </si>
  <si>
    <t>MOD</t>
  </si>
  <si>
    <t>CAPITAL</t>
  </si>
  <si>
    <t>Percent</t>
  </si>
  <si>
    <t xml:space="preserve">   FTA </t>
  </si>
  <si>
    <t># of</t>
  </si>
  <si>
    <t xml:space="preserve">BUS </t>
  </si>
  <si>
    <t>BUS</t>
  </si>
  <si>
    <t>MAINTENANCE</t>
  </si>
  <si>
    <t>PLANNING</t>
  </si>
  <si>
    <t>OPERATING</t>
  </si>
  <si>
    <t>of Total</t>
  </si>
  <si>
    <t xml:space="preserve"> PROGRAM</t>
  </si>
  <si>
    <t>PURCHASE</t>
  </si>
  <si>
    <t>OTHER</t>
  </si>
  <si>
    <t>FACILTY</t>
  </si>
  <si>
    <t>URBANIZED AREA FORMULA</t>
  </si>
  <si>
    <t>ELDERLY AND PERSONS</t>
  </si>
  <si>
    <t>WITH DISABILITIES</t>
  </si>
  <si>
    <t>INTERSTATE SUBSTITUTE</t>
  </si>
  <si>
    <t xml:space="preserve">  TOTAL</t>
  </si>
  <si>
    <t>Percent of Total</t>
  </si>
  <si>
    <t>Buses</t>
  </si>
  <si>
    <t>JOB ACCESS / REVERSE COMMUTE</t>
  </si>
  <si>
    <t>OVER-THE-ROAD BUS</t>
  </si>
  <si>
    <t>METROPOLITAN / STATE</t>
  </si>
  <si>
    <t xml:space="preserve">        CPG PLANNING</t>
  </si>
  <si>
    <t>NON-URBANIZED AREA FORMULA</t>
  </si>
  <si>
    <t>STATE RTAP</t>
  </si>
  <si>
    <t>STARTS</t>
  </si>
  <si>
    <t xml:space="preserve">                 State RTAP includes training, technical assistance, research and support services.</t>
  </si>
  <si>
    <t xml:space="preserve">                 "Number of buses" includes the following types of vehicles:  buses (all sizes and types, including commuter, school, intercity), vans, sedans, station wagons, ferry boats.  </t>
  </si>
  <si>
    <t>EMERGENCY SUPPLEMENTAL</t>
  </si>
  <si>
    <t>SAFETY / SECURITY</t>
  </si>
  <si>
    <t>TABLE 4</t>
  </si>
  <si>
    <t>FY 2003 SUMMARY OF OBLIGATIONS FOR FTA PROGRAMS</t>
  </si>
  <si>
    <t>SEC 330 FHWA PROJECTS</t>
  </si>
  <si>
    <t>TRAINING / ADMIN</t>
  </si>
  <si>
    <t xml:space="preserve">                 Emergency Supplemental does not include oversight or headquarters-administered grants.  Renovation of ferry terminal ($11,400,000) is included under Bus Other.</t>
  </si>
  <si>
    <t>NOTE:     Table does not include project managment oversight ($37,557,706) or national RTAP obligations ($1,500,000).</t>
  </si>
  <si>
    <t xml:space="preserve">                 Non-urbanized Area Formula capital (Bus Other) includes Project Administration and State Administration; Operating includes Intercity Bus Program Reserve.  Bus Purchases include $132,726 for 1 ferry boat.</t>
  </si>
  <si>
    <t xml:space="preserve">                 In addition to the amount for Bus Purchases, $16,937,514 of Fixed Guideway funds and $14,527,445 of New Starts funds were used for bus / ferry purchases.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</si>
</sst>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b/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Border="1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5" fontId="0" fillId="0" borderId="11" xfId="0" applyNumberFormat="1" applyBorder="1" applyAlignment="1" applyProtection="1">
      <alignment/>
      <protection/>
    </xf>
    <xf numFmtId="5" fontId="0" fillId="0" borderId="6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0" fontId="0" fillId="0" borderId="7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16" xfId="0" applyFill="1" applyBorder="1" applyAlignment="1">
      <alignment/>
    </xf>
    <xf numFmtId="5" fontId="0" fillId="0" borderId="7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0" fontId="3" fillId="0" borderId="6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5" fontId="0" fillId="0" borderId="0" xfId="0" applyNumberForma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4" fillId="0" borderId="6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37" fontId="0" fillId="0" borderId="0" xfId="0" applyNumberFormat="1" applyFill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37" fontId="0" fillId="0" borderId="7" xfId="0" applyNumberFormat="1" applyFill="1" applyBorder="1" applyAlignment="1" applyProtection="1">
      <alignment/>
      <protection/>
    </xf>
    <xf numFmtId="37" fontId="0" fillId="0" borderId="6" xfId="0" applyNumberFormat="1" applyFill="1" applyBorder="1" applyAlignment="1" applyProtection="1">
      <alignment/>
      <protection/>
    </xf>
    <xf numFmtId="0" fontId="4" fillId="0" borderId="5" xfId="0" applyFont="1" applyFill="1" applyBorder="1" applyAlignment="1">
      <alignment/>
    </xf>
    <xf numFmtId="164" fontId="4" fillId="0" borderId="11" xfId="0" applyNumberFormat="1" applyFon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7" fontId="0" fillId="0" borderId="5" xfId="0" applyNumberFormat="1" applyFill="1" applyBorder="1" applyAlignment="1" applyProtection="1">
      <alignment/>
      <protection/>
    </xf>
    <xf numFmtId="37" fontId="3" fillId="0" borderId="5" xfId="0" applyNumberFormat="1" applyFont="1" applyFill="1" applyBorder="1" applyAlignment="1" applyProtection="1">
      <alignment/>
      <protection/>
    </xf>
    <xf numFmtId="5" fontId="3" fillId="0" borderId="0" xfId="0" applyNumberFormat="1" applyFont="1" applyFill="1" applyAlignment="1" applyProtection="1">
      <alignment/>
      <protection/>
    </xf>
    <xf numFmtId="5" fontId="3" fillId="0" borderId="11" xfId="0" applyNumberFormat="1" applyFont="1" applyFill="1" applyBorder="1" applyAlignment="1" applyProtection="1">
      <alignment/>
      <protection/>
    </xf>
    <xf numFmtId="5" fontId="3" fillId="0" borderId="7" xfId="0" applyNumberFormat="1" applyFont="1" applyFill="1" applyBorder="1" applyAlignment="1" applyProtection="1">
      <alignment/>
      <protection/>
    </xf>
    <xf numFmtId="5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64"/>
  <sheetViews>
    <sheetView tabSelected="1" defaultGridColor="0" zoomScale="77" zoomScaleNormal="77" colorId="22" workbookViewId="0" topLeftCell="A1">
      <pane xSplit="3" ySplit="15" topLeftCell="D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16" sqref="D16"/>
    </sheetView>
  </sheetViews>
  <sheetFormatPr defaultColWidth="9.77734375" defaultRowHeight="15"/>
  <cols>
    <col min="1" max="1" width="1.2265625" style="0" customWidth="1"/>
    <col min="2" max="2" width="23.77734375" style="0" customWidth="1"/>
    <col min="3" max="3" width="8.21484375" style="0" customWidth="1"/>
    <col min="4" max="4" width="7.77734375" style="0" customWidth="1"/>
    <col min="5" max="6" width="13.6640625" style="0" customWidth="1"/>
    <col min="7" max="7" width="13.77734375" style="0" customWidth="1"/>
    <col min="8" max="9" width="16.77734375" style="0" customWidth="1"/>
    <col min="10" max="10" width="14.77734375" style="0" customWidth="1"/>
    <col min="11" max="11" width="16.77734375" style="0" customWidth="1"/>
    <col min="12" max="12" width="14.77734375" style="0" customWidth="1"/>
    <col min="13" max="14" width="15.77734375" style="0" customWidth="1"/>
    <col min="15" max="15" width="1.77734375" style="0" customWidth="1"/>
    <col min="16" max="16" width="17.77734375" style="0" customWidth="1"/>
    <col min="17" max="17" width="8.77734375" style="0" customWidth="1"/>
    <col min="18" max="18" width="1.77734375" style="0" customWidth="1"/>
    <col min="19" max="19" width="0.671875" style="0" customWidth="1"/>
    <col min="20" max="20" width="13.77734375" style="0" customWidth="1"/>
    <col min="21" max="16384" width="11.4453125" style="0" customWidth="1"/>
  </cols>
  <sheetData>
    <row r="1" spans="2:18" ht="18" customHeight="1">
      <c r="B1" s="102" t="s">
        <v>39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3:12" ht="18">
      <c r="C2" s="96"/>
      <c r="D2" s="96"/>
      <c r="E2" s="96"/>
      <c r="J2" s="1"/>
      <c r="K2" s="1" t="s">
        <v>0</v>
      </c>
      <c r="L2" s="1" t="s">
        <v>0</v>
      </c>
    </row>
    <row r="3" spans="2:18" ht="18" customHeight="1">
      <c r="B3" s="102" t="s">
        <v>40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7:12" ht="18">
      <c r="G4" s="1"/>
      <c r="H4" s="1"/>
      <c r="K4" s="1"/>
      <c r="L4" s="1"/>
    </row>
    <row r="5" spans="6:11" ht="18">
      <c r="F5" s="1"/>
      <c r="G5" s="1"/>
      <c r="J5" s="1"/>
      <c r="K5" s="1"/>
    </row>
    <row r="6" ht="15.75" thickBot="1"/>
    <row r="7" spans="2:18" ht="15">
      <c r="B7" s="2"/>
      <c r="C7" s="4"/>
      <c r="D7" s="2"/>
      <c r="E7" s="3"/>
      <c r="F7" s="3"/>
      <c r="G7" s="3"/>
      <c r="H7" s="3"/>
      <c r="I7" s="3"/>
      <c r="J7" s="3"/>
      <c r="K7" s="5"/>
      <c r="L7" s="3"/>
      <c r="M7" s="3"/>
      <c r="N7" s="3"/>
      <c r="O7" s="4"/>
      <c r="P7" s="48"/>
      <c r="Q7" s="48"/>
      <c r="R7" s="49"/>
    </row>
    <row r="8" spans="2:18" ht="15.75">
      <c r="B8" s="6"/>
      <c r="C8" s="7"/>
      <c r="D8" s="6"/>
      <c r="G8" s="8" t="s">
        <v>1</v>
      </c>
      <c r="K8" s="9"/>
      <c r="O8" s="7"/>
      <c r="P8" s="50"/>
      <c r="Q8" s="50"/>
      <c r="R8" s="51"/>
    </row>
    <row r="9" spans="2:18" ht="15.75">
      <c r="B9" s="6"/>
      <c r="C9" s="7"/>
      <c r="D9" s="6"/>
      <c r="G9" s="8"/>
      <c r="K9" s="9"/>
      <c r="M9" s="8"/>
      <c r="N9" s="8"/>
      <c r="O9" s="47"/>
      <c r="P9" s="50"/>
      <c r="Q9" s="50"/>
      <c r="R9" s="51"/>
    </row>
    <row r="10" spans="2:19" ht="15.75">
      <c r="B10" s="6"/>
      <c r="C10" s="7"/>
      <c r="D10" s="10"/>
      <c r="E10" s="11"/>
      <c r="F10" s="11"/>
      <c r="G10" s="11"/>
      <c r="H10" s="12"/>
      <c r="I10" s="13"/>
      <c r="J10" s="13"/>
      <c r="K10" s="40"/>
      <c r="O10" s="7"/>
      <c r="P10" s="52"/>
      <c r="Q10" s="53"/>
      <c r="R10" s="54"/>
      <c r="S10" t="s">
        <v>0</v>
      </c>
    </row>
    <row r="11" spans="2:18" ht="15.75">
      <c r="B11" s="6"/>
      <c r="C11" s="7"/>
      <c r="D11" s="6"/>
      <c r="E11" s="14"/>
      <c r="F11" s="15" t="s">
        <v>2</v>
      </c>
      <c r="G11" s="15"/>
      <c r="H11" s="16"/>
      <c r="I11" s="30" t="s">
        <v>3</v>
      </c>
      <c r="J11" s="30" t="s">
        <v>4</v>
      </c>
      <c r="K11" s="41" t="s">
        <v>5</v>
      </c>
      <c r="O11" s="7"/>
      <c r="P11" s="52"/>
      <c r="Q11" s="55"/>
      <c r="R11" s="56"/>
    </row>
    <row r="12" spans="2:18" ht="15.75">
      <c r="B12" s="6"/>
      <c r="C12" s="7"/>
      <c r="D12" s="6"/>
      <c r="E12" s="13"/>
      <c r="F12" s="13"/>
      <c r="G12" s="13"/>
      <c r="H12" s="17"/>
      <c r="I12" s="30" t="s">
        <v>6</v>
      </c>
      <c r="J12" s="30" t="s">
        <v>34</v>
      </c>
      <c r="K12" s="41" t="s">
        <v>7</v>
      </c>
      <c r="N12" s="97" t="s">
        <v>38</v>
      </c>
      <c r="O12" s="7"/>
      <c r="P12" s="52"/>
      <c r="Q12" s="57" t="s">
        <v>8</v>
      </c>
      <c r="R12" s="56"/>
    </row>
    <row r="13" spans="2:18" ht="15.75">
      <c r="B13" s="98" t="s">
        <v>9</v>
      </c>
      <c r="C13" s="7"/>
      <c r="D13" s="31" t="s">
        <v>10</v>
      </c>
      <c r="E13" s="32" t="s">
        <v>11</v>
      </c>
      <c r="F13" s="32" t="s">
        <v>12</v>
      </c>
      <c r="G13" s="32" t="s">
        <v>13</v>
      </c>
      <c r="H13" s="33" t="s">
        <v>5</v>
      </c>
      <c r="I13" s="15"/>
      <c r="J13" s="15"/>
      <c r="K13" s="42"/>
      <c r="L13" s="34" t="s">
        <v>14</v>
      </c>
      <c r="M13" s="34" t="s">
        <v>15</v>
      </c>
      <c r="N13" s="34" t="s">
        <v>42</v>
      </c>
      <c r="O13" s="47"/>
      <c r="P13" s="58" t="s">
        <v>5</v>
      </c>
      <c r="Q13" s="57" t="s">
        <v>16</v>
      </c>
      <c r="R13" s="56"/>
    </row>
    <row r="14" spans="2:18" ht="15.75">
      <c r="B14" s="98" t="s">
        <v>17</v>
      </c>
      <c r="C14" s="7" t="s">
        <v>0</v>
      </c>
      <c r="D14" s="31" t="s">
        <v>27</v>
      </c>
      <c r="E14" s="32" t="s">
        <v>18</v>
      </c>
      <c r="F14" s="32" t="s">
        <v>19</v>
      </c>
      <c r="G14" s="32" t="s">
        <v>20</v>
      </c>
      <c r="H14" s="33" t="s">
        <v>12</v>
      </c>
      <c r="I14" s="15"/>
      <c r="J14" s="15"/>
      <c r="K14" s="42"/>
      <c r="O14" s="7"/>
      <c r="P14" s="59"/>
      <c r="Q14" s="55"/>
      <c r="R14" s="56"/>
    </row>
    <row r="15" spans="2:18" ht="9" customHeight="1" thickBot="1">
      <c r="B15" s="20"/>
      <c r="C15" s="19"/>
      <c r="D15" s="20"/>
      <c r="E15" s="18"/>
      <c r="F15" s="18"/>
      <c r="G15" s="18"/>
      <c r="H15" s="21"/>
      <c r="I15" s="18"/>
      <c r="J15" s="18"/>
      <c r="K15" s="43"/>
      <c r="L15" s="18"/>
      <c r="M15" s="18"/>
      <c r="N15" s="18"/>
      <c r="O15" s="19"/>
      <c r="P15" s="60"/>
      <c r="Q15" s="61"/>
      <c r="R15" s="62"/>
    </row>
    <row r="16" spans="2:18" ht="15.75">
      <c r="B16" s="98"/>
      <c r="C16" s="7"/>
      <c r="D16" s="6"/>
      <c r="H16" s="22"/>
      <c r="K16" s="9"/>
      <c r="O16" s="7"/>
      <c r="P16" s="59"/>
      <c r="Q16" s="55"/>
      <c r="R16" s="56"/>
    </row>
    <row r="17" spans="2:18" ht="15.75">
      <c r="B17" s="98" t="s">
        <v>7</v>
      </c>
      <c r="C17" s="7"/>
      <c r="D17" s="25">
        <v>1912</v>
      </c>
      <c r="E17" s="24">
        <v>189333035</v>
      </c>
      <c r="F17" s="24">
        <v>264214896</v>
      </c>
      <c r="G17" s="24">
        <v>63840065</v>
      </c>
      <c r="H17" s="26">
        <f>SUM(E17:G17)</f>
        <v>517387996</v>
      </c>
      <c r="I17" s="24">
        <v>1211847650</v>
      </c>
      <c r="J17" s="24">
        <v>1227879918</v>
      </c>
      <c r="K17" s="44">
        <f>SUM(H17:J17)</f>
        <v>2957115564</v>
      </c>
      <c r="L17" s="24">
        <v>0</v>
      </c>
      <c r="M17" s="24">
        <v>0</v>
      </c>
      <c r="N17" s="24">
        <v>0</v>
      </c>
      <c r="O17" s="27"/>
      <c r="P17" s="63">
        <f>SUM(K17:O17)</f>
        <v>2957115564</v>
      </c>
      <c r="Q17" s="64">
        <f>(P17/$P$53)*100</f>
        <v>37.29465710830719</v>
      </c>
      <c r="R17" s="65"/>
    </row>
    <row r="18" spans="2:18" ht="15.75">
      <c r="B18" s="98"/>
      <c r="C18" s="7"/>
      <c r="D18" s="25"/>
      <c r="E18" s="24"/>
      <c r="F18" s="24"/>
      <c r="G18" s="24"/>
      <c r="H18" s="26"/>
      <c r="I18" s="24"/>
      <c r="J18" s="24"/>
      <c r="K18" s="44"/>
      <c r="L18" s="24"/>
      <c r="M18" s="24"/>
      <c r="N18" s="24"/>
      <c r="O18" s="27"/>
      <c r="P18" s="63"/>
      <c r="Q18" s="64"/>
      <c r="R18" s="65"/>
    </row>
    <row r="19" spans="2:18" ht="15.75">
      <c r="B19" s="98"/>
      <c r="C19" s="7"/>
      <c r="D19" s="25"/>
      <c r="E19" s="23"/>
      <c r="F19" s="23"/>
      <c r="G19" s="23"/>
      <c r="H19" s="28"/>
      <c r="I19" s="23"/>
      <c r="J19" s="23"/>
      <c r="K19" s="45"/>
      <c r="L19" s="23"/>
      <c r="M19" s="23"/>
      <c r="N19" s="23"/>
      <c r="O19" s="29"/>
      <c r="P19" s="66"/>
      <c r="Q19" s="67"/>
      <c r="R19" s="68"/>
    </row>
    <row r="20" spans="2:18" ht="15.75">
      <c r="B20" s="98" t="s">
        <v>21</v>
      </c>
      <c r="C20" s="7"/>
      <c r="D20" s="25">
        <v>4263</v>
      </c>
      <c r="E20" s="23">
        <v>689176351</v>
      </c>
      <c r="F20" s="23">
        <v>1689451425</v>
      </c>
      <c r="G20" s="23">
        <v>179644614</v>
      </c>
      <c r="H20" s="28">
        <f>SUM(E20:G20)</f>
        <v>2558272390</v>
      </c>
      <c r="I20" s="23">
        <v>1163131780</v>
      </c>
      <c r="J20" s="23">
        <v>132322491</v>
      </c>
      <c r="K20" s="45">
        <f>SUM(H20:J20)</f>
        <v>3853726661</v>
      </c>
      <c r="L20" s="23">
        <v>51490415</v>
      </c>
      <c r="M20" s="23">
        <v>261975276</v>
      </c>
      <c r="N20" s="23">
        <v>0</v>
      </c>
      <c r="O20" s="29"/>
      <c r="P20" s="66">
        <f>SUM(K20:O20)</f>
        <v>4167192352</v>
      </c>
      <c r="Q20" s="64">
        <f>(P20/$P$53)*100</f>
        <v>52.55594734416681</v>
      </c>
      <c r="R20" s="65"/>
    </row>
    <row r="21" spans="2:18" ht="15.75">
      <c r="B21" s="98"/>
      <c r="C21" s="7"/>
      <c r="D21" s="25"/>
      <c r="E21" s="23"/>
      <c r="F21" s="23"/>
      <c r="G21" s="23"/>
      <c r="H21" s="28"/>
      <c r="I21" s="23"/>
      <c r="J21" s="23"/>
      <c r="K21" s="45"/>
      <c r="L21" s="23"/>
      <c r="M21" s="23"/>
      <c r="N21" s="23"/>
      <c r="O21" s="29"/>
      <c r="P21" s="66"/>
      <c r="Q21" s="64"/>
      <c r="R21" s="65"/>
    </row>
    <row r="22" spans="2:18" ht="15.75">
      <c r="B22" s="98"/>
      <c r="C22" s="7"/>
      <c r="D22" s="25"/>
      <c r="E22" s="23"/>
      <c r="F22" s="23"/>
      <c r="G22" s="23"/>
      <c r="H22" s="28"/>
      <c r="I22" s="23"/>
      <c r="J22" s="23"/>
      <c r="K22" s="45"/>
      <c r="L22" s="23"/>
      <c r="M22" s="23"/>
      <c r="N22" s="23"/>
      <c r="O22" s="29"/>
      <c r="P22" s="66"/>
      <c r="Q22" s="67"/>
      <c r="R22" s="68"/>
    </row>
    <row r="23" spans="2:18" ht="15.75">
      <c r="B23" s="98" t="s">
        <v>30</v>
      </c>
      <c r="C23" s="7"/>
      <c r="D23" s="25">
        <v>0</v>
      </c>
      <c r="E23" s="23">
        <v>0</v>
      </c>
      <c r="F23" s="23">
        <v>0</v>
      </c>
      <c r="G23" s="23">
        <v>0</v>
      </c>
      <c r="H23" s="28">
        <f>SUM(E23:G23)</f>
        <v>0</v>
      </c>
      <c r="I23" s="23">
        <v>0</v>
      </c>
      <c r="J23" s="23">
        <v>0</v>
      </c>
      <c r="K23" s="45">
        <f>SUM(H23:J23)</f>
        <v>0</v>
      </c>
      <c r="L23" s="23">
        <f>50039108+79855192</f>
        <v>129894300</v>
      </c>
      <c r="M23" s="23">
        <v>0</v>
      </c>
      <c r="N23" s="23">
        <v>0</v>
      </c>
      <c r="O23" s="29"/>
      <c r="P23" s="66">
        <f>SUM(K23:O23)</f>
        <v>129894300</v>
      </c>
      <c r="Q23" s="64">
        <f>(P23/$P$53)*100</f>
        <v>1.6382056345037674</v>
      </c>
      <c r="R23" s="65"/>
    </row>
    <row r="24" spans="2:18" ht="15.75">
      <c r="B24" s="98" t="s">
        <v>31</v>
      </c>
      <c r="C24" s="7"/>
      <c r="D24" s="25"/>
      <c r="E24" s="23"/>
      <c r="F24" s="23"/>
      <c r="G24" s="23"/>
      <c r="H24" s="28"/>
      <c r="I24" s="23"/>
      <c r="J24" s="23"/>
      <c r="K24" s="45"/>
      <c r="L24" s="23"/>
      <c r="M24" s="23"/>
      <c r="N24" s="23"/>
      <c r="O24" s="29"/>
      <c r="P24" s="66"/>
      <c r="Q24" s="67"/>
      <c r="R24" s="68"/>
    </row>
    <row r="25" spans="2:18" ht="15.75">
      <c r="B25" s="98"/>
      <c r="C25" s="7"/>
      <c r="D25" s="25"/>
      <c r="H25" s="22"/>
      <c r="K25" s="9"/>
      <c r="O25" s="7"/>
      <c r="P25" s="59"/>
      <c r="Q25" s="55"/>
      <c r="R25" s="56"/>
    </row>
    <row r="26" spans="2:18" ht="15.75">
      <c r="B26" s="98" t="s">
        <v>22</v>
      </c>
      <c r="C26" s="7"/>
      <c r="D26" s="25">
        <v>1998</v>
      </c>
      <c r="E26" s="23">
        <v>70491234</v>
      </c>
      <c r="F26" s="23">
        <v>22340638</v>
      </c>
      <c r="G26" s="23">
        <v>69000</v>
      </c>
      <c r="H26" s="28">
        <f>SUM(E26:G26)</f>
        <v>92900872</v>
      </c>
      <c r="I26" s="23">
        <v>0</v>
      </c>
      <c r="J26" s="23">
        <v>0</v>
      </c>
      <c r="K26" s="45">
        <f>SUM(H26:J26)</f>
        <v>92900872</v>
      </c>
      <c r="L26" s="23">
        <v>0</v>
      </c>
      <c r="M26" s="23">
        <v>0</v>
      </c>
      <c r="N26" s="23">
        <v>0</v>
      </c>
      <c r="O26" s="29"/>
      <c r="P26" s="66">
        <f>SUM(K26:O26)</f>
        <v>92900872</v>
      </c>
      <c r="Q26" s="64">
        <f>(P26/$P$53)*100</f>
        <v>1.1716505802080097</v>
      </c>
      <c r="R26" s="65"/>
    </row>
    <row r="27" spans="2:18" ht="15.75">
      <c r="B27" s="98" t="s">
        <v>23</v>
      </c>
      <c r="C27" s="7"/>
      <c r="D27" s="25"/>
      <c r="E27" s="23"/>
      <c r="F27" s="23"/>
      <c r="G27" s="23"/>
      <c r="H27" s="28"/>
      <c r="I27" s="23"/>
      <c r="J27" s="23"/>
      <c r="K27" s="45"/>
      <c r="L27" s="23"/>
      <c r="M27" s="23"/>
      <c r="N27" s="23"/>
      <c r="O27" s="29"/>
      <c r="P27" s="66" t="s">
        <v>0</v>
      </c>
      <c r="Q27" s="67"/>
      <c r="R27" s="68"/>
    </row>
    <row r="28" spans="2:18" ht="15.75">
      <c r="B28" s="98" t="s">
        <v>0</v>
      </c>
      <c r="C28" s="7"/>
      <c r="D28" s="25"/>
      <c r="E28" s="23"/>
      <c r="F28" s="23"/>
      <c r="G28" s="23"/>
      <c r="H28" s="28"/>
      <c r="I28" s="23"/>
      <c r="J28" s="23"/>
      <c r="K28" s="45"/>
      <c r="L28" s="23"/>
      <c r="M28" s="23"/>
      <c r="N28" s="23"/>
      <c r="O28" s="29"/>
      <c r="P28" s="66" t="s">
        <v>0</v>
      </c>
      <c r="Q28" s="67"/>
      <c r="R28" s="68"/>
    </row>
    <row r="29" spans="2:18" ht="15.75">
      <c r="B29" s="98"/>
      <c r="C29" s="7"/>
      <c r="D29" s="25"/>
      <c r="E29" s="23"/>
      <c r="F29" s="23"/>
      <c r="G29" s="23"/>
      <c r="H29" s="28"/>
      <c r="I29" s="23"/>
      <c r="J29" s="23"/>
      <c r="K29" s="45"/>
      <c r="L29" s="23"/>
      <c r="M29" s="23"/>
      <c r="N29" s="23"/>
      <c r="O29" s="29"/>
      <c r="P29" s="66"/>
      <c r="Q29" s="67"/>
      <c r="R29" s="68"/>
    </row>
    <row r="30" spans="2:18" ht="15.75">
      <c r="B30" s="98" t="s">
        <v>32</v>
      </c>
      <c r="C30" s="7"/>
      <c r="D30" s="25">
        <v>746</v>
      </c>
      <c r="E30" s="23">
        <v>42278053</v>
      </c>
      <c r="F30" s="23">
        <v>56730186</v>
      </c>
      <c r="G30" s="23">
        <v>6410985</v>
      </c>
      <c r="H30" s="28">
        <f>SUM(E30:G30)</f>
        <v>105419224</v>
      </c>
      <c r="I30" s="23">
        <v>0</v>
      </c>
      <c r="J30" s="23">
        <v>0</v>
      </c>
      <c r="K30" s="45">
        <f>SUM(H30:J30)</f>
        <v>105419224</v>
      </c>
      <c r="L30" s="23">
        <v>751744</v>
      </c>
      <c r="M30" s="23">
        <v>153560608</v>
      </c>
      <c r="N30" s="23">
        <v>0</v>
      </c>
      <c r="O30" s="29"/>
      <c r="P30" s="66">
        <f>SUM(K30:O30)</f>
        <v>259731576</v>
      </c>
      <c r="Q30" s="64">
        <f>(P30/$P$53)*100</f>
        <v>3.2756920916602463</v>
      </c>
      <c r="R30" s="65"/>
    </row>
    <row r="31" spans="2:18" ht="15.75">
      <c r="B31" s="98"/>
      <c r="C31" s="7"/>
      <c r="D31" s="25"/>
      <c r="E31" s="23"/>
      <c r="F31" s="23"/>
      <c r="G31" s="23"/>
      <c r="H31" s="28"/>
      <c r="I31" s="23"/>
      <c r="J31" s="23"/>
      <c r="K31" s="45"/>
      <c r="L31" s="23"/>
      <c r="M31" s="23"/>
      <c r="N31" s="23"/>
      <c r="O31" s="29"/>
      <c r="P31" s="66"/>
      <c r="Q31" s="64"/>
      <c r="R31" s="65"/>
    </row>
    <row r="32" spans="2:18" ht="15.75">
      <c r="B32" s="98"/>
      <c r="C32" s="7"/>
      <c r="D32" s="25"/>
      <c r="E32" s="23"/>
      <c r="F32" s="23"/>
      <c r="G32" s="23"/>
      <c r="H32" s="28"/>
      <c r="I32" s="23"/>
      <c r="J32" s="23"/>
      <c r="K32" s="45"/>
      <c r="L32" s="23"/>
      <c r="M32" s="23"/>
      <c r="N32" s="23"/>
      <c r="O32" s="29"/>
      <c r="P32" s="66"/>
      <c r="Q32" s="67"/>
      <c r="R32" s="68"/>
    </row>
    <row r="33" spans="2:18" ht="15.75">
      <c r="B33" s="98" t="s">
        <v>33</v>
      </c>
      <c r="C33" s="7"/>
      <c r="D33" s="25">
        <v>0</v>
      </c>
      <c r="E33" s="23">
        <v>0</v>
      </c>
      <c r="F33" s="23">
        <v>0</v>
      </c>
      <c r="G33" s="23">
        <v>0</v>
      </c>
      <c r="H33" s="28">
        <f>SUM(E33:G33)</f>
        <v>0</v>
      </c>
      <c r="I33" s="23">
        <v>0</v>
      </c>
      <c r="J33" s="23">
        <v>0</v>
      </c>
      <c r="K33" s="45">
        <f>SUM(H33:J33)</f>
        <v>0</v>
      </c>
      <c r="L33" s="23">
        <v>5264951</v>
      </c>
      <c r="M33" s="23">
        <v>0</v>
      </c>
      <c r="N33" s="23">
        <v>0</v>
      </c>
      <c r="O33" s="29"/>
      <c r="P33" s="66">
        <f>SUM(K33:O33)</f>
        <v>5264951</v>
      </c>
      <c r="Q33" s="64">
        <f>(P33/$P$53)*100</f>
        <v>0.0664006995964122</v>
      </c>
      <c r="R33" s="65"/>
    </row>
    <row r="34" spans="2:18" ht="15.75">
      <c r="B34" s="98"/>
      <c r="C34" s="7"/>
      <c r="D34" s="25"/>
      <c r="E34" s="23"/>
      <c r="F34" s="23"/>
      <c r="G34" s="23"/>
      <c r="H34" s="28"/>
      <c r="I34" s="23"/>
      <c r="J34" s="23"/>
      <c r="K34" s="45"/>
      <c r="L34" s="23"/>
      <c r="M34" s="23"/>
      <c r="N34" s="23"/>
      <c r="O34" s="29"/>
      <c r="P34" s="66"/>
      <c r="Q34" s="64"/>
      <c r="R34" s="65"/>
    </row>
    <row r="35" spans="2:18" ht="15.75">
      <c r="B35" s="98"/>
      <c r="C35" s="7"/>
      <c r="D35" s="25"/>
      <c r="E35" s="23"/>
      <c r="F35" s="23"/>
      <c r="G35" s="23"/>
      <c r="H35" s="28"/>
      <c r="I35" s="23"/>
      <c r="J35" s="23"/>
      <c r="K35" s="45"/>
      <c r="L35" s="23"/>
      <c r="M35" s="23"/>
      <c r="N35" s="23"/>
      <c r="O35" s="29"/>
      <c r="P35" s="66"/>
      <c r="Q35" s="64"/>
      <c r="R35" s="65"/>
    </row>
    <row r="36" spans="2:18" ht="15.75">
      <c r="B36" s="98" t="s">
        <v>28</v>
      </c>
      <c r="C36" s="7"/>
      <c r="D36" s="25">
        <v>108</v>
      </c>
      <c r="E36" s="23">
        <v>3524030</v>
      </c>
      <c r="F36" s="23">
        <f>6211123+4199605</f>
        <v>10410728</v>
      </c>
      <c r="G36" s="23">
        <v>0</v>
      </c>
      <c r="H36" s="28">
        <f>SUM(E36:G36)</f>
        <v>13934758</v>
      </c>
      <c r="I36" s="23">
        <v>0</v>
      </c>
      <c r="J36" s="23">
        <v>0</v>
      </c>
      <c r="K36" s="45">
        <f>SUM(H36:J36)</f>
        <v>13934758</v>
      </c>
      <c r="L36" s="23">
        <v>0</v>
      </c>
      <c r="M36" s="23">
        <v>121683013</v>
      </c>
      <c r="N36" s="23">
        <v>0</v>
      </c>
      <c r="O36" s="29"/>
      <c r="P36" s="66">
        <f>SUM(K36:O36)</f>
        <v>135617771</v>
      </c>
      <c r="Q36" s="64">
        <f>(P36/$P$53)*100</f>
        <v>1.7103891132331568</v>
      </c>
      <c r="R36" s="65"/>
    </row>
    <row r="37" spans="2:18" ht="15.75">
      <c r="B37" s="98"/>
      <c r="C37" s="7"/>
      <c r="D37" s="25"/>
      <c r="E37" s="23"/>
      <c r="F37" s="23"/>
      <c r="G37" s="23"/>
      <c r="H37" s="28"/>
      <c r="I37" s="23"/>
      <c r="J37" s="23"/>
      <c r="K37" s="45"/>
      <c r="L37" s="23"/>
      <c r="M37" s="23"/>
      <c r="N37" s="23"/>
      <c r="O37" s="29"/>
      <c r="P37" s="66"/>
      <c r="Q37" s="64"/>
      <c r="R37" s="65"/>
    </row>
    <row r="38" spans="2:18" ht="15.75">
      <c r="B38" s="98"/>
      <c r="C38" s="7"/>
      <c r="D38" s="25"/>
      <c r="E38" s="23"/>
      <c r="F38" s="23"/>
      <c r="G38" s="23"/>
      <c r="H38" s="28"/>
      <c r="I38" s="23"/>
      <c r="J38" s="23"/>
      <c r="K38" s="45"/>
      <c r="L38" s="23"/>
      <c r="M38" s="23"/>
      <c r="N38" s="23"/>
      <c r="O38" s="29"/>
      <c r="P38" s="66"/>
      <c r="Q38" s="64"/>
      <c r="R38" s="65"/>
    </row>
    <row r="39" spans="2:18" ht="15.75">
      <c r="B39" s="98" t="s">
        <v>29</v>
      </c>
      <c r="C39" s="7"/>
      <c r="D39" s="25">
        <v>0</v>
      </c>
      <c r="E39" s="23">
        <v>0</v>
      </c>
      <c r="F39" s="23">
        <v>6564359</v>
      </c>
      <c r="G39" s="23">
        <v>0</v>
      </c>
      <c r="H39" s="28">
        <f>SUM(E39:G39)</f>
        <v>6564359</v>
      </c>
      <c r="I39" s="23">
        <v>0</v>
      </c>
      <c r="J39" s="23">
        <v>0</v>
      </c>
      <c r="K39" s="45">
        <f>SUM(H39:J39)</f>
        <v>6564359</v>
      </c>
      <c r="L39" s="23">
        <v>0</v>
      </c>
      <c r="M39" s="23">
        <v>0</v>
      </c>
      <c r="N39" s="23">
        <v>0</v>
      </c>
      <c r="O39" s="29"/>
      <c r="P39" s="66">
        <f>SUM(K39:O39)</f>
        <v>6564359</v>
      </c>
      <c r="Q39" s="64">
        <f>(P39/$P$53)*100</f>
        <v>0.0827886204452814</v>
      </c>
      <c r="R39" s="65"/>
    </row>
    <row r="40" spans="2:18" ht="15.75">
      <c r="B40" s="98"/>
      <c r="C40" s="7"/>
      <c r="D40" s="25"/>
      <c r="E40" s="23"/>
      <c r="F40" s="23"/>
      <c r="G40" s="23"/>
      <c r="H40" s="28"/>
      <c r="I40" s="23"/>
      <c r="J40" s="23"/>
      <c r="K40" s="45"/>
      <c r="L40" s="23"/>
      <c r="M40" s="23"/>
      <c r="N40" s="23"/>
      <c r="O40" s="29"/>
      <c r="P40" s="66"/>
      <c r="Q40" s="67"/>
      <c r="R40" s="68"/>
    </row>
    <row r="41" spans="2:18" ht="15.75">
      <c r="B41" s="98"/>
      <c r="C41" s="7"/>
      <c r="D41" s="25"/>
      <c r="E41" s="23"/>
      <c r="F41" s="23"/>
      <c r="G41" s="23"/>
      <c r="H41" s="28"/>
      <c r="I41" s="23"/>
      <c r="J41" s="23"/>
      <c r="K41" s="45"/>
      <c r="L41" s="23"/>
      <c r="M41" s="23"/>
      <c r="N41" s="23"/>
      <c r="O41" s="29"/>
      <c r="P41" s="66"/>
      <c r="Q41" s="67"/>
      <c r="R41" s="68"/>
    </row>
    <row r="42" spans="2:18" ht="15.75">
      <c r="B42" s="98" t="s">
        <v>24</v>
      </c>
      <c r="C42" s="7"/>
      <c r="D42" s="25">
        <v>0</v>
      </c>
      <c r="E42" s="23">
        <v>0</v>
      </c>
      <c r="F42" s="23">
        <v>0</v>
      </c>
      <c r="G42" s="23">
        <v>0</v>
      </c>
      <c r="H42" s="28">
        <f>SUM(E42:G42)</f>
        <v>0</v>
      </c>
      <c r="I42" s="23">
        <v>0</v>
      </c>
      <c r="J42" s="23">
        <v>0</v>
      </c>
      <c r="K42" s="45">
        <f>SUM(H42:J42)</f>
        <v>0</v>
      </c>
      <c r="L42" s="23">
        <v>0</v>
      </c>
      <c r="M42" s="23">
        <v>0</v>
      </c>
      <c r="N42" s="23">
        <v>0</v>
      </c>
      <c r="O42" s="29"/>
      <c r="P42" s="66">
        <f>SUM(K42:O42)</f>
        <v>0</v>
      </c>
      <c r="Q42" s="64">
        <f>(P42/$P$53)*100</f>
        <v>0</v>
      </c>
      <c r="R42" s="65"/>
    </row>
    <row r="43" spans="2:18" ht="15.75">
      <c r="B43" s="98"/>
      <c r="C43" s="7"/>
      <c r="D43" s="25"/>
      <c r="E43" s="23"/>
      <c r="F43" s="23"/>
      <c r="G43" s="23"/>
      <c r="H43" s="28"/>
      <c r="I43" s="23"/>
      <c r="J43" s="23"/>
      <c r="K43" s="45"/>
      <c r="L43" s="23"/>
      <c r="M43" s="23"/>
      <c r="N43" s="23"/>
      <c r="O43" s="29"/>
      <c r="P43" s="66"/>
      <c r="Q43" s="64"/>
      <c r="R43" s="65"/>
    </row>
    <row r="44" spans="2:18" ht="15.75">
      <c r="B44" s="98"/>
      <c r="C44" s="7"/>
      <c r="D44" s="25"/>
      <c r="E44" s="23"/>
      <c r="F44" s="23"/>
      <c r="G44" s="23"/>
      <c r="H44" s="28"/>
      <c r="I44" s="23"/>
      <c r="J44" s="23"/>
      <c r="K44" s="45"/>
      <c r="L44" s="23"/>
      <c r="M44" s="23"/>
      <c r="N44" s="23"/>
      <c r="O44" s="29"/>
      <c r="P44" s="66" t="s">
        <v>0</v>
      </c>
      <c r="Q44" s="67"/>
      <c r="R44" s="68"/>
    </row>
    <row r="45" spans="2:18" ht="15.75">
      <c r="B45" s="98" t="s">
        <v>41</v>
      </c>
      <c r="C45" s="7"/>
      <c r="D45" s="25">
        <v>2</v>
      </c>
      <c r="E45" s="23">
        <v>394006</v>
      </c>
      <c r="F45" s="23">
        <v>5070244</v>
      </c>
      <c r="G45" s="23">
        <v>0</v>
      </c>
      <c r="H45" s="28">
        <f>SUM(E45:G45)</f>
        <v>5464250</v>
      </c>
      <c r="I45" s="23">
        <v>300000</v>
      </c>
      <c r="J45" s="23">
        <v>500000</v>
      </c>
      <c r="K45" s="45">
        <f>SUM(H45:J45)</f>
        <v>6264250</v>
      </c>
      <c r="L45" s="23">
        <v>6465550</v>
      </c>
      <c r="M45" s="23">
        <v>0</v>
      </c>
      <c r="N45" s="23">
        <v>0</v>
      </c>
      <c r="O45" s="29"/>
      <c r="P45" s="66">
        <f>SUM(K45:O45)</f>
        <v>12729800</v>
      </c>
      <c r="Q45" s="64">
        <f>(P45/$P$53)*100</f>
        <v>0.16054615241859002</v>
      </c>
      <c r="R45" s="68"/>
    </row>
    <row r="46" spans="2:18" ht="15.75">
      <c r="B46" s="98"/>
      <c r="C46" s="7"/>
      <c r="D46" s="25"/>
      <c r="E46" s="23"/>
      <c r="F46" s="23"/>
      <c r="G46" s="23"/>
      <c r="H46" s="28"/>
      <c r="I46" s="23"/>
      <c r="J46" s="23"/>
      <c r="K46" s="45"/>
      <c r="L46" s="23"/>
      <c r="M46" s="23"/>
      <c r="N46" s="23"/>
      <c r="O46" s="29"/>
      <c r="P46" s="66"/>
      <c r="Q46" s="64"/>
      <c r="R46" s="68"/>
    </row>
    <row r="47" spans="2:18" ht="15.75">
      <c r="B47" s="98"/>
      <c r="C47" s="7"/>
      <c r="D47" s="25"/>
      <c r="E47" s="23"/>
      <c r="F47" s="23"/>
      <c r="G47" s="23"/>
      <c r="H47" s="28"/>
      <c r="I47" s="23"/>
      <c r="J47" s="23"/>
      <c r="K47" s="45"/>
      <c r="L47" s="23"/>
      <c r="M47" s="23"/>
      <c r="N47" s="23"/>
      <c r="O47" s="29"/>
      <c r="P47" s="66"/>
      <c r="Q47" s="67"/>
      <c r="R47" s="68"/>
    </row>
    <row r="48" spans="2:18" ht="15.75">
      <c r="B48" s="98" t="s">
        <v>37</v>
      </c>
      <c r="C48" s="7"/>
      <c r="D48" s="25">
        <v>0</v>
      </c>
      <c r="E48" s="23">
        <v>0</v>
      </c>
      <c r="F48" s="23">
        <f>7205000+11400000</f>
        <v>18605000</v>
      </c>
      <c r="G48" s="23">
        <v>0</v>
      </c>
      <c r="H48" s="28">
        <f>SUM(E48:G48)</f>
        <v>18605000</v>
      </c>
      <c r="I48" s="23">
        <f>56199250+50000000+35625000</f>
        <v>141824250</v>
      </c>
      <c r="J48" s="23">
        <v>0</v>
      </c>
      <c r="K48" s="45">
        <f>SUM(H48:J48)</f>
        <v>160429250</v>
      </c>
      <c r="L48" s="23">
        <v>171775</v>
      </c>
      <c r="M48" s="23">
        <v>0</v>
      </c>
      <c r="N48" s="23">
        <v>1446961</v>
      </c>
      <c r="O48" s="29"/>
      <c r="P48" s="66">
        <f>SUM(K48:O48)</f>
        <v>162047986</v>
      </c>
      <c r="Q48" s="64">
        <f>(P48/$P$53)*100</f>
        <v>2.043722655460537</v>
      </c>
      <c r="R48" s="68"/>
    </row>
    <row r="49" spans="2:18" ht="15.75">
      <c r="B49" s="98"/>
      <c r="C49" s="7"/>
      <c r="D49" s="25"/>
      <c r="E49" s="23"/>
      <c r="F49" s="23"/>
      <c r="G49" s="23"/>
      <c r="H49" s="28"/>
      <c r="I49" s="23"/>
      <c r="J49" s="23"/>
      <c r="K49" s="45"/>
      <c r="L49" s="23"/>
      <c r="M49" s="23"/>
      <c r="N49" s="23"/>
      <c r="O49" s="29"/>
      <c r="P49" s="66"/>
      <c r="Q49" s="67"/>
      <c r="R49" s="68"/>
    </row>
    <row r="50" spans="2:18" ht="16.5" thickBot="1">
      <c r="B50" s="99"/>
      <c r="C50" s="35"/>
      <c r="D50" s="36"/>
      <c r="E50" s="37"/>
      <c r="F50" s="37"/>
      <c r="G50" s="37"/>
      <c r="H50" s="38"/>
      <c r="I50" s="37"/>
      <c r="J50" s="37"/>
      <c r="K50" s="46"/>
      <c r="L50" s="37"/>
      <c r="M50" s="37"/>
      <c r="N50" s="37"/>
      <c r="O50" s="39"/>
      <c r="P50" s="69"/>
      <c r="Q50" s="70"/>
      <c r="R50" s="71"/>
    </row>
    <row r="51" spans="2:18" ht="15.75">
      <c r="B51" s="100"/>
      <c r="C51" s="51"/>
      <c r="D51" s="89"/>
      <c r="E51" s="59"/>
      <c r="F51" s="59"/>
      <c r="G51" s="59"/>
      <c r="H51" s="83"/>
      <c r="I51" s="59"/>
      <c r="J51" s="59"/>
      <c r="K51" s="78" t="s">
        <v>0</v>
      </c>
      <c r="L51" s="59"/>
      <c r="M51" s="59"/>
      <c r="N51" s="59"/>
      <c r="O51" s="51"/>
      <c r="P51" s="66" t="s">
        <v>0</v>
      </c>
      <c r="Q51" s="72"/>
      <c r="R51" s="68"/>
    </row>
    <row r="52" spans="2:18" ht="15.75">
      <c r="B52" s="100"/>
      <c r="C52" s="51"/>
      <c r="D52" s="89"/>
      <c r="E52" s="50"/>
      <c r="F52" s="50"/>
      <c r="G52" s="50"/>
      <c r="H52" s="83"/>
      <c r="I52" s="50"/>
      <c r="J52" s="50"/>
      <c r="K52" s="78"/>
      <c r="L52" s="50"/>
      <c r="M52" s="50"/>
      <c r="N52" s="50"/>
      <c r="O52" s="51"/>
      <c r="P52" s="66"/>
      <c r="Q52" s="67"/>
      <c r="R52" s="68"/>
    </row>
    <row r="53" spans="2:18" ht="15.75">
      <c r="B53" s="100" t="s">
        <v>25</v>
      </c>
      <c r="C53" s="51"/>
      <c r="D53" s="90">
        <f aca="true" t="shared" si="0" ref="D53:M53">SUM(D17:D49)</f>
        <v>9029</v>
      </c>
      <c r="E53" s="91">
        <f t="shared" si="0"/>
        <v>995196709</v>
      </c>
      <c r="F53" s="91">
        <f t="shared" si="0"/>
        <v>2073387476</v>
      </c>
      <c r="G53" s="91">
        <f t="shared" si="0"/>
        <v>249964664</v>
      </c>
      <c r="H53" s="92">
        <f t="shared" si="0"/>
        <v>3318548849</v>
      </c>
      <c r="I53" s="91">
        <f t="shared" si="0"/>
        <v>2517103680</v>
      </c>
      <c r="J53" s="91">
        <f t="shared" si="0"/>
        <v>1360702409</v>
      </c>
      <c r="K53" s="93">
        <f t="shared" si="0"/>
        <v>7196354938</v>
      </c>
      <c r="L53" s="91">
        <f t="shared" si="0"/>
        <v>194038735</v>
      </c>
      <c r="M53" s="91">
        <f t="shared" si="0"/>
        <v>537218897</v>
      </c>
      <c r="N53" s="91">
        <f>SUM(N17:N49)</f>
        <v>1446961</v>
      </c>
      <c r="O53" s="94"/>
      <c r="P53" s="73">
        <f>SUM(P17:P49)</f>
        <v>7929059531</v>
      </c>
      <c r="Q53" s="64">
        <f>SUM(Q17:Q52)</f>
        <v>100.00000000000001</v>
      </c>
      <c r="R53" s="65"/>
    </row>
    <row r="54" spans="2:18" ht="15.75">
      <c r="B54" s="100"/>
      <c r="C54" s="51"/>
      <c r="D54" s="75"/>
      <c r="E54" s="76"/>
      <c r="F54" s="76"/>
      <c r="G54" s="76"/>
      <c r="H54" s="77"/>
      <c r="I54" s="76"/>
      <c r="J54" s="76"/>
      <c r="K54" s="78"/>
      <c r="L54" s="76"/>
      <c r="M54" s="76"/>
      <c r="N54" s="76"/>
      <c r="O54" s="79"/>
      <c r="P54" s="66" t="s">
        <v>0</v>
      </c>
      <c r="Q54" s="67"/>
      <c r="R54" s="68"/>
    </row>
    <row r="55" spans="2:18" ht="15.75">
      <c r="B55" s="80" t="s">
        <v>26</v>
      </c>
      <c r="C55" s="56"/>
      <c r="D55" s="80"/>
      <c r="E55" s="64">
        <f aca="true" t="shared" si="1" ref="E55:M55">(E53/$P$53)*100</f>
        <v>12.551257877546638</v>
      </c>
      <c r="F55" s="64">
        <f t="shared" si="1"/>
        <v>26.14922321990068</v>
      </c>
      <c r="G55" s="64">
        <f t="shared" si="1"/>
        <v>3.1525133973672523</v>
      </c>
      <c r="H55" s="81">
        <f t="shared" si="1"/>
        <v>41.852994494814574</v>
      </c>
      <c r="I55" s="64">
        <f t="shared" si="1"/>
        <v>31.745299302634283</v>
      </c>
      <c r="J55" s="64">
        <f t="shared" si="1"/>
        <v>17.160955894959592</v>
      </c>
      <c r="K55" s="82">
        <f t="shared" si="1"/>
        <v>90.75924969240845</v>
      </c>
      <c r="L55" s="64">
        <f t="shared" si="1"/>
        <v>2.4471847416629013</v>
      </c>
      <c r="M55" s="64">
        <f t="shared" si="1"/>
        <v>6.775316730813431</v>
      </c>
      <c r="N55" s="64">
        <f>(N53/$P$53)*100</f>
        <v>0.01824883511522219</v>
      </c>
      <c r="O55" s="65"/>
      <c r="P55" s="74">
        <f>SUM(K55:M55)</f>
        <v>99.98175116488477</v>
      </c>
      <c r="Q55" s="55"/>
      <c r="R55" s="56"/>
    </row>
    <row r="56" spans="2:18" ht="15.75">
      <c r="B56" s="100"/>
      <c r="C56" s="51"/>
      <c r="D56" s="75"/>
      <c r="E56" s="50"/>
      <c r="F56" s="50"/>
      <c r="G56" s="50"/>
      <c r="H56" s="83"/>
      <c r="I56" s="50"/>
      <c r="J56" s="50"/>
      <c r="K56" s="84"/>
      <c r="L56" s="50"/>
      <c r="M56" s="50"/>
      <c r="N56" s="50"/>
      <c r="O56" s="51"/>
      <c r="P56" s="59"/>
      <c r="Q56" s="55"/>
      <c r="R56" s="56"/>
    </row>
    <row r="57" spans="2:18" ht="16.5" thickBot="1">
      <c r="B57" s="101"/>
      <c r="C57" s="86"/>
      <c r="D57" s="85"/>
      <c r="E57" s="60"/>
      <c r="F57" s="60"/>
      <c r="G57" s="60"/>
      <c r="H57" s="87"/>
      <c r="I57" s="60"/>
      <c r="J57" s="60"/>
      <c r="K57" s="88"/>
      <c r="L57" s="60"/>
      <c r="M57" s="60"/>
      <c r="N57" s="60"/>
      <c r="O57" s="86"/>
      <c r="P57" s="60"/>
      <c r="Q57" s="61"/>
      <c r="R57" s="62"/>
    </row>
    <row r="58" ht="15.75">
      <c r="B58" s="8"/>
    </row>
    <row r="59" spans="2:18" ht="15.75">
      <c r="B59" s="8" t="s">
        <v>44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2:20" ht="15.75">
      <c r="B60" s="8" t="s">
        <v>35</v>
      </c>
      <c r="E60" s="23"/>
      <c r="F60" s="23"/>
      <c r="G60" s="23"/>
      <c r="H60" s="23"/>
      <c r="I60" s="23"/>
      <c r="J60" s="23"/>
      <c r="K60" s="23"/>
      <c r="L60" s="23"/>
      <c r="P60" s="23"/>
      <c r="Q60" s="23"/>
      <c r="R60" s="23"/>
      <c r="T60" s="23"/>
    </row>
    <row r="61" spans="2:20" ht="15.75">
      <c r="B61" s="8" t="s">
        <v>45</v>
      </c>
      <c r="E61" s="23"/>
      <c r="F61" s="23"/>
      <c r="G61" s="23"/>
      <c r="H61" s="23"/>
      <c r="I61" s="23"/>
      <c r="J61" s="23"/>
      <c r="K61" s="23"/>
      <c r="L61" s="23"/>
      <c r="P61" s="23"/>
      <c r="Q61" s="23"/>
      <c r="R61" s="23"/>
      <c r="T61" s="23"/>
    </row>
    <row r="62" ht="15.75">
      <c r="B62" s="8" t="s">
        <v>36</v>
      </c>
    </row>
    <row r="63" spans="2:4" ht="15.75">
      <c r="B63" s="8" t="s">
        <v>46</v>
      </c>
      <c r="D63" s="95"/>
    </row>
    <row r="64" spans="2:4" ht="15.75">
      <c r="B64" s="95" t="s">
        <v>43</v>
      </c>
      <c r="D64" s="95"/>
    </row>
  </sheetData>
  <mergeCells count="2">
    <mergeCell ref="B1:R1"/>
    <mergeCell ref="B3:R3"/>
  </mergeCells>
  <printOptions horizontalCentered="1" verticalCentered="1"/>
  <pageMargins left="0" right="0" top="0.25" bottom="0.25" header="0.5" footer="0.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2004-02-24T12:06:41Z</cp:lastPrinted>
  <dcterms:created xsi:type="dcterms:W3CDTF">1999-02-08T14:17:30Z</dcterms:created>
  <dcterms:modified xsi:type="dcterms:W3CDTF">2004-03-11T15:18:27Z</dcterms:modified>
  <cp:category/>
  <cp:version/>
  <cp:contentType/>
  <cp:contentStatus/>
</cp:coreProperties>
</file>