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889" activeTab="0"/>
  </bookViews>
  <sheets>
    <sheet name="A. Organization Chart" sheetId="1" r:id="rId1"/>
    <sheet name="B. Summary of Requirements " sheetId="2" r:id="rId2"/>
    <sheet name="D. Strategic Goals &amp; Objectives" sheetId="3" r:id="rId3"/>
    <sheet name="E. ATB Justification" sheetId="4" r:id="rId4"/>
    <sheet name="F. 2007 Crosswalk" sheetId="5" r:id="rId5"/>
    <sheet name="G. 2008 Crosswalk" sheetId="6" r:id="rId6"/>
    <sheet name="I. Permanent Positions" sheetId="7" r:id="rId7"/>
    <sheet name="K. Summary by Grade" sheetId="8" r:id="rId8"/>
    <sheet name="L. Summary by Object Class" sheetId="9" r:id="rId9"/>
  </sheets>
  <externalReferences>
    <externalReference r:id="rId12"/>
  </externalReferences>
  <definedNames>
    <definedName name="ATTORNEYSUPP" localSheetId="1">#REF!</definedName>
    <definedName name="ATTORNEYSUPP">#REF!</definedName>
    <definedName name="DL" localSheetId="1">'B. Summary of Requirements '!$A$3:$AG$57</definedName>
    <definedName name="DL">#REF!</definedName>
    <definedName name="EXECSUPP" localSheetId="1">'B. Summary of Requirements '!#REF!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1">'B. Summary of Requirements '!#REF!</definedName>
    <definedName name="GAROLLUP">#REF!</definedName>
    <definedName name="hlhl0" localSheetId="3">'E. ATB Justification'!#REF!</definedName>
    <definedName name="INTEL" localSheetId="1">'B. Summary of Requirements '!#REF!</definedName>
    <definedName name="INTEL">#REF!</definedName>
    <definedName name="JMD" localSheetId="1">'B. Summary of Requirements '!#REF!</definedName>
    <definedName name="JMD">#REF!</definedName>
    <definedName name="OLE_LINK7" localSheetId="3">'E. ATB Justification'!#REF!</definedName>
    <definedName name="PART">#REF!</definedName>
    <definedName name="POSBYCAT" localSheetId="1">#REF!</definedName>
    <definedName name="POSBYCAT">#REF!</definedName>
    <definedName name="_xlnm.Print_Area" localSheetId="0">'A. Organization Chart'!$A$1:$N$29</definedName>
    <definedName name="_xlnm.Print_Area" localSheetId="1">'B. Summary of Requirements '!$A$1:$AH$60</definedName>
    <definedName name="_xlnm.Print_Area" localSheetId="2">'D. Strategic Goals &amp; Objectives'!$A$1:$Q$15</definedName>
    <definedName name="_xlnm.Print_Area" localSheetId="3">'E. ATB Justification'!$A$1:$N$32</definedName>
    <definedName name="_xlnm.Print_Area" localSheetId="4">'F. 2007 Crosswalk'!$A$1:$U$20</definedName>
    <definedName name="_xlnm.Print_Area" localSheetId="5">'G. 2008 Crosswalk'!$A$1:$T$22</definedName>
    <definedName name="_xlnm.Print_Area" localSheetId="6">'I. Permanent Positions'!$A$1:$N$16</definedName>
    <definedName name="_xlnm.Print_Area" localSheetId="7">'K. Summary by Grade'!$B$1:$K$22</definedName>
    <definedName name="_xlnm.Print_Area" localSheetId="8">'L. Summary by Object Class'!$A$1:$P$27</definedName>
    <definedName name="REIMPRO">#REF!</definedName>
    <definedName name="REIMSOR">#REF!</definedName>
  </definedNames>
  <calcPr fullCalcOnLoad="1"/>
</workbook>
</file>

<file path=xl/sharedStrings.xml><?xml version="1.0" encoding="utf-8"?>
<sst xmlns="http://schemas.openxmlformats.org/spreadsheetml/2006/main" count="608" uniqueCount="189">
  <si>
    <t>Federal Health Insurance Premiums…………………………………………………………………………………………………………………………………………………………………………………………………………………………………………………………..</t>
  </si>
  <si>
    <t>(Dollars in Thousands)</t>
  </si>
  <si>
    <t>Salaries and Expenses</t>
  </si>
  <si>
    <t>A: Organizational Chart</t>
  </si>
  <si>
    <t>Increases/Offsets</t>
  </si>
  <si>
    <t xml:space="preserve">     Reimbursable FTE</t>
  </si>
  <si>
    <t>Other FTE:</t>
  </si>
  <si>
    <t>Total Comp. FTE</t>
  </si>
  <si>
    <t>Total FTE</t>
  </si>
  <si>
    <t>Reimbursable FTE</t>
  </si>
  <si>
    <t>Total Compensable FTE</t>
  </si>
  <si>
    <t>Headquarters (Washington, D.C.)</t>
  </si>
  <si>
    <t>Summary of Requirements</t>
  </si>
  <si>
    <t>95% Budget</t>
  </si>
  <si>
    <t>95% BUDGET</t>
  </si>
  <si>
    <t>Budget</t>
  </si>
  <si>
    <t>w/Rescissions</t>
  </si>
  <si>
    <t>Rescissions</t>
  </si>
  <si>
    <t>Supplementals</t>
  </si>
  <si>
    <t xml:space="preserve">     Subtotal Increases</t>
  </si>
  <si>
    <t xml:space="preserve">    Subtotal Decreases</t>
  </si>
  <si>
    <t xml:space="preserve">2007 Enacted w/Rescissions and Supplementals </t>
  </si>
  <si>
    <t>2007 Enacted w/Rescissions and Supplementals</t>
  </si>
  <si>
    <t>Request</t>
  </si>
  <si>
    <t>Estimates by budget activity</t>
  </si>
  <si>
    <t>Pos.</t>
  </si>
  <si>
    <t xml:space="preserve"> </t>
  </si>
  <si>
    <t>Amount</t>
  </si>
  <si>
    <t>Perm.</t>
  </si>
  <si>
    <t>Total Change</t>
  </si>
  <si>
    <t>Wartime Supplemental Non-personnel recurring costs……………………………………………………………………………………………………………………………………………………………</t>
  </si>
  <si>
    <t>Current Services</t>
  </si>
  <si>
    <t>Increases</t>
  </si>
  <si>
    <t>Clerical and Office Services (300-399)</t>
  </si>
  <si>
    <t>Offsets</t>
  </si>
  <si>
    <t>TOTAL</t>
  </si>
  <si>
    <t>Summary of Requirements by Grade</t>
  </si>
  <si>
    <t>Annualization of 2005 pay raise................................................................................................................................................................................................................................</t>
  </si>
  <si>
    <t>Increase in reimbursable FTE...................................................................................................................................................................................................................................</t>
  </si>
  <si>
    <t>GSA Rent.......................................................................................................................................................................................................................................................</t>
  </si>
  <si>
    <t>25.3 Purchases of goods &amp; services from Government accounts (Antennas, DHS Sec. Etc..)</t>
  </si>
  <si>
    <t>WCF Telecom &amp; Email rate increases.............................................................................................................................................................................................................................</t>
  </si>
  <si>
    <t>Government-wide reduction (0.59%)…………………………………………………………………………………………………………………………………………………………………………………..</t>
  </si>
  <si>
    <t>end of line</t>
  </si>
  <si>
    <r>
      <t>2009 pay raise</t>
    </r>
    <r>
      <rPr>
        <sz val="12"/>
        <color indexed="10"/>
        <rFont val="Times New Roman"/>
        <family val="1"/>
      </rPr>
      <t xml:space="preserve"> </t>
    </r>
    <r>
      <rPr>
        <sz val="12"/>
        <color indexed="8"/>
        <rFont val="Times New Roman"/>
        <family val="1"/>
      </rPr>
      <t xml:space="preserve">(2.9%)     </t>
    </r>
  </si>
  <si>
    <r>
      <t>2009 pay raise</t>
    </r>
    <r>
      <rPr>
        <sz val="9"/>
        <rFont val="Times New Roman"/>
        <family val="1"/>
      </rPr>
      <t xml:space="preserve">.  This request provides for a proposed 2.9 percent pay raise to be effective in January of 2009  (This percentage is likely to change as the budget formulation process progresses.)  This increase includes locality pay adjustments as well as the general pay raise.  The amount requested, </t>
    </r>
    <r>
      <rPr>
        <b/>
        <u val="single"/>
        <sz val="9"/>
        <rFont val="Times New Roman"/>
        <family val="1"/>
      </rPr>
      <t>$9,000</t>
    </r>
    <r>
      <rPr>
        <sz val="9"/>
        <rFont val="Times New Roman"/>
        <family val="1"/>
      </rPr>
      <t>, represents the pay amounts for 3/4 of the fiscal year plus appropriate benefits (</t>
    </r>
    <r>
      <rPr>
        <b/>
        <u val="single"/>
        <sz val="9"/>
        <rFont val="Times New Roman"/>
        <family val="1"/>
      </rPr>
      <t>$6,750</t>
    </r>
    <r>
      <rPr>
        <sz val="9"/>
        <rFont val="Times New Roman"/>
        <family val="1"/>
      </rPr>
      <t xml:space="preserve"> for pay and </t>
    </r>
    <r>
      <rPr>
        <b/>
        <u val="single"/>
        <sz val="9"/>
        <rFont val="Times New Roman"/>
        <family val="1"/>
      </rPr>
      <t>$2,430</t>
    </r>
    <r>
      <rPr>
        <sz val="9"/>
        <rFont val="Times New Roman"/>
        <family val="1"/>
      </rPr>
      <t xml:space="preserve"> for benefits).</t>
    </r>
  </si>
  <si>
    <r>
      <t>Base Program Cost Adjustmen</t>
    </r>
    <r>
      <rPr>
        <sz val="9"/>
        <rFont val="Times New Roman"/>
        <family val="1"/>
      </rPr>
      <t xml:space="preserve">t. This adjustment provides for base program costs of </t>
    </r>
    <r>
      <rPr>
        <b/>
        <u val="single"/>
        <sz val="9"/>
        <rFont val="Times New Roman"/>
        <family val="1"/>
      </rPr>
      <t>$11,000</t>
    </r>
    <r>
      <rPr>
        <sz val="9"/>
        <rFont val="Times New Roman"/>
        <family val="1"/>
      </rPr>
      <t xml:space="preserve"> to enable the Office of Dispute Resolution (ODR) to maintain mission critical operations -- for which funds have been previously appropriated --at anticipated 2009 levels.  It will fund items such as personnel costs for previously authorized positions, operational travel and supplies, and information technology maintenance costs.  These costs cannot be deferred without severe negative impact on mission critical base operations. </t>
    </r>
  </si>
  <si>
    <r>
      <t>Postage:</t>
    </r>
    <r>
      <rPr>
        <sz val="9"/>
        <color indexed="8"/>
        <rFont val="Times New Roman"/>
        <family val="1"/>
      </rPr>
      <t xml:space="preserve">  Effective May 14, 2007, the Postage Service implemented a rate increase of 5.1 percent. </t>
    </r>
    <r>
      <rPr>
        <sz val="9"/>
        <color indexed="12"/>
        <rFont val="Times New Roman"/>
        <family val="1"/>
      </rPr>
      <t xml:space="preserve"> </t>
    </r>
    <r>
      <rPr>
        <sz val="9"/>
        <color indexed="8"/>
        <rFont val="Times New Roman"/>
        <family val="1"/>
      </rPr>
      <t>This percentage was applied to the 2008 estimate of</t>
    </r>
    <r>
      <rPr>
        <b/>
        <u val="single"/>
        <sz val="9"/>
        <color indexed="8"/>
        <rFont val="Times New Roman"/>
        <family val="1"/>
      </rPr>
      <t xml:space="preserve"> $2,847 </t>
    </r>
    <r>
      <rPr>
        <sz val="9"/>
        <color indexed="8"/>
        <rFont val="Times New Roman"/>
        <family val="1"/>
      </rPr>
      <t xml:space="preserve">to arrive at an increase of </t>
    </r>
    <r>
      <rPr>
        <b/>
        <u val="single"/>
        <sz val="9"/>
        <color indexed="8"/>
        <rFont val="Times New Roman"/>
        <family val="1"/>
      </rPr>
      <t>$3,000</t>
    </r>
    <r>
      <rPr>
        <sz val="9"/>
        <color indexed="8"/>
        <rFont val="Times New Roman"/>
        <family val="1"/>
      </rPr>
      <t>.</t>
    </r>
  </si>
  <si>
    <r>
      <t>Changes in Compensable Days</t>
    </r>
    <r>
      <rPr>
        <sz val="9"/>
        <color indexed="8"/>
        <rFont val="Times New Roman"/>
        <family val="1"/>
      </rPr>
      <t xml:space="preserve">:  The decrease costs of one compensable day in FY 2009 compared to FY 2008 is calculated by dividing the FY 2008 estimated personnel compensation </t>
    </r>
    <r>
      <rPr>
        <b/>
        <u val="single"/>
        <sz val="9"/>
        <color indexed="8"/>
        <rFont val="Times New Roman"/>
        <family val="1"/>
      </rPr>
      <t>$368,000</t>
    </r>
    <r>
      <rPr>
        <sz val="9"/>
        <color indexed="8"/>
        <rFont val="Times New Roman"/>
        <family val="1"/>
      </rPr>
      <t xml:space="preserve"> and applicable benefits $84,000 by 261 compensable days.  The cost decrease of one compensable day is </t>
    </r>
    <r>
      <rPr>
        <b/>
        <u val="single"/>
        <sz val="9"/>
        <color indexed="8"/>
        <rFont val="Times New Roman"/>
        <family val="1"/>
      </rPr>
      <t>$1,000</t>
    </r>
    <r>
      <rPr>
        <sz val="9"/>
        <color indexed="8"/>
        <rFont val="Times New Roman"/>
        <family val="1"/>
      </rPr>
      <t>.</t>
    </r>
  </si>
  <si>
    <r>
      <t>General Services Administration (GSA) Rent</t>
    </r>
    <r>
      <rPr>
        <sz val="9"/>
        <rFont val="Times New Roman"/>
        <family val="1"/>
      </rPr>
      <t xml:space="preserve">.  GSA will continue to charge rental rates that appropriate those charged to commercial tenants for equivalent space and related services.  The requested increase of </t>
    </r>
    <r>
      <rPr>
        <b/>
        <u val="single"/>
        <sz val="9"/>
        <rFont val="Times New Roman"/>
        <family val="1"/>
      </rPr>
      <t>$9,000</t>
    </r>
    <r>
      <rPr>
        <sz val="9"/>
        <rFont val="Times New Roman"/>
        <family val="1"/>
      </rPr>
      <t xml:space="preserve"> is required to meet our commitment to GSA.  The costs associated with GSA rent were derived through the use of an automated system, which uses the latest inventory data, including rate increases to be effective in FY 2009 for each building currently occupied by Department of Justice components as well as the costs of new space to be occupied.  GSA provided data on the rent increases.</t>
    </r>
  </si>
  <si>
    <t>2007 Actuals</t>
  </si>
  <si>
    <t>Crosswalk of 2008 Availability</t>
  </si>
  <si>
    <t>2008 Availability</t>
  </si>
  <si>
    <t>end of page</t>
  </si>
  <si>
    <t>Resources by Department of Justice Strategic Goal/Objective</t>
  </si>
  <si>
    <t xml:space="preserve">1.2: </t>
  </si>
  <si>
    <t>1.1:</t>
  </si>
  <si>
    <t xml:space="preserve">3.1: </t>
  </si>
  <si>
    <t xml:space="preserve">4.1: </t>
  </si>
  <si>
    <t>Employee Performance………………………………………………………………………………………………………………………………………………………………………….</t>
  </si>
  <si>
    <t>Reduction applied to commerce Justice State appropriation (0.465%)…………………………………………………………………………………………………………………………………………………………………..</t>
  </si>
  <si>
    <t>Adjustments to Base</t>
  </si>
  <si>
    <t>Strategic Goal/Objective</t>
  </si>
  <si>
    <t>$000s</t>
  </si>
  <si>
    <t>Goal 1: Prevent Terrorism and Promote the Nation's Security</t>
  </si>
  <si>
    <t>Subtotal, Goal 1</t>
  </si>
  <si>
    <t>Goal 2: Enforce Federal Laws and Represent the Rights and
                 Interests of the American People</t>
  </si>
  <si>
    <t>2.2: Drugs</t>
  </si>
  <si>
    <t>2.3: White Collar Crime</t>
  </si>
  <si>
    <t>2.4: Civil Rights/Exploitation Crimes</t>
  </si>
  <si>
    <t>2.5: Federal Statutes</t>
  </si>
  <si>
    <t>2.6: Bankruptcy</t>
  </si>
  <si>
    <t>Subtotal, Goal 2</t>
  </si>
  <si>
    <t>Goal 3: Assist State, Local, and Tribal Efforts to Prevent or
                 Crime and Violence</t>
  </si>
  <si>
    <t>3.2: Drug Prevention and Treatment</t>
  </si>
  <si>
    <t>3.3: Crime Victim Services</t>
  </si>
  <si>
    <t>Subtotal, Goal 3</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</si>
  <si>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</si>
  <si>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</si>
  <si>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</si>
  <si>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</si>
  <si>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</si>
  <si>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</si>
  <si>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</si>
  <si>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</si>
  <si>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Direct, Reimb. Other FTE</t>
  </si>
  <si>
    <t>Direct Amount $000s</t>
  </si>
  <si>
    <t>ATBs</t>
  </si>
  <si>
    <t>11.1  Direct FTE &amp; personnel compensation</t>
  </si>
  <si>
    <t xml:space="preserve">       Total </t>
  </si>
  <si>
    <t>GSA Rent</t>
  </si>
  <si>
    <t>Base Program Cost Adjustment</t>
  </si>
  <si>
    <t>Postage</t>
  </si>
  <si>
    <t>Change in compensable days</t>
  </si>
  <si>
    <t>Office of Dispute Resolution</t>
  </si>
  <si>
    <t>Average SES Salary</t>
  </si>
  <si>
    <t>Perm. Pos.</t>
  </si>
  <si>
    <t>2007 Appropriation Enacted w/Rescissions and Supplementals</t>
  </si>
  <si>
    <t>2009 Adjustments to Base and Technical Adjustments</t>
  </si>
  <si>
    <t>2009 Increases</t>
  </si>
  <si>
    <t>2009 Offsets</t>
  </si>
  <si>
    <t>FY 2007 Enacted Without Rescissions</t>
  </si>
  <si>
    <t>Reprogrammings / Transfers</t>
  </si>
  <si>
    <t>Carryover/ Recoveries</t>
  </si>
  <si>
    <t>end of sheet</t>
  </si>
  <si>
    <t>Program Decreases</t>
  </si>
  <si>
    <t>Total Pr. Changes</t>
  </si>
  <si>
    <t>Total Authorized</t>
  </si>
  <si>
    <t>Total Reimbursable</t>
  </si>
  <si>
    <t>I: Detail of Permanent Positions by Category</t>
  </si>
  <si>
    <t>E.  Justification for Base Adjustments</t>
  </si>
  <si>
    <t>D: Resources by DOJ Strategic Goal and Strategic Objective</t>
  </si>
  <si>
    <t>B: Summary of Requirements</t>
  </si>
  <si>
    <t>2007 Enacted (with Rescissions, direct only)</t>
  </si>
  <si>
    <t>2009 Current Services</t>
  </si>
  <si>
    <t>2009 Total Request</t>
  </si>
  <si>
    <t>2008 - 2009 Total Change</t>
  </si>
  <si>
    <t>F: Crosswalk of 2007 Availability</t>
  </si>
  <si>
    <t>Crosswalk of 2007 Availability</t>
  </si>
  <si>
    <t>2007 Availability</t>
  </si>
  <si>
    <t>G: Crosswalk of 2008 Availability</t>
  </si>
  <si>
    <t>2009 Request</t>
  </si>
  <si>
    <t>Goal 2: Prevent Crime, Enforce Federal Laws and Represent the 
              Rights and Interests of the American People</t>
  </si>
  <si>
    <t xml:space="preserve">   2.7 Vigorously enforce and represent the interests of the United States in all matters over which the Department has jurisdiction </t>
  </si>
  <si>
    <t>GS-11, $55,706 - 72,421</t>
  </si>
  <si>
    <t>GS-15, $110,363 - 143,471</t>
  </si>
  <si>
    <t xml:space="preserve">Total Adjustments to Base </t>
  </si>
  <si>
    <t>Increases:</t>
  </si>
  <si>
    <t>Decreases:</t>
  </si>
  <si>
    <t>Increase/Decrease</t>
  </si>
  <si>
    <t>Decision Unit</t>
  </si>
  <si>
    <t xml:space="preserve">     Total</t>
  </si>
  <si>
    <t>FTE</t>
  </si>
  <si>
    <t>Total</t>
  </si>
  <si>
    <t>Detail of Permanent Positions by Category</t>
  </si>
  <si>
    <t>Category</t>
  </si>
  <si>
    <t>Program</t>
  </si>
  <si>
    <t>Grades and Salary Ranges</t>
  </si>
  <si>
    <t>Executive Level I, $161,200...........................................................................</t>
  </si>
  <si>
    <t>Executive Level II, $145,100.............................................................</t>
  </si>
  <si>
    <t>Executive Level III, $133,700..........................................................</t>
  </si>
  <si>
    <t>LEAP</t>
  </si>
  <si>
    <t>12.0  Personnel benefits</t>
  </si>
  <si>
    <t>21.0  Travel and transportation of persons</t>
  </si>
  <si>
    <t>22.0  Transportation of things</t>
  </si>
  <si>
    <t>23.3  Comm., util., &amp; other misc. charges</t>
  </si>
  <si>
    <t>24.0  Printing and reproduction</t>
  </si>
  <si>
    <t>25.2 Other services</t>
  </si>
  <si>
    <t>26.0  Supplies and materials</t>
  </si>
  <si>
    <t>31.0  Equipment</t>
  </si>
  <si>
    <t xml:space="preserve">          Total obligations</t>
  </si>
  <si>
    <t xml:space="preserve">     Total, appropriated positions</t>
  </si>
  <si>
    <t>Executive Level IV, $125,700..........................................................</t>
  </si>
  <si>
    <t>Average GS Salary</t>
  </si>
  <si>
    <t>Average GS Grade</t>
  </si>
  <si>
    <t>Object Classes</t>
  </si>
  <si>
    <t>Other Object Classes:</t>
  </si>
  <si>
    <t>Total requirements must equal BA.  Include SF-1151 transfers.  Do not include recoveries or unobligated balances.</t>
  </si>
  <si>
    <t>2004 Unobligated balance, start of year, should tie to line 2A of the current SF-132.</t>
  </si>
  <si>
    <t>Relation of obligation to outlays data is based on SF-133 data.  For start of year, refer to line 12 of the SF-133.  End of year is of course not available yet (will be shown on line 14), but please provide an estimate.  Outlays = obligations+SOY-EOY, and must tie to entries on the Outyear Projections exhibit that follows.</t>
  </si>
  <si>
    <t>FY 2005 Appropriation Enacted……………………………………………………………………………………………………………………………………………………………………………………………………………………………………………………………………………………………………………………………………………………………………………………..</t>
  </si>
  <si>
    <t>Decision Unit 1</t>
  </si>
  <si>
    <t>Decision Unit 2</t>
  </si>
  <si>
    <t>Decision Unit 3</t>
  </si>
  <si>
    <t>Decision Unit 4</t>
  </si>
  <si>
    <t>Summary of Requirements by Object Class</t>
  </si>
  <si>
    <t>Overtime</t>
  </si>
  <si>
    <t>Attorneys (905)</t>
  </si>
  <si>
    <r>
      <t>2008 pay raise annualization</t>
    </r>
    <r>
      <rPr>
        <sz val="12"/>
        <color indexed="10"/>
        <rFont val="Times New Roman"/>
        <family val="1"/>
      </rPr>
      <t xml:space="preserve"> </t>
    </r>
    <r>
      <rPr>
        <sz val="12"/>
        <color indexed="8"/>
        <rFont val="Times New Roman"/>
        <family val="1"/>
      </rPr>
      <t>(3.5%)</t>
    </r>
  </si>
  <si>
    <t>A-11: Summary of Requirements by Grade</t>
  </si>
  <si>
    <t>23.1  GSA rent</t>
  </si>
  <si>
    <t>25.4  Operation and maintenance of facilities</t>
  </si>
  <si>
    <t>2005 Enacted</t>
  </si>
  <si>
    <t>2006 President's</t>
  </si>
  <si>
    <t>2006-2007</t>
  </si>
  <si>
    <t>Strategic Goal and Strategic Objective</t>
  </si>
  <si>
    <t>L: Summary of Requirements by Object Class</t>
  </si>
  <si>
    <t>K: Summary of Requirements by Grade</t>
  </si>
  <si>
    <t>SES, $111,676 - $168,000</t>
  </si>
  <si>
    <t>Program Increases</t>
  </si>
  <si>
    <t>2008 Enacted (with Rescissions, direct only)</t>
  </si>
  <si>
    <t>2008 Enacted</t>
  </si>
  <si>
    <t>FY 2008 Enacted</t>
  </si>
  <si>
    <t>FY 2009 Request</t>
  </si>
  <si>
    <t>25.7 Operation and maintenance of equipment</t>
  </si>
  <si>
    <t>Justification for Base Adjustments</t>
  </si>
  <si>
    <t>Decreases</t>
  </si>
  <si>
    <r>
      <t>Annualization of 2008 pay raise</t>
    </r>
    <r>
      <rPr>
        <sz val="9"/>
        <color indexed="8"/>
        <rFont val="Times New Roman"/>
        <family val="1"/>
      </rPr>
      <t xml:space="preserve">.  This pay annualization represents first quarter amounts (October through December) of the 2008 pay increase of 3.5 percent included in the 2008 President's Budget.  The amount requested </t>
    </r>
    <r>
      <rPr>
        <b/>
        <u val="single"/>
        <sz val="9"/>
        <color indexed="8"/>
        <rFont val="Times New Roman"/>
        <family val="1"/>
      </rPr>
      <t>$2,000</t>
    </r>
    <r>
      <rPr>
        <sz val="9"/>
        <color indexed="8"/>
        <rFont val="Times New Roman"/>
        <family val="1"/>
      </rPr>
      <t>, represents the pay amounts for 1/4 of the fiscal year plus appropriate benefits (</t>
    </r>
    <r>
      <rPr>
        <b/>
        <u val="single"/>
        <sz val="9"/>
        <color indexed="8"/>
        <rFont val="Times New Roman"/>
        <family val="1"/>
      </rPr>
      <t>$1,460</t>
    </r>
    <r>
      <rPr>
        <sz val="9"/>
        <color indexed="8"/>
        <rFont val="Times New Roman"/>
        <family val="1"/>
      </rPr>
      <t xml:space="preserve"> for pay and</t>
    </r>
    <r>
      <rPr>
        <b/>
        <u val="single"/>
        <sz val="9"/>
        <color indexed="8"/>
        <rFont val="Times New Roman"/>
        <family val="1"/>
      </rPr>
      <t xml:space="preserve"> $540 </t>
    </r>
    <r>
      <rPr>
        <sz val="9"/>
        <color indexed="8"/>
        <rFont val="Times New Roman"/>
        <family val="1"/>
      </rPr>
      <t>for benefits).</t>
    </r>
  </si>
  <si>
    <t>31.0  Admin  Expense</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</si>
</sst>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s>
  <fonts count="68">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b/>
      <sz val="12"/>
      <name val="Arial"/>
      <family val="2"/>
    </font>
    <font>
      <u val="singleAccounting"/>
      <sz val="12"/>
      <name val="Times New Roman"/>
      <family val="1"/>
    </font>
    <font>
      <b/>
      <sz val="12"/>
      <name val="Times New Roman"/>
      <family val="1"/>
    </font>
    <font>
      <b/>
      <sz val="16"/>
      <name val="Times New Roman"/>
      <family val="1"/>
    </font>
    <font>
      <sz val="10"/>
      <name val="TimesNewRomanPS"/>
      <family val="0"/>
    </font>
    <font>
      <sz val="10"/>
      <name val="Arial"/>
      <family val="0"/>
    </font>
    <font>
      <b/>
      <sz val="10"/>
      <name val="Times New Roman"/>
      <family val="1"/>
    </font>
    <font>
      <u val="single"/>
      <sz val="10"/>
      <name val="Times New Roman"/>
      <family val="1"/>
    </font>
    <font>
      <i/>
      <sz val="10"/>
      <name val="Times New Roman"/>
      <family val="1"/>
    </font>
    <font>
      <sz val="12"/>
      <color indexed="8"/>
      <name val="Times New Roman"/>
      <family val="1"/>
    </font>
    <font>
      <b/>
      <sz val="12"/>
      <color indexed="8"/>
      <name val="Times New Roman"/>
      <family val="1"/>
    </font>
    <font>
      <b/>
      <sz val="12"/>
      <name val="TimesNewRomanPS"/>
      <family val="0"/>
    </font>
    <font>
      <i/>
      <sz val="14"/>
      <name val="Times New Roman"/>
      <family val="1"/>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b/>
      <u val="single"/>
      <sz val="20"/>
      <name val="Arial"/>
      <family val="2"/>
    </font>
    <font>
      <sz val="20"/>
      <name val="Arial"/>
      <family val="2"/>
    </font>
    <font>
      <u val="single"/>
      <sz val="9"/>
      <color indexed="8"/>
      <name val="Times New Roman"/>
      <family val="1"/>
    </font>
    <font>
      <b/>
      <sz val="20"/>
      <name val="Arial"/>
      <family val="2"/>
    </font>
    <font>
      <sz val="9"/>
      <color indexed="12"/>
      <name val="Times New Roman"/>
      <family val="1"/>
    </font>
    <font>
      <sz val="12"/>
      <color indexed="12"/>
      <name val="Arial"/>
      <family val="0"/>
    </font>
    <font>
      <sz val="12"/>
      <color indexed="10"/>
      <name val="Times New Roman"/>
      <family val="1"/>
    </font>
    <font>
      <sz val="12"/>
      <color indexed="8"/>
      <name val="Arial"/>
      <family val="0"/>
    </font>
    <font>
      <sz val="12"/>
      <color indexed="9"/>
      <name val="Arial"/>
      <family val="0"/>
    </font>
    <font>
      <sz val="9"/>
      <color indexed="9"/>
      <name val="Times New Roman"/>
      <family val="1"/>
    </font>
    <font>
      <sz val="12"/>
      <color indexed="9"/>
      <name val="Times New Roman"/>
      <family val="1"/>
    </font>
    <font>
      <sz val="10"/>
      <color indexed="9"/>
      <name val="Times New Roman"/>
      <family val="1"/>
    </font>
    <font>
      <sz val="10"/>
      <color indexed="9"/>
      <name val="Arial"/>
      <family val="0"/>
    </font>
    <font>
      <sz val="8"/>
      <color indexed="9"/>
      <name val="Arial"/>
      <family val="2"/>
    </font>
    <font>
      <sz val="8"/>
      <name val="Times New Roman"/>
      <family val="1"/>
    </font>
    <font>
      <sz val="8"/>
      <color indexed="9"/>
      <name val="Times New Roman"/>
      <family val="1"/>
    </font>
    <font>
      <b/>
      <sz val="8"/>
      <color indexed="9"/>
      <name val="Times New Roman"/>
      <family val="1"/>
    </font>
    <font>
      <sz val="16"/>
      <name val="Arial"/>
      <family val="0"/>
    </font>
    <font>
      <b/>
      <u val="singleAccounting"/>
      <sz val="12"/>
      <name val="Times New Roman"/>
      <family val="1"/>
    </font>
    <font>
      <b/>
      <u val="single"/>
      <sz val="9"/>
      <name val="Times New Roman"/>
      <family val="1"/>
    </font>
    <font>
      <b/>
      <u val="single"/>
      <sz val="9"/>
      <color indexed="8"/>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96">
    <border>
      <left/>
      <right/>
      <top/>
      <bottom/>
      <diagonal/>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style="thin">
        <color indexed="8"/>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style="hair"/>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thin"/>
      <bottom style="thin"/>
    </border>
    <border>
      <left style="thin"/>
      <right>
        <color indexed="63"/>
      </right>
      <top style="hair"/>
      <bottom style="mediu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thin">
        <color indexed="23"/>
      </bottom>
    </border>
    <border>
      <left>
        <color indexed="63"/>
      </left>
      <right>
        <color indexed="63"/>
      </right>
      <top>
        <color indexed="63"/>
      </top>
      <bottom style="thin">
        <color indexed="8"/>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color indexed="24"/>
      </top>
      <bottom>
        <color indexed="24"/>
      </bottom>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thin"/>
      <bottom style="thin"/>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color indexed="8"/>
      </right>
      <top style="thin">
        <color indexed="8"/>
      </top>
      <bottom style="medium"/>
    </border>
    <border>
      <left style="thin"/>
      <right style="thin"/>
      <top>
        <color indexed="24"/>
      </top>
      <bottom style="hair"/>
    </border>
    <border>
      <left>
        <color indexed="63"/>
      </left>
      <right style="thin"/>
      <top>
        <color indexed="24"/>
      </top>
      <bottom style="hair"/>
    </border>
    <border>
      <left style="thin"/>
      <right style="thin">
        <color indexed="8"/>
      </right>
      <top>
        <color indexed="63"/>
      </top>
      <bottom style="hair"/>
    </border>
    <border>
      <left style="thin"/>
      <right style="thin">
        <color indexed="8"/>
      </right>
      <top style="thin"/>
      <bottom style="thin"/>
    </border>
    <border>
      <left>
        <color indexed="63"/>
      </left>
      <right style="thin"/>
      <top style="hair"/>
      <bottom style="medium"/>
    </border>
    <border>
      <left style="thin">
        <color indexed="8"/>
      </left>
      <right>
        <color indexed="63"/>
      </right>
      <top>
        <color indexed="63"/>
      </top>
      <bottom>
        <color indexed="63"/>
      </bottom>
    </border>
    <border>
      <left style="thin">
        <color indexed="8"/>
      </left>
      <right style="thin"/>
      <top>
        <color indexed="63"/>
      </top>
      <bottom>
        <color indexed="63"/>
      </bottom>
    </border>
    <border>
      <left style="thin"/>
      <right style="thin"/>
      <top>
        <color indexed="63"/>
      </top>
      <bottom style="thin">
        <color indexed="23"/>
      </bottom>
    </border>
    <border>
      <left style="thin"/>
      <right style="thin"/>
      <top>
        <color indexed="63"/>
      </top>
      <bottom style="thin">
        <color indexed="8"/>
      </bottom>
    </border>
    <border>
      <left style="thin"/>
      <right>
        <color indexed="63"/>
      </right>
      <top style="hair"/>
      <bottom style="thin"/>
    </border>
    <border>
      <left style="thin"/>
      <right style="thin"/>
      <top style="hair"/>
      <bottom style="thin"/>
    </border>
    <border>
      <left>
        <color indexed="63"/>
      </left>
      <right style="thin"/>
      <top style="hair"/>
      <bottom style="thin"/>
    </border>
    <border>
      <left>
        <color indexed="63"/>
      </left>
      <right>
        <color indexed="63"/>
      </right>
      <top style="hair"/>
      <bottom style="hair"/>
    </border>
    <border>
      <left style="thin"/>
      <right style="thin"/>
      <top style="hair"/>
      <bottom style="hair"/>
    </border>
    <border>
      <left>
        <color indexed="63"/>
      </left>
      <right>
        <color indexed="63"/>
      </right>
      <top style="hair"/>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thin"/>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color indexed="2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bottom>
        <color indexed="63"/>
      </bottom>
    </border>
    <border>
      <left>
        <color indexed="63"/>
      </left>
      <right style="thin">
        <color indexed="8"/>
      </right>
      <top>
        <color indexed="63"/>
      </top>
      <bottom style="thin"/>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color indexed="24"/>
      </right>
      <top style="thin"/>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style="thin">
        <color indexed="8"/>
      </right>
      <top style="hair"/>
      <bottom style="medium"/>
    </border>
    <border>
      <left style="thin"/>
      <right style="thin"/>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7" fillId="0" borderId="0">
      <alignment/>
      <protection/>
    </xf>
    <xf numFmtId="9" fontId="27" fillId="0" borderId="0" applyFont="0" applyFill="0" applyBorder="0" applyAlignment="0" applyProtection="0"/>
  </cellStyleXfs>
  <cellXfs count="694">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0" xfId="0" applyNumberFormat="1" applyFont="1" applyAlignment="1">
      <alignment/>
    </xf>
    <xf numFmtId="3" fontId="15"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5" fillId="0" borderId="0" xfId="0" applyNumberFormat="1" applyFont="1" applyAlignment="1">
      <alignment/>
    </xf>
    <xf numFmtId="177" fontId="6" fillId="0" borderId="0" xfId="0" applyNumberFormat="1" applyFont="1" applyAlignment="1">
      <alignment/>
    </xf>
    <xf numFmtId="177" fontId="16" fillId="0" borderId="0" xfId="0" applyNumberFormat="1" applyFont="1" applyAlignment="1">
      <alignment horizontal="centerContinuous"/>
    </xf>
    <xf numFmtId="177" fontId="6" fillId="0" borderId="0" xfId="0" applyNumberFormat="1" applyFont="1" applyAlignment="1">
      <alignment horizontal="centerContinuous"/>
    </xf>
    <xf numFmtId="177" fontId="18" fillId="0" borderId="0" xfId="0" applyNumberFormat="1" applyFont="1" applyAlignment="1">
      <alignment horizontal="centerContinuous"/>
    </xf>
    <xf numFmtId="177" fontId="19"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5" fillId="0" borderId="0" xfId="0" applyNumberFormat="1" applyFont="1" applyAlignment="1">
      <alignment horizontal="centerContinuous"/>
    </xf>
    <xf numFmtId="177" fontId="7"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0" xfId="0" applyNumberFormat="1" applyFont="1" applyFill="1" applyAlignment="1">
      <alignment horizontal="centerContinuous"/>
    </xf>
    <xf numFmtId="177" fontId="6" fillId="0" borderId="0" xfId="0" applyNumberFormat="1" applyFont="1" applyBorder="1" applyAlignment="1">
      <alignment horizontal="centerContinuous"/>
    </xf>
    <xf numFmtId="177" fontId="14" fillId="2" borderId="0" xfId="0" applyNumberFormat="1" applyFont="1" applyFill="1" applyBorder="1" applyAlignment="1">
      <alignment/>
    </xf>
    <xf numFmtId="177" fontId="20" fillId="2" borderId="0" xfId="0" applyNumberFormat="1" applyFont="1" applyFill="1" applyAlignment="1">
      <alignment/>
    </xf>
    <xf numFmtId="3" fontId="25" fillId="0" borderId="0" xfId="0" applyNumberFormat="1" applyFont="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0" fontId="27" fillId="0" borderId="0" xfId="21" applyAlignment="1">
      <alignment horizontal="centerContinuous"/>
      <protection/>
    </xf>
    <xf numFmtId="0" fontId="27" fillId="0" borderId="0" xfId="21">
      <alignment/>
      <protection/>
    </xf>
    <xf numFmtId="0" fontId="1" fillId="0" borderId="0" xfId="21" applyFont="1">
      <alignment/>
      <protection/>
    </xf>
    <xf numFmtId="0" fontId="1" fillId="0" borderId="0" xfId="21" applyFont="1" applyAlignment="1">
      <alignment horizontal="left"/>
      <protection/>
    </xf>
    <xf numFmtId="0" fontId="24" fillId="0" borderId="0" xfId="21" applyFont="1">
      <alignment/>
      <protection/>
    </xf>
    <xf numFmtId="0" fontId="24" fillId="0" borderId="0" xfId="21" applyFont="1" applyAlignment="1">
      <alignment horizontal="centerContinuous"/>
      <protection/>
    </xf>
    <xf numFmtId="3" fontId="24" fillId="0" borderId="0" xfId="21" applyNumberFormat="1" applyFont="1" applyAlignment="1">
      <alignment horizontal="centerContinuous"/>
      <protection/>
    </xf>
    <xf numFmtId="0" fontId="15" fillId="0" borderId="0" xfId="21" applyFont="1" applyAlignment="1">
      <alignment horizontal="centerContinuous"/>
      <protection/>
    </xf>
    <xf numFmtId="0" fontId="15" fillId="0" borderId="0" xfId="21" applyFont="1">
      <alignment/>
      <protection/>
    </xf>
    <xf numFmtId="0" fontId="15" fillId="0" borderId="1" xfId="21" applyFont="1" applyBorder="1">
      <alignment/>
      <protection/>
    </xf>
    <xf numFmtId="0" fontId="15" fillId="0" borderId="2" xfId="21" applyFont="1" applyBorder="1">
      <alignment/>
      <protection/>
    </xf>
    <xf numFmtId="0" fontId="15" fillId="0" borderId="3" xfId="21" applyFont="1" applyBorder="1">
      <alignment/>
      <protection/>
    </xf>
    <xf numFmtId="0" fontId="28" fillId="0" borderId="1" xfId="21" applyFont="1" applyBorder="1">
      <alignment/>
      <protection/>
    </xf>
    <xf numFmtId="183" fontId="28" fillId="0" borderId="2" xfId="21" applyNumberFormat="1" applyFont="1" applyBorder="1">
      <alignment/>
      <protection/>
    </xf>
    <xf numFmtId="185" fontId="28" fillId="0" borderId="3" xfId="17" applyNumberFormat="1" applyFont="1" applyBorder="1" applyAlignment="1">
      <alignment/>
    </xf>
    <xf numFmtId="0" fontId="15" fillId="0" borderId="1" xfId="21" applyFont="1" applyBorder="1" applyAlignment="1">
      <alignment horizontal="left" indent="1"/>
      <protection/>
    </xf>
    <xf numFmtId="183" fontId="15" fillId="0" borderId="2" xfId="15" applyNumberFormat="1" applyFont="1" applyBorder="1" applyAlignment="1">
      <alignment/>
    </xf>
    <xf numFmtId="183" fontId="15" fillId="0" borderId="3" xfId="15" applyNumberFormat="1" applyFont="1" applyBorder="1" applyAlignment="1">
      <alignment/>
    </xf>
    <xf numFmtId="183" fontId="15" fillId="0" borderId="0" xfId="15" applyNumberFormat="1" applyFont="1" applyAlignment="1">
      <alignment/>
    </xf>
    <xf numFmtId="183" fontId="29" fillId="0" borderId="2" xfId="15" applyNumberFormat="1" applyFont="1" applyBorder="1" applyAlignment="1">
      <alignment/>
    </xf>
    <xf numFmtId="183" fontId="29" fillId="0" borderId="3" xfId="15" applyNumberFormat="1" applyFont="1" applyBorder="1" applyAlignment="1">
      <alignment/>
    </xf>
    <xf numFmtId="183" fontId="28" fillId="0" borderId="0" xfId="15" applyNumberFormat="1" applyFont="1" applyAlignment="1">
      <alignment/>
    </xf>
    <xf numFmtId="0" fontId="28" fillId="0" borderId="1" xfId="21" applyFont="1" applyBorder="1" applyAlignment="1">
      <alignment wrapText="1"/>
      <protection/>
    </xf>
    <xf numFmtId="0" fontId="28" fillId="0" borderId="4" xfId="21" applyFont="1" applyBorder="1">
      <alignment/>
      <protection/>
    </xf>
    <xf numFmtId="183" fontId="28" fillId="0" borderId="5" xfId="15" applyNumberFormat="1" applyFont="1" applyBorder="1" applyAlignment="1">
      <alignment/>
    </xf>
    <xf numFmtId="183" fontId="28" fillId="0" borderId="6" xfId="15" applyNumberFormat="1" applyFont="1" applyBorder="1" applyAlignment="1">
      <alignment/>
    </xf>
    <xf numFmtId="185" fontId="28" fillId="0" borderId="7" xfId="17" applyNumberFormat="1" applyFont="1" applyBorder="1" applyAlignment="1">
      <alignment horizontal="left"/>
    </xf>
    <xf numFmtId="0" fontId="28" fillId="0" borderId="0" xfId="21" applyFont="1" applyBorder="1" applyAlignment="1">
      <alignment horizontal="left"/>
      <protection/>
    </xf>
    <xf numFmtId="183" fontId="28" fillId="0" borderId="0" xfId="21" applyNumberFormat="1" applyFont="1" applyBorder="1" applyAlignment="1">
      <alignment horizontal="left"/>
      <protection/>
    </xf>
    <xf numFmtId="185" fontId="28" fillId="0" borderId="0" xfId="17" applyNumberFormat="1" applyFont="1" applyBorder="1" applyAlignment="1">
      <alignment horizontal="left"/>
    </xf>
    <xf numFmtId="177" fontId="35" fillId="2" borderId="8" xfId="0" applyNumberFormat="1" applyFont="1" applyFill="1" applyBorder="1" applyAlignment="1">
      <alignment horizontal="center"/>
    </xf>
    <xf numFmtId="177" fontId="35" fillId="2" borderId="1" xfId="0" applyNumberFormat="1" applyFont="1" applyFill="1" applyBorder="1" applyAlignment="1">
      <alignment horizontal="center"/>
    </xf>
    <xf numFmtId="177" fontId="6" fillId="3" borderId="0" xfId="0" applyNumberFormat="1" applyFont="1" applyFill="1" applyAlignment="1">
      <alignment/>
    </xf>
    <xf numFmtId="177" fontId="31" fillId="2" borderId="0" xfId="0" applyNumberFormat="1" applyFont="1" applyFill="1" applyAlignment="1">
      <alignment/>
    </xf>
    <xf numFmtId="177" fontId="31" fillId="2" borderId="3" xfId="0" applyNumberFormat="1" applyFont="1" applyFill="1" applyBorder="1" applyAlignment="1">
      <alignment/>
    </xf>
    <xf numFmtId="3" fontId="15" fillId="0" borderId="0" xfId="0" applyNumberFormat="1" applyFont="1" applyAlignment="1">
      <alignment horizontal="centerContinuous"/>
    </xf>
    <xf numFmtId="0" fontId="39" fillId="0" borderId="0" xfId="0" applyFont="1" applyAlignment="1">
      <alignment/>
    </xf>
    <xf numFmtId="177" fontId="5" fillId="0" borderId="3" xfId="0" applyNumberFormat="1" applyFont="1" applyBorder="1" applyAlignment="1">
      <alignment/>
    </xf>
    <xf numFmtId="5" fontId="33" fillId="0" borderId="9" xfId="0" applyNumberFormat="1" applyFont="1" applyBorder="1" applyAlignment="1">
      <alignment/>
    </xf>
    <xf numFmtId="5" fontId="33" fillId="0" borderId="6" xfId="0" applyNumberFormat="1" applyFont="1" applyBorder="1" applyAlignment="1">
      <alignment/>
    </xf>
    <xf numFmtId="177" fontId="5" fillId="0" borderId="2" xfId="0" applyNumberFormat="1" applyFont="1" applyBorder="1" applyAlignment="1">
      <alignment/>
    </xf>
    <xf numFmtId="177" fontId="5" fillId="0" borderId="10" xfId="0" applyNumberFormat="1" applyFont="1" applyBorder="1" applyAlignment="1">
      <alignment/>
    </xf>
    <xf numFmtId="177" fontId="5" fillId="0" borderId="11" xfId="0" applyNumberFormat="1" applyFont="1" applyBorder="1" applyAlignment="1">
      <alignment/>
    </xf>
    <xf numFmtId="177" fontId="33" fillId="0" borderId="12" xfId="0" applyNumberFormat="1" applyFont="1" applyBorder="1" applyAlignment="1">
      <alignment horizontal="right"/>
    </xf>
    <xf numFmtId="177" fontId="33" fillId="0" borderId="13" xfId="0" applyNumberFormat="1" applyFont="1" applyBorder="1" applyAlignment="1">
      <alignment/>
    </xf>
    <xf numFmtId="177" fontId="6" fillId="0" borderId="3" xfId="0" applyNumberFormat="1" applyFont="1" applyBorder="1" applyAlignment="1">
      <alignment/>
    </xf>
    <xf numFmtId="177" fontId="23" fillId="0" borderId="3" xfId="0" applyNumberFormat="1" applyFont="1" applyBorder="1" applyAlignment="1">
      <alignment/>
    </xf>
    <xf numFmtId="177" fontId="6" fillId="0" borderId="6" xfId="0" applyNumberFormat="1" applyFont="1" applyBorder="1" applyAlignment="1">
      <alignment/>
    </xf>
    <xf numFmtId="177" fontId="6" fillId="0" borderId="11" xfId="0" applyNumberFormat="1" applyFont="1" applyBorder="1" applyAlignment="1">
      <alignment/>
    </xf>
    <xf numFmtId="177" fontId="6" fillId="0" borderId="14" xfId="0" applyNumberFormat="1" applyFont="1" applyBorder="1" applyAlignment="1">
      <alignment/>
    </xf>
    <xf numFmtId="177" fontId="6" fillId="0" borderId="9" xfId="0" applyNumberFormat="1" applyFont="1" applyBorder="1" applyAlignment="1">
      <alignment horizontal="fill"/>
    </xf>
    <xf numFmtId="3" fontId="6" fillId="0" borderId="2" xfId="0" applyNumberFormat="1" applyFont="1" applyBorder="1" applyAlignment="1">
      <alignment/>
    </xf>
    <xf numFmtId="3" fontId="6" fillId="0" borderId="15" xfId="0" applyNumberFormat="1" applyFont="1" applyBorder="1" applyAlignment="1">
      <alignment/>
    </xf>
    <xf numFmtId="3" fontId="6" fillId="0" borderId="16" xfId="0" applyNumberFormat="1" applyFont="1" applyBorder="1" applyAlignment="1">
      <alignment/>
    </xf>
    <xf numFmtId="177" fontId="6" fillId="0" borderId="16" xfId="0" applyNumberFormat="1" applyFont="1" applyBorder="1" applyAlignment="1">
      <alignment horizontal="fill"/>
    </xf>
    <xf numFmtId="177" fontId="6" fillId="0" borderId="17" xfId="0" applyNumberFormat="1" applyFont="1" applyBorder="1" applyAlignment="1">
      <alignment/>
    </xf>
    <xf numFmtId="3" fontId="6" fillId="0" borderId="12" xfId="0" applyNumberFormat="1" applyFont="1" applyBorder="1" applyAlignment="1">
      <alignment/>
    </xf>
    <xf numFmtId="177" fontId="6" fillId="0" borderId="12" xfId="0" applyNumberFormat="1" applyFont="1" applyBorder="1" applyAlignment="1">
      <alignment/>
    </xf>
    <xf numFmtId="177" fontId="21" fillId="0" borderId="12" xfId="0" applyNumberFormat="1" applyFont="1" applyBorder="1" applyAlignment="1">
      <alignment/>
    </xf>
    <xf numFmtId="177" fontId="24" fillId="0" borderId="14" xfId="0" applyNumberFormat="1" applyFont="1" applyBorder="1" applyAlignment="1">
      <alignment/>
    </xf>
    <xf numFmtId="177" fontId="24" fillId="0" borderId="18" xfId="0" applyNumberFormat="1" applyFont="1" applyBorder="1" applyAlignment="1">
      <alignment horizontal="right"/>
    </xf>
    <xf numFmtId="177" fontId="24" fillId="0" borderId="19" xfId="0" applyNumberFormat="1" applyFont="1" applyBorder="1" applyAlignment="1">
      <alignment horizontal="center"/>
    </xf>
    <xf numFmtId="177" fontId="24" fillId="0" borderId="20" xfId="0" applyNumberFormat="1" applyFont="1" applyBorder="1" applyAlignment="1">
      <alignment horizontal="center"/>
    </xf>
    <xf numFmtId="177" fontId="6" fillId="0" borderId="1" xfId="0" applyNumberFormat="1" applyFont="1" applyBorder="1" applyAlignment="1">
      <alignment/>
    </xf>
    <xf numFmtId="177" fontId="6" fillId="0" borderId="21" xfId="0" applyNumberFormat="1" applyFont="1" applyBorder="1" applyAlignment="1">
      <alignment/>
    </xf>
    <xf numFmtId="177" fontId="23" fillId="0" borderId="1" xfId="0" applyNumberFormat="1" applyFont="1" applyBorder="1" applyAlignment="1">
      <alignment/>
    </xf>
    <xf numFmtId="177" fontId="6" fillId="0" borderId="4" xfId="0" applyNumberFormat="1" applyFont="1" applyBorder="1" applyAlignment="1">
      <alignment/>
    </xf>
    <xf numFmtId="177" fontId="24" fillId="0" borderId="19" xfId="0" applyNumberFormat="1" applyFont="1" applyBorder="1" applyAlignment="1">
      <alignment/>
    </xf>
    <xf numFmtId="177" fontId="6" fillId="0" borderId="1" xfId="0" applyNumberFormat="1" applyFont="1" applyBorder="1" applyAlignment="1">
      <alignment horizontal="right"/>
    </xf>
    <xf numFmtId="3" fontId="41" fillId="0" borderId="0" xfId="0" applyNumberFormat="1" applyFont="1" applyAlignment="1">
      <alignment horizontal="centerContinuous"/>
    </xf>
    <xf numFmtId="177" fontId="24" fillId="0" borderId="6" xfId="0" applyNumberFormat="1" applyFont="1" applyBorder="1" applyAlignment="1">
      <alignment/>
    </xf>
    <xf numFmtId="177" fontId="24" fillId="0" borderId="9" xfId="0" applyNumberFormat="1" applyFont="1" applyBorder="1" applyAlignment="1">
      <alignment horizontal="fill"/>
    </xf>
    <xf numFmtId="177" fontId="24" fillId="0" borderId="4" xfId="0" applyNumberFormat="1" applyFont="1" applyBorder="1" applyAlignment="1">
      <alignment/>
    </xf>
    <xf numFmtId="165" fontId="24" fillId="0" borderId="6" xfId="0" applyNumberFormat="1" applyFont="1" applyBorder="1" applyAlignment="1">
      <alignment/>
    </xf>
    <xf numFmtId="177" fontId="35" fillId="2" borderId="13" xfId="0" applyNumberFormat="1" applyFont="1" applyFill="1" applyBorder="1" applyAlignment="1">
      <alignment horizontal="right"/>
    </xf>
    <xf numFmtId="177" fontId="35" fillId="2" borderId="12" xfId="0" applyNumberFormat="1" applyFont="1" applyFill="1" applyBorder="1" applyAlignment="1">
      <alignment horizontal="right"/>
    </xf>
    <xf numFmtId="177" fontId="35" fillId="2" borderId="18" xfId="0" applyNumberFormat="1" applyFont="1" applyFill="1" applyBorder="1" applyAlignment="1">
      <alignment horizontal="right"/>
    </xf>
    <xf numFmtId="177" fontId="33" fillId="0" borderId="13" xfId="0" applyNumberFormat="1" applyFont="1" applyBorder="1" applyAlignment="1">
      <alignment horizontal="right"/>
    </xf>
    <xf numFmtId="177" fontId="33" fillId="0" borderId="18" xfId="0" applyNumberFormat="1" applyFont="1" applyBorder="1" applyAlignment="1">
      <alignment horizontal="right"/>
    </xf>
    <xf numFmtId="177" fontId="31" fillId="2" borderId="2" xfId="0" applyNumberFormat="1" applyFont="1" applyFill="1" applyBorder="1" applyAlignment="1">
      <alignment/>
    </xf>
    <xf numFmtId="177" fontId="31" fillId="2" borderId="5" xfId="0" applyNumberFormat="1" applyFont="1" applyFill="1" applyBorder="1" applyAlignment="1">
      <alignment/>
    </xf>
    <xf numFmtId="177" fontId="31" fillId="2" borderId="10" xfId="0" applyNumberFormat="1" applyFont="1" applyFill="1" applyBorder="1" applyAlignment="1">
      <alignment/>
    </xf>
    <xf numFmtId="177" fontId="32" fillId="2" borderId="13" xfId="0" applyNumberFormat="1" applyFont="1" applyFill="1" applyBorder="1" applyAlignment="1">
      <alignment/>
    </xf>
    <xf numFmtId="177" fontId="32" fillId="2" borderId="12" xfId="0" applyNumberFormat="1" applyFont="1" applyFill="1" applyBorder="1" applyAlignment="1">
      <alignment horizontal="right"/>
    </xf>
    <xf numFmtId="177" fontId="32" fillId="2" borderId="13" xfId="0" applyNumberFormat="1" applyFont="1" applyFill="1" applyBorder="1" applyAlignment="1">
      <alignment horizontal="right"/>
    </xf>
    <xf numFmtId="177" fontId="32" fillId="2" borderId="18" xfId="0" applyNumberFormat="1" applyFont="1" applyFill="1" applyBorder="1" applyAlignment="1">
      <alignment horizontal="right"/>
    </xf>
    <xf numFmtId="177" fontId="31" fillId="2" borderId="2" xfId="0" applyNumberFormat="1" applyFont="1" applyFill="1" applyBorder="1" applyAlignment="1">
      <alignment horizontal="left"/>
    </xf>
    <xf numFmtId="177" fontId="42" fillId="2" borderId="0" xfId="0" applyNumberFormat="1" applyFont="1" applyFill="1" applyAlignment="1">
      <alignment/>
    </xf>
    <xf numFmtId="177" fontId="31" fillId="2" borderId="15" xfId="0" applyNumberFormat="1" applyFont="1" applyFill="1" applyBorder="1" applyAlignment="1">
      <alignment horizontal="left"/>
    </xf>
    <xf numFmtId="0" fontId="15" fillId="0" borderId="4" xfId="21" applyFont="1" applyBorder="1" applyAlignment="1">
      <alignment horizontal="left" indent="1"/>
      <protection/>
    </xf>
    <xf numFmtId="183" fontId="15" fillId="0" borderId="5" xfId="15" applyNumberFormat="1" applyFont="1" applyBorder="1" applyAlignment="1">
      <alignment/>
    </xf>
    <xf numFmtId="183" fontId="15" fillId="0" borderId="6" xfId="15" applyNumberFormat="1" applyFont="1" applyBorder="1" applyAlignment="1">
      <alignment/>
    </xf>
    <xf numFmtId="183" fontId="28" fillId="0" borderId="1" xfId="15" applyNumberFormat="1" applyFont="1" applyBorder="1" applyAlignment="1">
      <alignment/>
    </xf>
    <xf numFmtId="183" fontId="15" fillId="0" borderId="1" xfId="15" applyNumberFormat="1" applyFont="1" applyBorder="1" applyAlignment="1">
      <alignment/>
    </xf>
    <xf numFmtId="183" fontId="28" fillId="0" borderId="22" xfId="21" applyNumberFormat="1" applyFont="1" applyBorder="1" applyAlignment="1">
      <alignment horizontal="left"/>
      <protection/>
    </xf>
    <xf numFmtId="0" fontId="28" fillId="0" borderId="23" xfId="21" applyFont="1" applyBorder="1" applyAlignment="1">
      <alignment horizontal="left"/>
      <protection/>
    </xf>
    <xf numFmtId="0" fontId="28" fillId="0" borderId="24" xfId="21" applyFont="1" applyBorder="1" applyAlignment="1">
      <alignment horizontal="left"/>
      <protection/>
    </xf>
    <xf numFmtId="3" fontId="6" fillId="0" borderId="0" xfId="0" applyNumberFormat="1" applyFont="1" applyFill="1" applyAlignment="1">
      <alignment/>
    </xf>
    <xf numFmtId="177" fontId="6" fillId="0" borderId="0" xfId="0" applyNumberFormat="1" applyFont="1" applyFill="1" applyAlignment="1">
      <alignment/>
    </xf>
    <xf numFmtId="177" fontId="13" fillId="4" borderId="0" xfId="0" applyNumberFormat="1" applyFont="1" applyFill="1" applyAlignment="1">
      <alignment horizontal="right"/>
    </xf>
    <xf numFmtId="177" fontId="13" fillId="4" borderId="0" xfId="0" applyNumberFormat="1" applyFont="1" applyFill="1" applyAlignment="1">
      <alignment/>
    </xf>
    <xf numFmtId="177" fontId="4" fillId="0" borderId="12" xfId="0" applyNumberFormat="1" applyFont="1" applyBorder="1" applyAlignment="1">
      <alignment/>
    </xf>
    <xf numFmtId="5" fontId="35" fillId="2" borderId="17" xfId="0" applyNumberFormat="1" applyFont="1" applyFill="1" applyBorder="1" applyAlignment="1">
      <alignment/>
    </xf>
    <xf numFmtId="5" fontId="35" fillId="2" borderId="16" xfId="0" applyNumberFormat="1" applyFont="1" applyFill="1" applyBorder="1" applyAlignment="1">
      <alignment/>
    </xf>
    <xf numFmtId="177" fontId="32" fillId="2" borderId="25" xfId="0" applyNumberFormat="1" applyFont="1" applyFill="1" applyBorder="1" applyAlignment="1">
      <alignment horizontal="left"/>
    </xf>
    <xf numFmtId="177" fontId="32" fillId="2" borderId="15" xfId="0" applyNumberFormat="1" applyFont="1" applyFill="1" applyBorder="1" applyAlignment="1">
      <alignment horizontal="left"/>
    </xf>
    <xf numFmtId="0" fontId="28" fillId="0" borderId="10" xfId="21" applyFont="1" applyFill="1" applyBorder="1" applyAlignment="1">
      <alignment horizontal="centerContinuous"/>
      <protection/>
    </xf>
    <xf numFmtId="0" fontId="28" fillId="0" borderId="14" xfId="21" applyFont="1" applyFill="1" applyBorder="1" applyAlignment="1">
      <alignment horizontal="centerContinuous"/>
      <protection/>
    </xf>
    <xf numFmtId="0" fontId="15" fillId="0" borderId="0" xfId="21" applyFont="1" applyFill="1">
      <alignment/>
      <protection/>
    </xf>
    <xf numFmtId="1" fontId="28" fillId="0" borderId="10" xfId="21" applyNumberFormat="1" applyFont="1" applyFill="1" applyBorder="1" applyAlignment="1">
      <alignment horizontal="centerContinuous"/>
      <protection/>
    </xf>
    <xf numFmtId="0" fontId="27" fillId="0" borderId="0" xfId="21" applyFill="1">
      <alignment/>
      <protection/>
    </xf>
    <xf numFmtId="0" fontId="28" fillId="0" borderId="5" xfId="21" applyFont="1" applyFill="1" applyBorder="1" applyAlignment="1">
      <alignment horizontal="centerContinuous"/>
      <protection/>
    </xf>
    <xf numFmtId="0" fontId="15" fillId="0" borderId="6" xfId="21" applyFont="1" applyFill="1" applyBorder="1" applyAlignment="1">
      <alignment horizontal="centerContinuous"/>
      <protection/>
    </xf>
    <xf numFmtId="0" fontId="28" fillId="0" borderId="6" xfId="21" applyFont="1" applyFill="1" applyBorder="1" applyAlignment="1">
      <alignment horizontal="centerContinuous"/>
      <protection/>
    </xf>
    <xf numFmtId="0" fontId="15" fillId="0" borderId="2" xfId="21" applyFont="1" applyFill="1" applyBorder="1" applyAlignment="1">
      <alignment horizontal="center"/>
      <protection/>
    </xf>
    <xf numFmtId="0" fontId="15" fillId="0" borderId="3" xfId="21" applyFont="1" applyFill="1" applyBorder="1" applyAlignment="1">
      <alignment horizontal="center"/>
      <protection/>
    </xf>
    <xf numFmtId="0" fontId="29" fillId="0" borderId="5" xfId="21" applyFont="1" applyFill="1" applyBorder="1" applyAlignment="1">
      <alignment horizontal="center"/>
      <protection/>
    </xf>
    <xf numFmtId="0" fontId="29" fillId="0" borderId="6" xfId="21" applyFont="1" applyFill="1" applyBorder="1" applyAlignment="1">
      <alignment horizontal="center"/>
      <protection/>
    </xf>
    <xf numFmtId="3" fontId="39" fillId="0" borderId="10" xfId="0" applyNumberFormat="1" applyFont="1" applyBorder="1" applyAlignment="1">
      <alignment/>
    </xf>
    <xf numFmtId="3" fontId="39" fillId="0" borderId="11" xfId="0" applyNumberFormat="1" applyFont="1" applyBorder="1" applyAlignment="1">
      <alignment/>
    </xf>
    <xf numFmtId="177" fontId="39" fillId="0" borderId="10" xfId="0" applyNumberFormat="1" applyFont="1" applyBorder="1" applyAlignment="1">
      <alignment horizontal="centerContinuous"/>
    </xf>
    <xf numFmtId="177" fontId="39" fillId="0" borderId="11" xfId="0" applyNumberFormat="1" applyFont="1" applyBorder="1" applyAlignment="1">
      <alignment horizontal="centerContinuous"/>
    </xf>
    <xf numFmtId="177" fontId="39" fillId="0" borderId="11" xfId="0" applyNumberFormat="1" applyFont="1" applyBorder="1" applyAlignment="1">
      <alignment/>
    </xf>
    <xf numFmtId="1" fontId="39" fillId="0" borderId="10" xfId="0" applyNumberFormat="1" applyFont="1" applyBorder="1" applyAlignment="1">
      <alignment horizontal="centerContinuous"/>
    </xf>
    <xf numFmtId="1" fontId="39" fillId="0" borderId="11" xfId="0" applyNumberFormat="1" applyFont="1" applyBorder="1" applyAlignment="1">
      <alignment horizontal="centerContinuous"/>
    </xf>
    <xf numFmtId="177" fontId="39" fillId="0" borderId="14" xfId="0" applyNumberFormat="1" applyFont="1" applyBorder="1" applyAlignment="1">
      <alignment horizontal="centerContinuous"/>
    </xf>
    <xf numFmtId="3" fontId="39" fillId="0" borderId="2" xfId="0" applyNumberFormat="1" applyFont="1" applyBorder="1" applyAlignment="1">
      <alignment/>
    </xf>
    <xf numFmtId="3" fontId="45" fillId="0" borderId="0" xfId="0" applyNumberFormat="1" applyFont="1" applyAlignment="1">
      <alignment horizontal="centerContinuous"/>
    </xf>
    <xf numFmtId="3" fontId="39" fillId="0" borderId="0" xfId="0" applyNumberFormat="1" applyFont="1" applyAlignment="1">
      <alignment horizontal="centerContinuous"/>
    </xf>
    <xf numFmtId="3" fontId="39" fillId="0" borderId="0" xfId="0" applyNumberFormat="1" applyFont="1" applyAlignment="1">
      <alignment/>
    </xf>
    <xf numFmtId="177" fontId="39" fillId="0" borderId="5" xfId="0" applyNumberFormat="1" applyFont="1" applyBorder="1" applyAlignment="1">
      <alignment horizontal="centerContinuous"/>
    </xf>
    <xf numFmtId="177" fontId="39" fillId="0" borderId="9" xfId="0" applyNumberFormat="1" applyFont="1" applyBorder="1" applyAlignment="1">
      <alignment horizontal="centerContinuous"/>
    </xf>
    <xf numFmtId="177" fontId="39" fillId="0" borderId="9" xfId="0" applyNumberFormat="1" applyFont="1" applyBorder="1" applyAlignment="1">
      <alignment/>
    </xf>
    <xf numFmtId="177" fontId="45" fillId="0" borderId="9" xfId="0" applyNumberFormat="1" applyFont="1" applyBorder="1" applyAlignment="1">
      <alignment horizontal="centerContinuous"/>
    </xf>
    <xf numFmtId="177" fontId="39" fillId="0" borderId="6" xfId="0" applyNumberFormat="1" applyFont="1" applyBorder="1" applyAlignment="1">
      <alignment horizontal="centerContinuous"/>
    </xf>
    <xf numFmtId="3" fontId="46" fillId="0" borderId="13" xfId="0" applyNumberFormat="1" applyFont="1" applyBorder="1" applyAlignment="1">
      <alignment/>
    </xf>
    <xf numFmtId="3" fontId="39" fillId="0" borderId="12" xfId="0" applyNumberFormat="1" applyFont="1" applyBorder="1" applyAlignment="1">
      <alignment/>
    </xf>
    <xf numFmtId="177" fontId="39" fillId="0" borderId="13" xfId="0" applyNumberFormat="1" applyFont="1" applyBorder="1" applyAlignment="1">
      <alignment horizontal="right"/>
    </xf>
    <xf numFmtId="177" fontId="39" fillId="0" borderId="12" xfId="0" applyNumberFormat="1" applyFont="1" applyBorder="1" applyAlignment="1">
      <alignment horizontal="center"/>
    </xf>
    <xf numFmtId="177" fontId="39" fillId="0" borderId="12" xfId="0" applyNumberFormat="1" applyFont="1" applyBorder="1" applyAlignment="1">
      <alignment horizontal="right"/>
    </xf>
    <xf numFmtId="177" fontId="39" fillId="0" borderId="12" xfId="0" applyNumberFormat="1" applyFont="1" applyBorder="1" applyAlignment="1">
      <alignment/>
    </xf>
    <xf numFmtId="177" fontId="39" fillId="0" borderId="18" xfId="0" applyNumberFormat="1" applyFont="1" applyBorder="1" applyAlignment="1">
      <alignment horizontal="right"/>
    </xf>
    <xf numFmtId="3" fontId="39" fillId="0" borderId="15" xfId="0" applyNumberFormat="1" applyFont="1" applyBorder="1" applyAlignment="1">
      <alignment/>
    </xf>
    <xf numFmtId="3" fontId="39" fillId="0" borderId="16" xfId="0" applyNumberFormat="1" applyFont="1" applyBorder="1" applyAlignment="1">
      <alignment/>
    </xf>
    <xf numFmtId="3" fontId="39" fillId="0" borderId="16" xfId="0" applyNumberFormat="1" applyFont="1" applyBorder="1" applyAlignment="1">
      <alignment horizontal="fill"/>
    </xf>
    <xf numFmtId="177" fontId="39" fillId="0" borderId="15" xfId="0" applyNumberFormat="1" applyFont="1" applyBorder="1" applyAlignment="1">
      <alignment/>
    </xf>
    <xf numFmtId="177" fontId="39" fillId="0" borderId="16" xfId="0" applyNumberFormat="1" applyFont="1" applyBorder="1" applyAlignment="1">
      <alignment/>
    </xf>
    <xf numFmtId="165" fontId="39" fillId="0" borderId="16" xfId="0" applyNumberFormat="1" applyFont="1" applyBorder="1" applyAlignment="1">
      <alignment/>
    </xf>
    <xf numFmtId="165" fontId="39" fillId="0" borderId="17" xfId="0" applyNumberFormat="1" applyFont="1" applyBorder="1" applyAlignment="1">
      <alignment/>
    </xf>
    <xf numFmtId="177" fontId="39" fillId="0" borderId="17" xfId="0" applyNumberFormat="1" applyFont="1" applyBorder="1" applyAlignment="1">
      <alignment/>
    </xf>
    <xf numFmtId="3" fontId="39" fillId="0" borderId="5" xfId="0" applyNumberFormat="1" applyFont="1" applyFill="1" applyBorder="1" applyAlignment="1">
      <alignment/>
    </xf>
    <xf numFmtId="3" fontId="39" fillId="0" borderId="9" xfId="0" applyNumberFormat="1" applyFont="1" applyBorder="1" applyAlignment="1">
      <alignment/>
    </xf>
    <xf numFmtId="3" fontId="39" fillId="0" borderId="9" xfId="0" applyNumberFormat="1" applyFont="1" applyBorder="1" applyAlignment="1">
      <alignment horizontal="fill"/>
    </xf>
    <xf numFmtId="177" fontId="39" fillId="0" borderId="5" xfId="0" applyNumberFormat="1" applyFont="1" applyBorder="1" applyAlignment="1">
      <alignment/>
    </xf>
    <xf numFmtId="177" fontId="39" fillId="0" borderId="6" xfId="0" applyNumberFormat="1" applyFont="1" applyBorder="1" applyAlignment="1">
      <alignment/>
    </xf>
    <xf numFmtId="3" fontId="39" fillId="0" borderId="5" xfId="0" applyNumberFormat="1" applyFont="1" applyBorder="1" applyAlignment="1">
      <alignment/>
    </xf>
    <xf numFmtId="3" fontId="46" fillId="0" borderId="9" xfId="0" applyNumberFormat="1" applyFont="1" applyBorder="1" applyAlignment="1">
      <alignment/>
    </xf>
    <xf numFmtId="3" fontId="46" fillId="0" borderId="9" xfId="0" applyNumberFormat="1" applyFont="1" applyBorder="1" applyAlignment="1">
      <alignment horizontal="fill"/>
    </xf>
    <xf numFmtId="177" fontId="46" fillId="0" borderId="5" xfId="0" applyNumberFormat="1" applyFont="1" applyBorder="1" applyAlignment="1">
      <alignment/>
    </xf>
    <xf numFmtId="177" fontId="46" fillId="0" borderId="9" xfId="0" applyNumberFormat="1" applyFont="1" applyBorder="1" applyAlignment="1">
      <alignment/>
    </xf>
    <xf numFmtId="177" fontId="46" fillId="0" borderId="6" xfId="0" applyNumberFormat="1" applyFont="1" applyBorder="1" applyAlignment="1">
      <alignment/>
    </xf>
    <xf numFmtId="177" fontId="39" fillId="0" borderId="2" xfId="0" applyNumberFormat="1" applyFont="1" applyBorder="1" applyAlignment="1">
      <alignment/>
    </xf>
    <xf numFmtId="177" fontId="39" fillId="0" borderId="0" xfId="0" applyNumberFormat="1" applyFont="1" applyAlignment="1">
      <alignment/>
    </xf>
    <xf numFmtId="177" fontId="39" fillId="0" borderId="3" xfId="0" applyNumberFormat="1" applyFont="1" applyBorder="1" applyAlignment="1">
      <alignment/>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9" fillId="0" borderId="0" xfId="21" applyFont="1" applyBorder="1" applyAlignment="1">
      <alignment horizontal="center"/>
      <protection/>
    </xf>
    <xf numFmtId="0" fontId="39" fillId="0" borderId="0" xfId="0" applyFont="1" applyBorder="1" applyAlignment="1">
      <alignment horizontal="center"/>
    </xf>
    <xf numFmtId="0" fontId="39" fillId="0" borderId="0" xfId="0" applyFont="1" applyBorder="1" applyAlignment="1">
      <alignment horizontal="center"/>
    </xf>
    <xf numFmtId="0" fontId="39" fillId="0" borderId="0" xfId="0" applyFont="1" applyBorder="1" applyAlignment="1">
      <alignment wrapText="1"/>
    </xf>
    <xf numFmtId="0" fontId="39"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Alignment="1">
      <alignment horizontal="center"/>
    </xf>
    <xf numFmtId="0" fontId="45" fillId="0" borderId="0" xfId="0" applyFont="1" applyBorder="1" applyAlignment="1">
      <alignment wrapText="1"/>
    </xf>
    <xf numFmtId="177" fontId="31" fillId="0" borderId="15" xfId="0" applyNumberFormat="1" applyFont="1" applyFill="1" applyBorder="1" applyAlignment="1">
      <alignment horizontal="left"/>
    </xf>
    <xf numFmtId="177" fontId="32" fillId="2" borderId="26" xfId="0" applyNumberFormat="1" applyFont="1" applyFill="1" applyBorder="1" applyAlignment="1">
      <alignment horizontal="left"/>
    </xf>
    <xf numFmtId="177" fontId="24" fillId="0" borderId="27" xfId="0" applyNumberFormat="1" applyFont="1" applyBorder="1" applyAlignment="1">
      <alignment horizontal="centerContinuous"/>
    </xf>
    <xf numFmtId="3" fontId="24" fillId="0" borderId="0" xfId="0" applyNumberFormat="1" applyFont="1" applyAlignment="1">
      <alignment horizontal="centerContinuous"/>
    </xf>
    <xf numFmtId="177" fontId="24" fillId="0" borderId="0" xfId="0" applyNumberFormat="1" applyFont="1" applyAlignment="1">
      <alignment horizontal="centerContinuous"/>
    </xf>
    <xf numFmtId="0" fontId="28" fillId="0" borderId="0" xfId="21" applyFont="1">
      <alignment/>
      <protection/>
    </xf>
    <xf numFmtId="177" fontId="13" fillId="0" borderId="0" xfId="0" applyNumberFormat="1" applyFont="1" applyFill="1" applyBorder="1" applyAlignment="1">
      <alignment/>
    </xf>
    <xf numFmtId="177" fontId="6" fillId="0" borderId="0" xfId="0" applyNumberFormat="1" applyFont="1" applyFill="1" applyAlignment="1">
      <alignment/>
    </xf>
    <xf numFmtId="0" fontId="0" fillId="0" borderId="0" xfId="0" applyFont="1" applyFill="1" applyBorder="1" applyAlignment="1">
      <alignment vertical="top" wrapText="1"/>
    </xf>
    <xf numFmtId="177" fontId="0" fillId="0" borderId="0" xfId="0" applyNumberFormat="1" applyFont="1" applyFill="1" applyAlignment="1">
      <alignment horizontal="centerContinuous"/>
    </xf>
    <xf numFmtId="0" fontId="48" fillId="0" borderId="0" xfId="0" applyFont="1" applyFill="1" applyBorder="1" applyAlignment="1">
      <alignment vertical="top" wrapText="1"/>
    </xf>
    <xf numFmtId="0" fontId="0" fillId="0" borderId="0" xfId="0" applyFont="1" applyFill="1" applyAlignment="1">
      <alignment wrapText="1"/>
    </xf>
    <xf numFmtId="0" fontId="28" fillId="0" borderId="9" xfId="21" applyFont="1" applyFill="1" applyBorder="1" applyAlignment="1">
      <alignment horizontal="centerContinuous"/>
      <protection/>
    </xf>
    <xf numFmtId="0" fontId="15" fillId="0" borderId="0" xfId="21" applyFont="1" applyFill="1" applyBorder="1" applyAlignment="1">
      <alignment horizontal="center"/>
      <protection/>
    </xf>
    <xf numFmtId="0" fontId="29" fillId="0" borderId="9" xfId="21" applyFont="1" applyFill="1" applyBorder="1" applyAlignment="1">
      <alignment horizontal="center"/>
      <protection/>
    </xf>
    <xf numFmtId="0" fontId="15" fillId="0" borderId="0" xfId="21" applyFont="1" applyBorder="1">
      <alignment/>
      <protection/>
    </xf>
    <xf numFmtId="183" fontId="28" fillId="0" borderId="0" xfId="21" applyNumberFormat="1" applyFont="1" applyBorder="1">
      <alignment/>
      <protection/>
    </xf>
    <xf numFmtId="183" fontId="15" fillId="0" borderId="9" xfId="15" applyNumberFormat="1" applyFont="1" applyBorder="1" applyAlignment="1">
      <alignment/>
    </xf>
    <xf numFmtId="183" fontId="29" fillId="0" borderId="0" xfId="15" applyNumberFormat="1" applyFont="1" applyBorder="1" applyAlignment="1">
      <alignment/>
    </xf>
    <xf numFmtId="183" fontId="28" fillId="0" borderId="9" xfId="15" applyNumberFormat="1" applyFont="1" applyBorder="1" applyAlignment="1">
      <alignment/>
    </xf>
    <xf numFmtId="183" fontId="15" fillId="0" borderId="0" xfId="15" applyNumberFormat="1" applyFont="1" applyBorder="1" applyAlignment="1">
      <alignment/>
    </xf>
    <xf numFmtId="183" fontId="28" fillId="0" borderId="28" xfId="21" applyNumberFormat="1" applyFont="1" applyBorder="1" applyAlignment="1">
      <alignment horizontal="left"/>
      <protection/>
    </xf>
    <xf numFmtId="1" fontId="28" fillId="0" borderId="11" xfId="21" applyNumberFormat="1" applyFont="1" applyFill="1" applyBorder="1" applyAlignment="1">
      <alignment horizontal="centerContinuous"/>
      <protection/>
    </xf>
    <xf numFmtId="177" fontId="6" fillId="0" borderId="0" xfId="0" applyNumberFormat="1" applyFont="1" applyBorder="1" applyAlignment="1">
      <alignment horizontal="fill"/>
    </xf>
    <xf numFmtId="177" fontId="24" fillId="0" borderId="29" xfId="0" applyNumberFormat="1" applyFont="1" applyBorder="1" applyAlignment="1">
      <alignment horizontal="fill"/>
    </xf>
    <xf numFmtId="177" fontId="6" fillId="0" borderId="30" xfId="0" applyNumberFormat="1" applyFont="1" applyBorder="1" applyAlignment="1">
      <alignment horizontal="fill"/>
    </xf>
    <xf numFmtId="177" fontId="24" fillId="0" borderId="3" xfId="0" applyNumberFormat="1" applyFont="1" applyBorder="1" applyAlignment="1">
      <alignment/>
    </xf>
    <xf numFmtId="177" fontId="6" fillId="0" borderId="0" xfId="0" applyNumberFormat="1" applyFont="1" applyBorder="1" applyAlignment="1">
      <alignment/>
    </xf>
    <xf numFmtId="1" fontId="28" fillId="0" borderId="0" xfId="21" applyNumberFormat="1" applyFont="1" applyFill="1" applyBorder="1" applyAlignment="1">
      <alignment horizontal="centerContinuous"/>
      <protection/>
    </xf>
    <xf numFmtId="0" fontId="28" fillId="0" borderId="0" xfId="21" applyFont="1" applyFill="1" applyBorder="1" applyAlignment="1">
      <alignment horizontal="centerContinuous"/>
      <protection/>
    </xf>
    <xf numFmtId="0" fontId="29" fillId="0" borderId="0" xfId="21" applyFont="1" applyFill="1" applyBorder="1" applyAlignment="1">
      <alignment horizontal="center"/>
      <protection/>
    </xf>
    <xf numFmtId="185" fontId="28" fillId="0" borderId="0" xfId="17" applyNumberFormat="1" applyFont="1" applyBorder="1" applyAlignment="1">
      <alignment/>
    </xf>
    <xf numFmtId="183" fontId="28" fillId="0" borderId="0" xfId="15" applyNumberFormat="1" applyFont="1" applyBorder="1" applyAlignment="1">
      <alignment/>
    </xf>
    <xf numFmtId="0" fontId="1" fillId="0" borderId="0" xfId="21" applyFont="1" applyBorder="1" applyAlignment="1">
      <alignment horizontal="left"/>
      <protection/>
    </xf>
    <xf numFmtId="0" fontId="27" fillId="0" borderId="0" xfId="21" applyBorder="1" applyAlignment="1">
      <alignment horizontal="centerContinuous"/>
      <protection/>
    </xf>
    <xf numFmtId="0" fontId="27" fillId="0" borderId="0" xfId="21" applyBorder="1">
      <alignment/>
      <protection/>
    </xf>
    <xf numFmtId="0" fontId="6" fillId="0" borderId="0" xfId="0" applyFont="1" applyAlignment="1">
      <alignment/>
    </xf>
    <xf numFmtId="3" fontId="21" fillId="0" borderId="12" xfId="0" applyNumberFormat="1" applyFont="1" applyBorder="1" applyAlignment="1">
      <alignment/>
    </xf>
    <xf numFmtId="0" fontId="6" fillId="0" borderId="0" xfId="21" applyFont="1">
      <alignment/>
      <protection/>
    </xf>
    <xf numFmtId="0" fontId="15" fillId="0" borderId="5" xfId="21" applyFont="1" applyFill="1" applyBorder="1" applyAlignment="1">
      <alignment horizontal="center" wrapText="1"/>
      <protection/>
    </xf>
    <xf numFmtId="0" fontId="15" fillId="0" borderId="6" xfId="21" applyFont="1" applyFill="1" applyBorder="1" applyAlignment="1">
      <alignment horizontal="center" wrapText="1"/>
      <protection/>
    </xf>
    <xf numFmtId="177" fontId="13" fillId="2" borderId="31" xfId="0" applyNumberFormat="1" applyFont="1" applyFill="1" applyBorder="1" applyAlignment="1">
      <alignment horizontal="left"/>
    </xf>
    <xf numFmtId="177" fontId="13" fillId="2" borderId="32" xfId="0" applyNumberFormat="1" applyFont="1" applyFill="1" applyBorder="1" applyAlignment="1">
      <alignment/>
    </xf>
    <xf numFmtId="0" fontId="15" fillId="0" borderId="33" xfId="0" applyFont="1" applyBorder="1" applyAlignment="1">
      <alignment wrapText="1"/>
    </xf>
    <xf numFmtId="5" fontId="33" fillId="0" borderId="34" xfId="0" applyNumberFormat="1" applyFont="1" applyBorder="1" applyAlignment="1">
      <alignment/>
    </xf>
    <xf numFmtId="0" fontId="38" fillId="0" borderId="0" xfId="0" applyFont="1" applyAlignment="1">
      <alignment/>
    </xf>
    <xf numFmtId="177" fontId="13" fillId="0" borderId="0" xfId="0" applyNumberFormat="1" applyFont="1" applyFill="1" applyBorder="1" applyAlignment="1">
      <alignment horizontal="left"/>
    </xf>
    <xf numFmtId="0" fontId="0" fillId="0" borderId="0" xfId="0" applyFill="1" applyBorder="1" applyAlignment="1">
      <alignment/>
    </xf>
    <xf numFmtId="165" fontId="32" fillId="2" borderId="16" xfId="0" applyNumberFormat="1" applyFont="1" applyFill="1" applyBorder="1" applyAlignment="1">
      <alignment/>
    </xf>
    <xf numFmtId="3" fontId="24" fillId="0" borderId="35" xfId="0" applyNumberFormat="1" applyFont="1" applyBorder="1" applyAlignment="1">
      <alignment/>
    </xf>
    <xf numFmtId="0" fontId="0" fillId="0" borderId="36" xfId="0" applyBorder="1" applyAlignment="1">
      <alignment/>
    </xf>
    <xf numFmtId="177" fontId="39" fillId="0" borderId="11" xfId="0" applyNumberFormat="1" applyFont="1" applyBorder="1" applyAlignment="1">
      <alignment vertical="center"/>
    </xf>
    <xf numFmtId="177" fontId="39" fillId="0" borderId="9" xfId="0" applyNumberFormat="1" applyFont="1" applyBorder="1" applyAlignment="1">
      <alignment vertical="center"/>
    </xf>
    <xf numFmtId="177" fontId="57" fillId="0" borderId="0" xfId="0" applyNumberFormat="1" applyFont="1" applyAlignment="1">
      <alignment/>
    </xf>
    <xf numFmtId="177" fontId="58" fillId="2" borderId="0" xfId="0" applyNumberFormat="1" applyFont="1" applyFill="1" applyAlignment="1">
      <alignment/>
    </xf>
    <xf numFmtId="177" fontId="57" fillId="0" borderId="0" xfId="0" applyNumberFormat="1" applyFont="1" applyFill="1" applyAlignment="1">
      <alignment/>
    </xf>
    <xf numFmtId="0" fontId="59" fillId="0" borderId="0" xfId="21" applyFont="1">
      <alignment/>
      <protection/>
    </xf>
    <xf numFmtId="0" fontId="15" fillId="0" borderId="0" xfId="21" applyFont="1" applyFill="1" applyAlignment="1">
      <alignment vertical="center"/>
      <protection/>
    </xf>
    <xf numFmtId="0" fontId="0" fillId="0" borderId="0" xfId="0" applyAlignment="1">
      <alignment/>
    </xf>
    <xf numFmtId="206" fontId="35" fillId="2" borderId="15" xfId="0" applyNumberFormat="1" applyFont="1" applyFill="1" applyBorder="1" applyAlignment="1">
      <alignment/>
    </xf>
    <xf numFmtId="0" fontId="58" fillId="0" borderId="0" xfId="21" applyFont="1" applyAlignment="1">
      <alignment horizontal="left"/>
      <protection/>
    </xf>
    <xf numFmtId="0" fontId="60" fillId="0" borderId="0" xfId="0" applyFont="1" applyAlignment="1">
      <alignment/>
    </xf>
    <xf numFmtId="177" fontId="60" fillId="0" borderId="0" xfId="0" applyNumberFormat="1" applyFont="1" applyAlignment="1">
      <alignment/>
    </xf>
    <xf numFmtId="177" fontId="38" fillId="0" borderId="0" xfId="0" applyNumberFormat="1" applyFont="1" applyAlignment="1">
      <alignment/>
    </xf>
    <xf numFmtId="177" fontId="60" fillId="0" borderId="0" xfId="0" applyNumberFormat="1" applyFont="1" applyAlignment="1">
      <alignment/>
    </xf>
    <xf numFmtId="177" fontId="38" fillId="0" borderId="0" xfId="0" applyNumberFormat="1" applyFont="1" applyAlignment="1">
      <alignment/>
    </xf>
    <xf numFmtId="177" fontId="60" fillId="0" borderId="0" xfId="0" applyNumberFormat="1" applyFont="1" applyAlignment="1">
      <alignment/>
    </xf>
    <xf numFmtId="177" fontId="60" fillId="0" borderId="0" xfId="0" applyNumberFormat="1" applyFont="1" applyBorder="1" applyAlignment="1">
      <alignment/>
    </xf>
    <xf numFmtId="177" fontId="62" fillId="0" borderId="0" xfId="0" applyNumberFormat="1" applyFont="1" applyAlignment="1">
      <alignment/>
    </xf>
    <xf numFmtId="177" fontId="61" fillId="0" borderId="0" xfId="0" applyNumberFormat="1" applyFont="1" applyAlignment="1">
      <alignment/>
    </xf>
    <xf numFmtId="0" fontId="62" fillId="0" borderId="0" xfId="0" applyFont="1" applyAlignment="1">
      <alignment/>
    </xf>
    <xf numFmtId="3" fontId="62" fillId="0" borderId="0" xfId="0" applyNumberFormat="1" applyFont="1" applyAlignment="1">
      <alignment/>
    </xf>
    <xf numFmtId="3" fontId="62" fillId="0" borderId="0" xfId="0" applyNumberFormat="1" applyFont="1" applyAlignment="1">
      <alignment/>
    </xf>
    <xf numFmtId="3" fontId="62" fillId="0" borderId="0" xfId="0" applyNumberFormat="1" applyFont="1" applyBorder="1" applyAlignment="1">
      <alignment/>
    </xf>
    <xf numFmtId="3" fontId="61" fillId="0" borderId="0" xfId="0" applyNumberFormat="1" applyFont="1" applyAlignment="1">
      <alignment/>
    </xf>
    <xf numFmtId="3" fontId="38" fillId="0" borderId="0" xfId="0" applyNumberFormat="1" applyFont="1" applyFill="1" applyAlignment="1">
      <alignment horizontal="centerContinuous"/>
    </xf>
    <xf numFmtId="0" fontId="38" fillId="0" borderId="0" xfId="0" applyFont="1" applyFill="1" applyBorder="1" applyAlignment="1">
      <alignment vertical="top" wrapText="1"/>
    </xf>
    <xf numFmtId="0" fontId="38" fillId="0" borderId="0" xfId="0" applyFont="1" applyFill="1" applyBorder="1" applyAlignment="1">
      <alignment vertical="top" wrapText="1"/>
    </xf>
    <xf numFmtId="0" fontId="38" fillId="0" borderId="0" xfId="0" applyFont="1" applyFill="1" applyAlignment="1">
      <alignment wrapText="1"/>
    </xf>
    <xf numFmtId="3" fontId="38" fillId="0" borderId="0" xfId="0" applyNumberFormat="1" applyFont="1" applyFill="1" applyAlignment="1">
      <alignment/>
    </xf>
    <xf numFmtId="3" fontId="61" fillId="0" borderId="0" xfId="0" applyNumberFormat="1" applyFont="1" applyFill="1" applyAlignment="1">
      <alignment/>
    </xf>
    <xf numFmtId="0" fontId="56" fillId="0" borderId="0" xfId="0" applyFont="1" applyBorder="1" applyAlignment="1">
      <alignment horizontal="center"/>
    </xf>
    <xf numFmtId="177" fontId="63" fillId="0" borderId="0" xfId="0" applyNumberFormat="1" applyFont="1" applyAlignment="1">
      <alignment/>
    </xf>
    <xf numFmtId="177" fontId="24" fillId="0" borderId="0" xfId="0" applyNumberFormat="1" applyFont="1" applyAlignment="1">
      <alignment/>
    </xf>
    <xf numFmtId="37" fontId="6" fillId="0" borderId="21" xfId="0" applyNumberFormat="1" applyFont="1" applyBorder="1" applyAlignment="1">
      <alignment/>
    </xf>
    <xf numFmtId="37" fontId="6" fillId="0" borderId="17" xfId="0" applyNumberFormat="1" applyFont="1" applyBorder="1" applyAlignment="1">
      <alignment/>
    </xf>
    <xf numFmtId="37" fontId="6" fillId="0" borderId="1" xfId="0" applyNumberFormat="1" applyFont="1" applyBorder="1" applyAlignment="1">
      <alignment/>
    </xf>
    <xf numFmtId="37" fontId="6" fillId="0" borderId="3" xfId="0" applyNumberFormat="1" applyFont="1" applyBorder="1" applyAlignment="1">
      <alignment/>
    </xf>
    <xf numFmtId="37" fontId="6" fillId="0" borderId="1" xfId="0" applyNumberFormat="1" applyFont="1" applyBorder="1" applyAlignment="1">
      <alignment horizontal="right"/>
    </xf>
    <xf numFmtId="37" fontId="6" fillId="0" borderId="4" xfId="0" applyNumberFormat="1" applyFont="1" applyBorder="1" applyAlignment="1">
      <alignment/>
    </xf>
    <xf numFmtId="37" fontId="6" fillId="0" borderId="6" xfId="0" applyNumberFormat="1" applyFont="1" applyBorder="1" applyAlignment="1">
      <alignment/>
    </xf>
    <xf numFmtId="37" fontId="24" fillId="0" borderId="4" xfId="0" applyNumberFormat="1" applyFont="1" applyBorder="1" applyAlignment="1">
      <alignment/>
    </xf>
    <xf numFmtId="5" fontId="24" fillId="0" borderId="4" xfId="0" applyNumberFormat="1" applyFont="1" applyBorder="1" applyAlignment="1">
      <alignment/>
    </xf>
    <xf numFmtId="3" fontId="46" fillId="0" borderId="5" xfId="0" applyNumberFormat="1" applyFont="1" applyBorder="1" applyAlignment="1">
      <alignment/>
    </xf>
    <xf numFmtId="37" fontId="15" fillId="0" borderId="2" xfId="21" applyNumberFormat="1" applyFont="1" applyBorder="1">
      <alignment/>
      <protection/>
    </xf>
    <xf numFmtId="37" fontId="15" fillId="0" borderId="3" xfId="21" applyNumberFormat="1" applyFont="1" applyBorder="1">
      <alignment/>
      <protection/>
    </xf>
    <xf numFmtId="37" fontId="15" fillId="0" borderId="0" xfId="21" applyNumberFormat="1" applyFont="1">
      <alignment/>
      <protection/>
    </xf>
    <xf numFmtId="37" fontId="15" fillId="0" borderId="0" xfId="21" applyNumberFormat="1" applyFont="1" applyBorder="1">
      <alignment/>
      <protection/>
    </xf>
    <xf numFmtId="37" fontId="15" fillId="0" borderId="2" xfId="21" applyNumberFormat="1" applyFont="1" applyBorder="1" applyAlignment="1">
      <alignment/>
      <protection/>
    </xf>
    <xf numFmtId="37" fontId="15" fillId="0" borderId="3" xfId="21" applyNumberFormat="1" applyFont="1" applyBorder="1" applyAlignment="1">
      <alignment/>
      <protection/>
    </xf>
    <xf numFmtId="37" fontId="28" fillId="0" borderId="5" xfId="15" applyNumberFormat="1" applyFont="1" applyBorder="1" applyAlignment="1">
      <alignment/>
    </xf>
    <xf numFmtId="37" fontId="28" fillId="0" borderId="6" xfId="15" applyNumberFormat="1" applyFont="1" applyBorder="1" applyAlignment="1">
      <alignment/>
    </xf>
    <xf numFmtId="37" fontId="28" fillId="0" borderId="2" xfId="15" applyNumberFormat="1" applyFont="1" applyBorder="1" applyAlignment="1">
      <alignment/>
    </xf>
    <xf numFmtId="37" fontId="28" fillId="0" borderId="1" xfId="15" applyNumberFormat="1" applyFont="1" applyBorder="1" applyAlignment="1">
      <alignment/>
    </xf>
    <xf numFmtId="37" fontId="28" fillId="0" borderId="25" xfId="15" applyNumberFormat="1" applyFont="1" applyBorder="1" applyAlignment="1">
      <alignment/>
    </xf>
    <xf numFmtId="37" fontId="28" fillId="0" borderId="9" xfId="15" applyNumberFormat="1" applyFont="1" applyBorder="1" applyAlignment="1">
      <alignment/>
    </xf>
    <xf numFmtId="37" fontId="5" fillId="0" borderId="15" xfId="0" applyNumberFormat="1" applyFont="1" applyBorder="1" applyAlignment="1">
      <alignment/>
    </xf>
    <xf numFmtId="37" fontId="5" fillId="0" borderId="16" xfId="0" applyNumberFormat="1" applyFont="1" applyBorder="1" applyAlignment="1">
      <alignment/>
    </xf>
    <xf numFmtId="37" fontId="5" fillId="0" borderId="17" xfId="0" applyNumberFormat="1" applyFont="1" applyBorder="1" applyAlignment="1">
      <alignment/>
    </xf>
    <xf numFmtId="37" fontId="33" fillId="0" borderId="5" xfId="0" applyNumberFormat="1" applyFont="1" applyBorder="1" applyAlignment="1">
      <alignment/>
    </xf>
    <xf numFmtId="37" fontId="33" fillId="0" borderId="9" xfId="0" applyNumberFormat="1" applyFont="1" applyBorder="1" applyAlignment="1">
      <alignment/>
    </xf>
    <xf numFmtId="37" fontId="5" fillId="0" borderId="5" xfId="0" applyNumberFormat="1" applyFont="1" applyBorder="1" applyAlignment="1">
      <alignment/>
    </xf>
    <xf numFmtId="37" fontId="5" fillId="0" borderId="9" xfId="0" applyNumberFormat="1" applyFont="1" applyBorder="1" applyAlignment="1">
      <alignment/>
    </xf>
    <xf numFmtId="37" fontId="5" fillId="0" borderId="6" xfId="0" applyNumberFormat="1" applyFont="1" applyBorder="1" applyAlignment="1">
      <alignment/>
    </xf>
    <xf numFmtId="37" fontId="5" fillId="0" borderId="25" xfId="0" applyNumberFormat="1" applyFont="1" applyBorder="1" applyAlignment="1">
      <alignment/>
    </xf>
    <xf numFmtId="37" fontId="5" fillId="0" borderId="34" xfId="0" applyNumberFormat="1" applyFont="1" applyBorder="1" applyAlignment="1">
      <alignment/>
    </xf>
    <xf numFmtId="37" fontId="5" fillId="0" borderId="37" xfId="0" applyNumberFormat="1" applyFont="1" applyBorder="1" applyAlignment="1">
      <alignment/>
    </xf>
    <xf numFmtId="5" fontId="5" fillId="0" borderId="9" xfId="0" applyNumberFormat="1" applyFont="1" applyBorder="1" applyAlignment="1">
      <alignment/>
    </xf>
    <xf numFmtId="5" fontId="5" fillId="0" borderId="6" xfId="0" applyNumberFormat="1" applyFont="1" applyBorder="1" applyAlignment="1">
      <alignment/>
    </xf>
    <xf numFmtId="37" fontId="13" fillId="2" borderId="38" xfId="0" applyNumberFormat="1" applyFont="1" applyFill="1" applyBorder="1" applyAlignment="1">
      <alignment/>
    </xf>
    <xf numFmtId="37" fontId="13" fillId="2" borderId="39" xfId="0" applyNumberFormat="1" applyFont="1" applyFill="1" applyBorder="1" applyAlignment="1">
      <alignment/>
    </xf>
    <xf numFmtId="37" fontId="36" fillId="2" borderId="40" xfId="0" applyNumberFormat="1" applyFont="1" applyFill="1" applyBorder="1" applyAlignment="1">
      <alignment/>
    </xf>
    <xf numFmtId="37" fontId="36" fillId="2" borderId="41" xfId="0" applyNumberFormat="1" applyFont="1" applyFill="1" applyBorder="1" applyAlignment="1">
      <alignment/>
    </xf>
    <xf numFmtId="37" fontId="36" fillId="2" borderId="42" xfId="0" applyNumberFormat="1" applyFont="1" applyFill="1" applyBorder="1" applyAlignment="1">
      <alignment/>
    </xf>
    <xf numFmtId="37" fontId="36" fillId="2" borderId="43" xfId="0" applyNumberFormat="1" applyFont="1" applyFill="1" applyBorder="1" applyAlignment="1">
      <alignment/>
    </xf>
    <xf numFmtId="37" fontId="15" fillId="0" borderId="44" xfId="0" applyNumberFormat="1" applyFont="1" applyBorder="1" applyAlignment="1">
      <alignment/>
    </xf>
    <xf numFmtId="37" fontId="15" fillId="0" borderId="45" xfId="0" applyNumberFormat="1" applyFont="1" applyBorder="1" applyAlignment="1">
      <alignment/>
    </xf>
    <xf numFmtId="37" fontId="15" fillId="0" borderId="21" xfId="0" applyNumberFormat="1" applyFont="1" applyBorder="1" applyAlignment="1">
      <alignment/>
    </xf>
    <xf numFmtId="37" fontId="13" fillId="2" borderId="21" xfId="0" applyNumberFormat="1" applyFont="1" applyFill="1" applyBorder="1" applyAlignment="1">
      <alignment/>
    </xf>
    <xf numFmtId="37" fontId="13" fillId="2" borderId="46" xfId="0" applyNumberFormat="1" applyFont="1" applyFill="1" applyBorder="1" applyAlignment="1">
      <alignment/>
    </xf>
    <xf numFmtId="37" fontId="13" fillId="2" borderId="17" xfId="0" applyNumberFormat="1" applyFont="1" applyFill="1" applyBorder="1" applyAlignment="1">
      <alignment/>
    </xf>
    <xf numFmtId="37" fontId="37" fillId="0" borderId="27" xfId="0" applyNumberFormat="1" applyFont="1" applyBorder="1" applyAlignment="1">
      <alignment/>
    </xf>
    <xf numFmtId="37" fontId="37" fillId="0" borderId="47" xfId="0" applyNumberFormat="1" applyFont="1" applyBorder="1" applyAlignment="1">
      <alignment/>
    </xf>
    <xf numFmtId="37" fontId="37" fillId="0" borderId="37" xfId="0" applyNumberFormat="1" applyFont="1" applyBorder="1" applyAlignment="1">
      <alignment/>
    </xf>
    <xf numFmtId="37" fontId="31" fillId="2" borderId="15" xfId="0" applyNumberFormat="1" applyFont="1" applyFill="1" applyBorder="1" applyAlignment="1">
      <alignment/>
    </xf>
    <xf numFmtId="37" fontId="31" fillId="2" borderId="16" xfId="0" applyNumberFormat="1" applyFont="1" applyFill="1" applyBorder="1" applyAlignment="1">
      <alignment/>
    </xf>
    <xf numFmtId="37" fontId="31" fillId="2" borderId="17" xfId="0" applyNumberFormat="1" applyFont="1" applyFill="1" applyBorder="1" applyAlignment="1">
      <alignment/>
    </xf>
    <xf numFmtId="37" fontId="32" fillId="2" borderId="25" xfId="0" applyNumberFormat="1" applyFont="1" applyFill="1" applyBorder="1" applyAlignment="1">
      <alignment/>
    </xf>
    <xf numFmtId="37" fontId="31" fillId="2" borderId="34" xfId="0" applyNumberFormat="1" applyFont="1" applyFill="1" applyBorder="1" applyAlignment="1">
      <alignment/>
    </xf>
    <xf numFmtId="37" fontId="31" fillId="2" borderId="37" xfId="0" applyNumberFormat="1" applyFont="1" applyFill="1" applyBorder="1" applyAlignment="1">
      <alignment/>
    </xf>
    <xf numFmtId="4" fontId="31" fillId="2" borderId="15" xfId="0" applyNumberFormat="1" applyFont="1" applyFill="1" applyBorder="1" applyAlignment="1">
      <alignment/>
    </xf>
    <xf numFmtId="4" fontId="31" fillId="2" borderId="26" xfId="0" applyNumberFormat="1" applyFont="1" applyFill="1" applyBorder="1" applyAlignment="1">
      <alignment horizontal="right"/>
    </xf>
    <xf numFmtId="4" fontId="31" fillId="2" borderId="26" xfId="0" applyNumberFormat="1" applyFont="1" applyFill="1" applyBorder="1" applyAlignment="1">
      <alignment/>
    </xf>
    <xf numFmtId="4" fontId="6" fillId="0" borderId="15" xfId="0" applyNumberFormat="1" applyFont="1" applyBorder="1" applyAlignment="1">
      <alignment/>
    </xf>
    <xf numFmtId="4" fontId="31" fillId="2" borderId="17" xfId="0" applyNumberFormat="1" applyFont="1" applyFill="1" applyBorder="1" applyAlignment="1">
      <alignment/>
    </xf>
    <xf numFmtId="4" fontId="31" fillId="2" borderId="48" xfId="0" applyNumberFormat="1" applyFont="1" applyFill="1" applyBorder="1" applyAlignment="1">
      <alignment/>
    </xf>
    <xf numFmtId="37" fontId="13" fillId="2" borderId="15" xfId="0" applyNumberFormat="1" applyFont="1" applyFill="1" applyBorder="1" applyAlignment="1">
      <alignment/>
    </xf>
    <xf numFmtId="37" fontId="13" fillId="2" borderId="16" xfId="0" applyNumberFormat="1" applyFont="1" applyFill="1" applyBorder="1" applyAlignment="1">
      <alignment/>
    </xf>
    <xf numFmtId="37" fontId="13" fillId="2" borderId="25" xfId="0" applyNumberFormat="1" applyFont="1" applyFill="1" applyBorder="1" applyAlignment="1">
      <alignment/>
    </xf>
    <xf numFmtId="37" fontId="13" fillId="2" borderId="34" xfId="0" applyNumberFormat="1" applyFont="1" applyFill="1" applyBorder="1" applyAlignment="1">
      <alignment/>
    </xf>
    <xf numFmtId="37" fontId="13" fillId="2" borderId="37" xfId="0" applyNumberFormat="1" applyFont="1" applyFill="1" applyBorder="1" applyAlignment="1">
      <alignment/>
    </xf>
    <xf numFmtId="5" fontId="46" fillId="0" borderId="9" xfId="0" applyNumberFormat="1" applyFont="1" applyBorder="1" applyAlignment="1">
      <alignment/>
    </xf>
    <xf numFmtId="37" fontId="39" fillId="0" borderId="15" xfId="0" applyNumberFormat="1" applyFont="1" applyBorder="1" applyAlignment="1">
      <alignment/>
    </xf>
    <xf numFmtId="37" fontId="39" fillId="0" borderId="16" xfId="0" applyNumberFormat="1" applyFont="1" applyBorder="1" applyAlignment="1">
      <alignment/>
    </xf>
    <xf numFmtId="37" fontId="39" fillId="0" borderId="17" xfId="0" applyNumberFormat="1" applyFont="1" applyBorder="1" applyAlignment="1">
      <alignment/>
    </xf>
    <xf numFmtId="37" fontId="39" fillId="0" borderId="5" xfId="0" applyNumberFormat="1" applyFont="1" applyBorder="1" applyAlignment="1">
      <alignment/>
    </xf>
    <xf numFmtId="37" fontId="39" fillId="0" borderId="9" xfId="0" applyNumberFormat="1" applyFont="1" applyBorder="1" applyAlignment="1">
      <alignment/>
    </xf>
    <xf numFmtId="37" fontId="39" fillId="0" borderId="6" xfId="0" applyNumberFormat="1" applyFont="1" applyBorder="1" applyAlignment="1">
      <alignment/>
    </xf>
    <xf numFmtId="37" fontId="46" fillId="0" borderId="5" xfId="0" applyNumberFormat="1" applyFont="1" applyBorder="1" applyAlignment="1">
      <alignment/>
    </xf>
    <xf numFmtId="37" fontId="46" fillId="0" borderId="9" xfId="0" applyNumberFormat="1" applyFont="1" applyBorder="1" applyAlignment="1">
      <alignment/>
    </xf>
    <xf numFmtId="5" fontId="46" fillId="0" borderId="6" xfId="0" applyNumberFormat="1" applyFont="1" applyBorder="1" applyAlignment="1">
      <alignment/>
    </xf>
    <xf numFmtId="3" fontId="6" fillId="0" borderId="25" xfId="0" applyNumberFormat="1" applyFont="1" applyBorder="1" applyAlignment="1">
      <alignment/>
    </xf>
    <xf numFmtId="177" fontId="60" fillId="0" borderId="0" xfId="0" applyNumberFormat="1" applyFont="1" applyBorder="1" applyAlignment="1">
      <alignment/>
    </xf>
    <xf numFmtId="177" fontId="35" fillId="2" borderId="49" xfId="0" applyNumberFormat="1" applyFont="1" applyFill="1" applyBorder="1" applyAlignment="1">
      <alignment horizontal="center" wrapText="1"/>
    </xf>
    <xf numFmtId="0" fontId="0" fillId="0" borderId="50" xfId="0" applyBorder="1" applyAlignment="1">
      <alignment wrapText="1"/>
    </xf>
    <xf numFmtId="0" fontId="57" fillId="0" borderId="0" xfId="0" applyFont="1" applyAlignment="1">
      <alignment/>
    </xf>
    <xf numFmtId="177" fontId="24" fillId="0" borderId="10" xfId="0" applyNumberFormat="1" applyFont="1" applyBorder="1" applyAlignment="1">
      <alignment/>
    </xf>
    <xf numFmtId="177" fontId="24" fillId="0" borderId="11" xfId="0" applyNumberFormat="1" applyFont="1" applyBorder="1" applyAlignment="1">
      <alignment/>
    </xf>
    <xf numFmtId="177" fontId="24" fillId="0" borderId="2" xfId="0" applyNumberFormat="1" applyFont="1" applyBorder="1" applyAlignment="1">
      <alignment/>
    </xf>
    <xf numFmtId="177" fontId="24" fillId="0" borderId="0" xfId="0" applyNumberFormat="1" applyFont="1" applyBorder="1" applyAlignment="1">
      <alignment/>
    </xf>
    <xf numFmtId="177" fontId="24" fillId="0" borderId="13" xfId="0" applyNumberFormat="1" applyFont="1" applyBorder="1" applyAlignment="1">
      <alignment/>
    </xf>
    <xf numFmtId="177" fontId="24" fillId="0" borderId="12" xfId="0" applyNumberFormat="1" applyFont="1" applyBorder="1" applyAlignment="1">
      <alignment/>
    </xf>
    <xf numFmtId="177" fontId="24" fillId="0" borderId="13" xfId="0" applyNumberFormat="1" applyFont="1" applyBorder="1" applyAlignment="1">
      <alignment horizontal="right"/>
    </xf>
    <xf numFmtId="177" fontId="24" fillId="0" borderId="12" xfId="0" applyNumberFormat="1" applyFont="1" applyBorder="1" applyAlignment="1">
      <alignment horizontal="right"/>
    </xf>
    <xf numFmtId="3" fontId="6" fillId="0" borderId="17" xfId="0" applyNumberFormat="1" applyFont="1" applyBorder="1" applyAlignment="1">
      <alignment/>
    </xf>
    <xf numFmtId="177" fontId="6" fillId="0" borderId="2" xfId="0" applyNumberFormat="1" applyFont="1" applyBorder="1" applyAlignment="1">
      <alignment/>
    </xf>
    <xf numFmtId="3" fontId="6" fillId="0" borderId="3" xfId="0" applyNumberFormat="1" applyFont="1" applyBorder="1" applyAlignment="1">
      <alignment/>
    </xf>
    <xf numFmtId="3" fontId="24" fillId="0" borderId="5" xfId="0" applyNumberFormat="1" applyFont="1" applyBorder="1" applyAlignment="1">
      <alignment/>
    </xf>
    <xf numFmtId="3" fontId="24" fillId="0" borderId="9" xfId="0" applyNumberFormat="1" applyFont="1" applyBorder="1" applyAlignment="1">
      <alignment/>
    </xf>
    <xf numFmtId="3" fontId="24" fillId="0" borderId="34" xfId="0" applyNumberFormat="1" applyFont="1" applyBorder="1" applyAlignment="1">
      <alignment/>
    </xf>
    <xf numFmtId="3" fontId="6" fillId="0" borderId="5" xfId="0" applyNumberFormat="1" applyFont="1" applyBorder="1" applyAlignment="1">
      <alignment/>
    </xf>
    <xf numFmtId="3" fontId="6" fillId="0" borderId="9" xfId="0" applyNumberFormat="1" applyFont="1" applyBorder="1" applyAlignment="1">
      <alignment/>
    </xf>
    <xf numFmtId="3" fontId="6" fillId="0" borderId="6" xfId="0" applyNumberFormat="1" applyFont="1" applyBorder="1" applyAlignment="1">
      <alignment/>
    </xf>
    <xf numFmtId="3" fontId="6" fillId="0" borderId="34" xfId="0" applyNumberFormat="1" applyFont="1" applyBorder="1" applyAlignment="1">
      <alignment/>
    </xf>
    <xf numFmtId="3" fontId="6" fillId="0" borderId="37" xfId="0" applyNumberFormat="1" applyFont="1" applyBorder="1" applyAlignment="1">
      <alignment/>
    </xf>
    <xf numFmtId="0" fontId="25" fillId="0" borderId="0" xfId="0" applyFont="1" applyAlignment="1">
      <alignment/>
    </xf>
    <xf numFmtId="37" fontId="24" fillId="0" borderId="51" xfId="0" applyNumberFormat="1" applyFont="1" applyBorder="1" applyAlignment="1">
      <alignment/>
    </xf>
    <xf numFmtId="37" fontId="24" fillId="0" borderId="1" xfId="0" applyNumberFormat="1" applyFont="1" applyBorder="1" applyAlignment="1">
      <alignment/>
    </xf>
    <xf numFmtId="37" fontId="24" fillId="0" borderId="3" xfId="0" applyNumberFormat="1" applyFont="1" applyBorder="1" applyAlignment="1">
      <alignment/>
    </xf>
    <xf numFmtId="37" fontId="65" fillId="0" borderId="1" xfId="0" applyNumberFormat="1" applyFont="1" applyBorder="1" applyAlignment="1">
      <alignment/>
    </xf>
    <xf numFmtId="37" fontId="65" fillId="0" borderId="3" xfId="0" applyNumberFormat="1" applyFont="1" applyBorder="1" applyAlignment="1">
      <alignment/>
    </xf>
    <xf numFmtId="37" fontId="24" fillId="0" borderId="52" xfId="0" applyNumberFormat="1" applyFont="1" applyBorder="1" applyAlignment="1">
      <alignment/>
    </xf>
    <xf numFmtId="37" fontId="24" fillId="0" borderId="53" xfId="0" applyNumberFormat="1" applyFont="1" applyBorder="1" applyAlignment="1">
      <alignment/>
    </xf>
    <xf numFmtId="0" fontId="24" fillId="0" borderId="54" xfId="0" applyFont="1" applyBorder="1" applyAlignment="1">
      <alignment/>
    </xf>
    <xf numFmtId="0" fontId="24" fillId="0" borderId="55" xfId="0" applyFont="1" applyBorder="1" applyAlignment="1">
      <alignment/>
    </xf>
    <xf numFmtId="177" fontId="6" fillId="0" borderId="56" xfId="0" applyNumberFormat="1" applyFont="1" applyBorder="1" applyAlignment="1">
      <alignment horizontal="fill"/>
    </xf>
    <xf numFmtId="37" fontId="6" fillId="0" borderId="57" xfId="0" applyNumberFormat="1" applyFont="1" applyBorder="1" applyAlignment="1">
      <alignment/>
    </xf>
    <xf numFmtId="37" fontId="6" fillId="0" borderId="0" xfId="0" applyNumberFormat="1" applyFont="1" applyFill="1" applyAlignment="1">
      <alignment/>
    </xf>
    <xf numFmtId="3" fontId="48" fillId="0" borderId="0" xfId="0" applyNumberFormat="1" applyFont="1" applyFill="1" applyAlignment="1">
      <alignment wrapText="1"/>
    </xf>
    <xf numFmtId="177" fontId="6" fillId="0" borderId="0" xfId="0" applyNumberFormat="1" applyFont="1" applyFill="1" applyAlignment="1">
      <alignment/>
    </xf>
    <xf numFmtId="177" fontId="61" fillId="0" borderId="0" xfId="0" applyNumberFormat="1" applyFont="1" applyFill="1" applyAlignment="1">
      <alignment/>
    </xf>
    <xf numFmtId="0" fontId="0" fillId="0" borderId="0" xfId="0" applyFill="1" applyAlignment="1">
      <alignment/>
    </xf>
    <xf numFmtId="0" fontId="38" fillId="0" borderId="0" xfId="0" applyFont="1" applyFill="1" applyAlignment="1">
      <alignment/>
    </xf>
    <xf numFmtId="177" fontId="0" fillId="0" borderId="0" xfId="0" applyNumberFormat="1" applyFill="1" applyAlignment="1">
      <alignment/>
    </xf>
    <xf numFmtId="177" fontId="55" fillId="0" borderId="0" xfId="0" applyNumberFormat="1" applyFont="1" applyFill="1" applyAlignment="1">
      <alignment/>
    </xf>
    <xf numFmtId="3" fontId="32" fillId="2" borderId="58" xfId="0" applyNumberFormat="1" applyFont="1" applyFill="1" applyBorder="1" applyAlignment="1">
      <alignment/>
    </xf>
    <xf numFmtId="0" fontId="59" fillId="0" borderId="0" xfId="21" applyFont="1" applyFill="1">
      <alignment/>
      <protection/>
    </xf>
    <xf numFmtId="0" fontId="28" fillId="0" borderId="23" xfId="21" applyFont="1" applyBorder="1" applyAlignment="1">
      <alignment horizontal="right"/>
      <protection/>
    </xf>
    <xf numFmtId="0" fontId="28" fillId="0" borderId="24" xfId="21" applyFont="1" applyBorder="1" applyAlignment="1">
      <alignment horizontal="right"/>
      <protection/>
    </xf>
    <xf numFmtId="37" fontId="28" fillId="0" borderId="22" xfId="21" applyNumberFormat="1" applyFont="1" applyBorder="1" applyAlignment="1">
      <alignment horizontal="right"/>
      <protection/>
    </xf>
    <xf numFmtId="5" fontId="28" fillId="0" borderId="7" xfId="17" applyNumberFormat="1" applyFont="1" applyBorder="1" applyAlignment="1">
      <alignment horizontal="right"/>
    </xf>
    <xf numFmtId="0" fontId="34" fillId="0" borderId="0" xfId="0" applyFont="1" applyFill="1" applyAlignment="1">
      <alignment/>
    </xf>
    <xf numFmtId="0" fontId="39" fillId="0" borderId="0" xfId="0" applyFont="1" applyFill="1" applyAlignment="1">
      <alignment/>
    </xf>
    <xf numFmtId="0" fontId="0" fillId="0" borderId="18" xfId="0" applyBorder="1" applyAlignment="1">
      <alignment/>
    </xf>
    <xf numFmtId="3" fontId="6" fillId="0" borderId="25" xfId="0" applyNumberFormat="1" applyFont="1" applyBorder="1" applyAlignment="1">
      <alignment/>
    </xf>
    <xf numFmtId="0" fontId="0" fillId="0" borderId="34" xfId="0" applyBorder="1" applyAlignment="1">
      <alignment/>
    </xf>
    <xf numFmtId="3" fontId="24" fillId="0" borderId="25" xfId="0" applyNumberFormat="1" applyFont="1" applyBorder="1" applyAlignment="1">
      <alignment/>
    </xf>
    <xf numFmtId="0" fontId="0" fillId="0" borderId="13" xfId="0" applyBorder="1" applyAlignment="1">
      <alignment/>
    </xf>
    <xf numFmtId="0" fontId="0" fillId="0" borderId="12" xfId="0" applyBorder="1" applyAlignment="1">
      <alignment/>
    </xf>
    <xf numFmtId="0" fontId="0" fillId="0" borderId="3" xfId="0" applyBorder="1" applyAlignment="1">
      <alignment/>
    </xf>
    <xf numFmtId="0" fontId="0" fillId="0" borderId="14" xfId="0" applyBorder="1" applyAlignment="1">
      <alignment/>
    </xf>
    <xf numFmtId="0" fontId="0" fillId="0" borderId="2" xfId="0" applyBorder="1" applyAlignment="1">
      <alignment/>
    </xf>
    <xf numFmtId="0" fontId="0" fillId="0" borderId="0" xfId="0" applyBorder="1" applyAlignment="1">
      <alignment/>
    </xf>
    <xf numFmtId="0" fontId="0" fillId="0" borderId="11" xfId="0" applyBorder="1" applyAlignment="1">
      <alignment/>
    </xf>
    <xf numFmtId="0" fontId="0" fillId="0" borderId="20" xfId="0" applyBorder="1" applyAlignment="1">
      <alignment horizontal="center" wrapText="1"/>
    </xf>
    <xf numFmtId="3" fontId="46" fillId="0" borderId="10" xfId="0" applyNumberFormat="1" applyFont="1" applyBorder="1" applyAlignment="1">
      <alignment/>
    </xf>
    <xf numFmtId="177" fontId="24" fillId="0" borderId="19" xfId="0" applyNumberFormat="1" applyFont="1" applyBorder="1" applyAlignment="1">
      <alignment horizontal="center" wrapText="1"/>
    </xf>
    <xf numFmtId="0" fontId="58"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3" fontId="39" fillId="0" borderId="59" xfId="0" applyNumberFormat="1" applyFont="1" applyBorder="1" applyAlignment="1">
      <alignment horizontal="left" indent="2"/>
    </xf>
    <xf numFmtId="0" fontId="0" fillId="0" borderId="60" xfId="0" applyBorder="1" applyAlignment="1">
      <alignment horizontal="left" indent="2"/>
    </xf>
    <xf numFmtId="0" fontId="0" fillId="0" borderId="61" xfId="0" applyBorder="1" applyAlignment="1">
      <alignment horizontal="left" indent="2"/>
    </xf>
    <xf numFmtId="177" fontId="39" fillId="0" borderId="10" xfId="0" applyNumberFormat="1" applyFont="1" applyBorder="1" applyAlignment="1">
      <alignment horizontal="center"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9" xfId="0" applyBorder="1" applyAlignment="1">
      <alignment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177" fontId="39" fillId="0" borderId="10" xfId="0" applyNumberFormat="1" applyFont="1" applyBorder="1" applyAlignment="1">
      <alignment horizontal="center" vertical="center"/>
    </xf>
    <xf numFmtId="0" fontId="0" fillId="0" borderId="11" xfId="0" applyBorder="1" applyAlignment="1">
      <alignment vertical="center"/>
    </xf>
    <xf numFmtId="0" fontId="0" fillId="0" borderId="14" xfId="0" applyBorder="1" applyAlignment="1">
      <alignment vertical="center"/>
    </xf>
    <xf numFmtId="0" fontId="0" fillId="0" borderId="5" xfId="0" applyBorder="1" applyAlignment="1">
      <alignment vertical="center"/>
    </xf>
    <xf numFmtId="0" fontId="0" fillId="0" borderId="9" xfId="0" applyBorder="1" applyAlignment="1">
      <alignment vertical="center"/>
    </xf>
    <xf numFmtId="0" fontId="0" fillId="0" borderId="6" xfId="0" applyBorder="1" applyAlignment="1">
      <alignment vertical="center"/>
    </xf>
    <xf numFmtId="177" fontId="24" fillId="0" borderId="19" xfId="0" applyNumberFormat="1" applyFont="1" applyBorder="1" applyAlignment="1">
      <alignment horizontal="right"/>
    </xf>
    <xf numFmtId="0" fontId="0" fillId="0" borderId="20" xfId="0" applyBorder="1" applyAlignment="1">
      <alignment/>
    </xf>
    <xf numFmtId="177" fontId="24" fillId="0" borderId="19" xfId="0" applyNumberFormat="1" applyFont="1" applyBorder="1" applyAlignment="1">
      <alignment horizontal="center"/>
    </xf>
    <xf numFmtId="0" fontId="6" fillId="0" borderId="62" xfId="0" applyFont="1" applyBorder="1" applyAlignment="1">
      <alignment horizontal="left" indent="2"/>
    </xf>
    <xf numFmtId="0" fontId="0" fillId="0" borderId="56" xfId="0" applyBorder="1" applyAlignment="1">
      <alignment horizontal="left" indent="2"/>
    </xf>
    <xf numFmtId="3" fontId="6" fillId="0" borderId="62" xfId="0" applyNumberFormat="1" applyFont="1" applyBorder="1" applyAlignment="1">
      <alignment/>
    </xf>
    <xf numFmtId="0" fontId="0" fillId="0" borderId="56" xfId="0" applyBorder="1" applyAlignment="1">
      <alignment/>
    </xf>
    <xf numFmtId="3" fontId="6" fillId="0" borderId="62" xfId="0" applyNumberFormat="1" applyFont="1" applyBorder="1" applyAlignment="1">
      <alignment horizontal="left" indent="2"/>
    </xf>
    <xf numFmtId="3" fontId="6" fillId="0" borderId="62" xfId="0" applyNumberFormat="1" applyFont="1" applyFill="1" applyBorder="1" applyAlignment="1">
      <alignment horizontal="left" indent="4"/>
    </xf>
    <xf numFmtId="0" fontId="0" fillId="0" borderId="56" xfId="0" applyBorder="1" applyAlignment="1">
      <alignment horizontal="left" indent="4"/>
    </xf>
    <xf numFmtId="3" fontId="6" fillId="0" borderId="62" xfId="0" applyNumberFormat="1" applyFont="1" applyBorder="1" applyAlignment="1">
      <alignment horizontal="left" indent="4"/>
    </xf>
    <xf numFmtId="3" fontId="6" fillId="0" borderId="15" xfId="0" applyNumberFormat="1" applyFont="1" applyBorder="1" applyAlignment="1">
      <alignment/>
    </xf>
    <xf numFmtId="0" fontId="0" fillId="0" borderId="16" xfId="0" applyBorder="1" applyAlignment="1">
      <alignment/>
    </xf>
    <xf numFmtId="0" fontId="6" fillId="0" borderId="62" xfId="0" applyFont="1" applyBorder="1" applyAlignment="1">
      <alignment horizontal="left" indent="4"/>
    </xf>
    <xf numFmtId="177" fontId="24" fillId="0" borderId="25" xfId="0" applyNumberFormat="1" applyFont="1" applyBorder="1" applyAlignment="1">
      <alignment horizontal="center"/>
    </xf>
    <xf numFmtId="177" fontId="24" fillId="0" borderId="34" xfId="0" applyNumberFormat="1" applyFont="1" applyBorder="1" applyAlignment="1">
      <alignment horizontal="center"/>
    </xf>
    <xf numFmtId="177" fontId="24" fillId="0" borderId="37" xfId="0" applyNumberFormat="1" applyFont="1" applyBorder="1" applyAlignment="1">
      <alignment horizontal="center"/>
    </xf>
    <xf numFmtId="3" fontId="48" fillId="0" borderId="0" xfId="0" applyNumberFormat="1" applyFont="1" applyFill="1" applyAlignment="1">
      <alignment wrapText="1"/>
    </xf>
    <xf numFmtId="0" fontId="0" fillId="0" borderId="0" xfId="0" applyFill="1" applyBorder="1" applyAlignment="1">
      <alignment wrapText="1"/>
    </xf>
    <xf numFmtId="0" fontId="0" fillId="0" borderId="0" xfId="0" applyFill="1" applyBorder="1" applyAlignment="1">
      <alignment wrapText="1"/>
    </xf>
    <xf numFmtId="3" fontId="50" fillId="0" borderId="0" xfId="0" applyNumberFormat="1" applyFont="1" applyFill="1" applyAlignment="1">
      <alignment vertical="top" wrapText="1"/>
    </xf>
    <xf numFmtId="0" fontId="22" fillId="0" borderId="0" xfId="0" applyFont="1" applyFill="1" applyAlignment="1">
      <alignment vertical="top" wrapText="1"/>
    </xf>
    <xf numFmtId="3" fontId="39" fillId="0" borderId="63" xfId="0" applyNumberFormat="1" applyFont="1" applyBorder="1" applyAlignment="1">
      <alignment/>
    </xf>
    <xf numFmtId="3" fontId="39" fillId="0" borderId="64" xfId="0" applyNumberFormat="1" applyFont="1" applyBorder="1" applyAlignment="1">
      <alignment/>
    </xf>
    <xf numFmtId="3" fontId="39" fillId="0" borderId="65" xfId="0" applyNumberFormat="1" applyFont="1" applyBorder="1" applyAlignment="1">
      <alignment/>
    </xf>
    <xf numFmtId="3" fontId="39" fillId="0" borderId="55" xfId="0" applyNumberFormat="1" applyFont="1" applyBorder="1" applyAlignment="1">
      <alignment/>
    </xf>
    <xf numFmtId="3" fontId="39" fillId="0" borderId="56" xfId="0" applyNumberFormat="1" applyFont="1" applyBorder="1" applyAlignment="1">
      <alignment/>
    </xf>
    <xf numFmtId="3" fontId="39" fillId="0" borderId="66" xfId="0" applyNumberFormat="1" applyFont="1" applyBorder="1" applyAlignment="1">
      <alignment/>
    </xf>
    <xf numFmtId="3" fontId="48" fillId="0" borderId="0" xfId="0" applyNumberFormat="1" applyFont="1" applyFill="1" applyAlignment="1">
      <alignment vertical="top" wrapText="1"/>
    </xf>
    <xf numFmtId="0" fontId="0" fillId="0" borderId="0" xfId="0" applyFill="1" applyAlignment="1">
      <alignment vertical="top" wrapText="1"/>
    </xf>
    <xf numFmtId="3" fontId="47" fillId="0" borderId="0" xfId="0" applyNumberFormat="1" applyFont="1" applyFill="1" applyAlignment="1">
      <alignment horizontal="center"/>
    </xf>
    <xf numFmtId="3" fontId="6" fillId="0" borderId="15" xfId="0" applyNumberFormat="1" applyFont="1" applyBorder="1" applyAlignment="1">
      <alignment horizontal="left" indent="4"/>
    </xf>
    <xf numFmtId="0" fontId="0" fillId="0" borderId="16" xfId="0" applyBorder="1" applyAlignment="1">
      <alignment horizontal="left" indent="4"/>
    </xf>
    <xf numFmtId="0" fontId="48" fillId="0" borderId="0" xfId="0" applyFont="1" applyFill="1" applyBorder="1" applyAlignment="1">
      <alignment vertical="top" wrapText="1"/>
    </xf>
    <xf numFmtId="0" fontId="0" fillId="0" borderId="0" xfId="0" applyFill="1" applyBorder="1" applyAlignment="1">
      <alignment vertical="top" wrapText="1"/>
    </xf>
    <xf numFmtId="3" fontId="40" fillId="0" borderId="0" xfId="0" applyNumberFormat="1" applyFont="1" applyAlignment="1">
      <alignment horizontal="center"/>
    </xf>
    <xf numFmtId="0" fontId="0" fillId="0" borderId="0" xfId="0" applyAlignment="1">
      <alignment horizontal="center"/>
    </xf>
    <xf numFmtId="3" fontId="41" fillId="0" borderId="0" xfId="0" applyNumberFormat="1" applyFont="1" applyAlignment="1">
      <alignment horizontal="center"/>
    </xf>
    <xf numFmtId="0" fontId="0" fillId="0" borderId="0" xfId="0" applyBorder="1" applyAlignment="1">
      <alignment horizontal="center"/>
    </xf>
    <xf numFmtId="0" fontId="48" fillId="0" borderId="0" xfId="0" applyFont="1" applyFill="1" applyBorder="1" applyAlignment="1">
      <alignment vertical="top" wrapText="1"/>
    </xf>
    <xf numFmtId="3" fontId="39" fillId="0" borderId="25" xfId="0" applyNumberFormat="1" applyFont="1" applyBorder="1" applyAlignment="1">
      <alignment horizontal="left" indent="2"/>
    </xf>
    <xf numFmtId="0" fontId="0" fillId="0" borderId="34" xfId="0" applyBorder="1" applyAlignment="1">
      <alignment horizontal="left" indent="2"/>
    </xf>
    <xf numFmtId="0" fontId="0" fillId="0" borderId="37" xfId="0" applyBorder="1" applyAlignment="1">
      <alignment horizontal="left" indent="2"/>
    </xf>
    <xf numFmtId="3" fontId="46" fillId="0" borderId="5" xfId="0" applyNumberFormat="1" applyFont="1" applyBorder="1" applyAlignment="1">
      <alignment horizontal="left" indent="4"/>
    </xf>
    <xf numFmtId="0" fontId="0" fillId="0" borderId="9" xfId="0" applyBorder="1" applyAlignment="1">
      <alignment horizontal="left" indent="4"/>
    </xf>
    <xf numFmtId="0" fontId="0" fillId="0" borderId="6" xfId="0" applyBorder="1" applyAlignment="1">
      <alignment horizontal="left" indent="4"/>
    </xf>
    <xf numFmtId="3" fontId="39" fillId="0" borderId="67" xfId="0" applyNumberFormat="1" applyFont="1" applyBorder="1" applyAlignment="1">
      <alignment horizontal="left" indent="2"/>
    </xf>
    <xf numFmtId="0" fontId="0" fillId="0" borderId="68" xfId="0" applyBorder="1" applyAlignment="1">
      <alignment horizontal="left" indent="2"/>
    </xf>
    <xf numFmtId="0" fontId="0" fillId="0" borderId="69" xfId="0" applyBorder="1" applyAlignment="1">
      <alignment horizontal="left" indent="2"/>
    </xf>
    <xf numFmtId="3" fontId="25" fillId="0" borderId="0" xfId="0" applyNumberFormat="1" applyFont="1" applyAlignment="1">
      <alignment/>
    </xf>
    <xf numFmtId="0" fontId="64" fillId="0" borderId="0" xfId="0" applyFont="1" applyAlignment="1">
      <alignment/>
    </xf>
    <xf numFmtId="3" fontId="24" fillId="0" borderId="70" xfId="0" applyNumberFormat="1" applyFont="1" applyBorder="1" applyAlignment="1">
      <alignment/>
    </xf>
    <xf numFmtId="0" fontId="0" fillId="0" borderId="29" xfId="0" applyBorder="1" applyAlignment="1">
      <alignment/>
    </xf>
    <xf numFmtId="3" fontId="57" fillId="0" borderId="0" xfId="0" applyNumberFormat="1" applyFont="1" applyAlignment="1">
      <alignment horizontal="center"/>
    </xf>
    <xf numFmtId="0" fontId="55" fillId="0" borderId="0" xfId="0" applyFont="1" applyBorder="1" applyAlignment="1">
      <alignment horizontal="center"/>
    </xf>
    <xf numFmtId="0" fontId="55" fillId="0" borderId="0" xfId="0" applyFont="1" applyBorder="1" applyAlignment="1">
      <alignment horizontal="center"/>
    </xf>
    <xf numFmtId="1" fontId="28" fillId="0" borderId="59" xfId="21" applyNumberFormat="1" applyFont="1" applyFill="1" applyBorder="1" applyAlignment="1">
      <alignment horizontal="center" vertical="center" wrapText="1"/>
      <protection/>
    </xf>
    <xf numFmtId="1" fontId="28" fillId="0" borderId="61" xfId="21" applyNumberFormat="1" applyFont="1" applyFill="1" applyBorder="1" applyAlignment="1">
      <alignment horizontal="center" vertical="center" wrapText="1"/>
      <protection/>
    </xf>
    <xf numFmtId="1" fontId="28" fillId="0" borderId="5" xfId="21" applyNumberFormat="1" applyFont="1" applyFill="1" applyBorder="1" applyAlignment="1">
      <alignment horizontal="center" vertical="center" wrapText="1"/>
      <protection/>
    </xf>
    <xf numFmtId="1" fontId="28" fillId="0" borderId="6" xfId="21" applyNumberFormat="1" applyFont="1" applyFill="1" applyBorder="1" applyAlignment="1">
      <alignment horizontal="center" vertical="center" wrapText="1"/>
      <protection/>
    </xf>
    <xf numFmtId="0" fontId="46" fillId="0" borderId="59" xfId="21" applyFont="1" applyFill="1" applyBorder="1" applyAlignment="1">
      <alignment horizontal="center" vertical="center" wrapText="1"/>
      <protection/>
    </xf>
    <xf numFmtId="0" fontId="46" fillId="0" borderId="61" xfId="21" applyFont="1" applyFill="1" applyBorder="1" applyAlignment="1">
      <alignment horizontal="center" vertical="center" wrapText="1"/>
      <protection/>
    </xf>
    <xf numFmtId="0" fontId="46" fillId="0" borderId="5" xfId="21" applyFont="1" applyFill="1" applyBorder="1" applyAlignment="1">
      <alignment horizontal="center" vertical="center" wrapText="1"/>
      <protection/>
    </xf>
    <xf numFmtId="0" fontId="46" fillId="0" borderId="6" xfId="21" applyFont="1" applyFill="1" applyBorder="1" applyAlignment="1">
      <alignment horizontal="center" vertical="center" wrapText="1"/>
      <protection/>
    </xf>
    <xf numFmtId="1" fontId="28" fillId="0" borderId="71" xfId="21" applyNumberFormat="1" applyFont="1" applyFill="1" applyBorder="1" applyAlignment="1">
      <alignment horizontal="center" vertical="center" wrapText="1"/>
      <protection/>
    </xf>
    <xf numFmtId="1" fontId="28" fillId="0" borderId="72" xfId="21" applyNumberFormat="1" applyFont="1" applyFill="1" applyBorder="1" applyAlignment="1">
      <alignment horizontal="center" vertical="center" wrapText="1"/>
      <protection/>
    </xf>
    <xf numFmtId="1" fontId="28" fillId="0" borderId="73" xfId="21" applyNumberFormat="1" applyFont="1" applyFill="1" applyBorder="1" applyAlignment="1">
      <alignment horizontal="center" vertical="center" wrapText="1"/>
      <protection/>
    </xf>
    <xf numFmtId="0" fontId="28" fillId="0" borderId="25" xfId="21" applyFont="1" applyFill="1" applyBorder="1" applyAlignment="1">
      <alignment horizontal="center"/>
      <protection/>
    </xf>
    <xf numFmtId="0" fontId="28" fillId="0" borderId="37" xfId="21" applyFont="1" applyFill="1" applyBorder="1" applyAlignment="1">
      <alignment horizontal="center"/>
      <protection/>
    </xf>
    <xf numFmtId="0" fontId="30" fillId="0" borderId="0" xfId="0" applyFont="1" applyFill="1" applyBorder="1" applyAlignment="1">
      <alignment vertical="top" wrapText="1"/>
    </xf>
    <xf numFmtId="0" fontId="25" fillId="0" borderId="0" xfId="21" applyFont="1" applyAlignment="1">
      <alignment/>
      <protection/>
    </xf>
    <xf numFmtId="0" fontId="25" fillId="0" borderId="0" xfId="21" applyFont="1" applyBorder="1" applyAlignment="1">
      <alignment/>
      <protection/>
    </xf>
    <xf numFmtId="0" fontId="24" fillId="0" borderId="0" xfId="21" applyFont="1" applyAlignment="1">
      <alignment horizontal="center"/>
      <protection/>
    </xf>
    <xf numFmtId="0" fontId="24" fillId="0" borderId="0" xfId="21" applyFont="1" applyBorder="1" applyAlignment="1">
      <alignment horizontal="center"/>
      <protection/>
    </xf>
    <xf numFmtId="3" fontId="24" fillId="0" borderId="0" xfId="21" applyNumberFormat="1" applyFont="1" applyAlignment="1">
      <alignment horizontal="center"/>
      <protection/>
    </xf>
    <xf numFmtId="0" fontId="15" fillId="0" borderId="0" xfId="21" applyFont="1" applyAlignment="1">
      <alignment horizontal="center"/>
      <protection/>
    </xf>
    <xf numFmtId="0" fontId="15" fillId="0" borderId="0" xfId="21" applyFont="1" applyBorder="1" applyAlignment="1">
      <alignment horizontal="center"/>
      <protection/>
    </xf>
    <xf numFmtId="0" fontId="28" fillId="0" borderId="19" xfId="21" applyFont="1" applyFill="1" applyBorder="1" applyAlignment="1">
      <alignment/>
      <protection/>
    </xf>
    <xf numFmtId="0" fontId="28" fillId="0" borderId="4" xfId="21" applyFont="1" applyFill="1" applyBorder="1" applyAlignment="1">
      <alignment/>
      <protection/>
    </xf>
    <xf numFmtId="0" fontId="58" fillId="0" borderId="0" xfId="21" applyFont="1" applyBorder="1" applyAlignment="1">
      <alignment horizontal="center"/>
      <protection/>
    </xf>
    <xf numFmtId="0" fontId="28" fillId="0" borderId="11" xfId="21" applyFont="1" applyFill="1" applyBorder="1" applyAlignment="1">
      <alignment/>
      <protection/>
    </xf>
    <xf numFmtId="0" fontId="28" fillId="0" borderId="9" xfId="21" applyFont="1" applyFill="1" applyBorder="1" applyAlignment="1">
      <alignment/>
      <protection/>
    </xf>
    <xf numFmtId="0" fontId="49" fillId="0" borderId="0" xfId="0" applyFont="1" applyBorder="1" applyAlignment="1">
      <alignment wrapText="1"/>
    </xf>
    <xf numFmtId="0" fontId="54" fillId="0" borderId="0" xfId="0" applyFont="1" applyBorder="1" applyAlignment="1">
      <alignment wrapText="1"/>
    </xf>
    <xf numFmtId="0" fontId="45"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45"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17" fillId="0" borderId="0" xfId="0" applyFont="1" applyBorder="1" applyAlignment="1">
      <alignment wrapText="1"/>
    </xf>
    <xf numFmtId="0" fontId="17" fillId="0" borderId="0" xfId="0" applyFont="1" applyBorder="1" applyAlignment="1">
      <alignment wrapText="1"/>
    </xf>
    <xf numFmtId="0" fontId="52" fillId="0" borderId="0" xfId="0" applyFont="1" applyBorder="1" applyAlignment="1">
      <alignment wrapText="1"/>
    </xf>
    <xf numFmtId="0" fontId="52" fillId="0" borderId="0" xfId="0" applyFont="1" applyBorder="1" applyAlignment="1">
      <alignment wrapText="1"/>
    </xf>
    <xf numFmtId="0" fontId="0" fillId="0" borderId="0" xfId="0" applyBorder="1" applyAlignment="1">
      <alignment horizontal="center"/>
    </xf>
    <xf numFmtId="0" fontId="64" fillId="0" borderId="0" xfId="0" applyFont="1" applyBorder="1" applyAlignment="1">
      <alignment/>
    </xf>
    <xf numFmtId="0" fontId="64" fillId="0" borderId="0" xfId="0" applyFont="1" applyBorder="1" applyAlignment="1">
      <alignment/>
    </xf>
    <xf numFmtId="0" fontId="45" fillId="0" borderId="0" xfId="0" applyFont="1" applyBorder="1" applyAlignment="1">
      <alignment horizontal="left" vertical="top" wrapText="1"/>
    </xf>
    <xf numFmtId="0" fontId="39" fillId="0" borderId="0" xfId="0" applyFont="1" applyBorder="1" applyAlignment="1">
      <alignment horizontal="left" vertical="top" wrapText="1"/>
    </xf>
    <xf numFmtId="0" fontId="39" fillId="0" borderId="0" xfId="0" applyFont="1" applyBorder="1" applyAlignment="1">
      <alignment horizontal="left" vertical="top" wrapText="1"/>
    </xf>
    <xf numFmtId="0" fontId="45" fillId="0" borderId="0" xfId="0" applyFont="1" applyBorder="1" applyAlignment="1">
      <alignment vertical="top" wrapText="1"/>
    </xf>
    <xf numFmtId="0" fontId="39" fillId="0" borderId="0" xfId="0" applyFont="1" applyBorder="1" applyAlignment="1">
      <alignment vertical="top" wrapText="1"/>
    </xf>
    <xf numFmtId="0" fontId="39" fillId="0" borderId="0" xfId="0" applyFont="1" applyBorder="1" applyAlignment="1">
      <alignment vertical="top" wrapText="1"/>
    </xf>
    <xf numFmtId="177" fontId="6" fillId="0" borderId="25" xfId="0" applyNumberFormat="1" applyFont="1" applyBorder="1" applyAlignment="1">
      <alignment/>
    </xf>
    <xf numFmtId="0" fontId="0" fillId="0" borderId="37" xfId="0" applyBorder="1" applyAlignment="1">
      <alignment/>
    </xf>
    <xf numFmtId="177" fontId="33" fillId="0" borderId="10" xfId="0" applyNumberFormat="1" applyFont="1"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0" fillId="0" borderId="3" xfId="0" applyBorder="1" applyAlignment="1">
      <alignment horizontal="center" wrapText="1"/>
    </xf>
    <xf numFmtId="177" fontId="5" fillId="0" borderId="74" xfId="0" applyNumberFormat="1" applyFont="1" applyBorder="1" applyAlignment="1">
      <alignment/>
    </xf>
    <xf numFmtId="0" fontId="0" fillId="0" borderId="64" xfId="0" applyBorder="1" applyAlignment="1">
      <alignment/>
    </xf>
    <xf numFmtId="177" fontId="5" fillId="0" borderId="25" xfId="0" applyNumberFormat="1" applyFont="1" applyBorder="1" applyAlignment="1">
      <alignment/>
    </xf>
    <xf numFmtId="177" fontId="33" fillId="0" borderId="5" xfId="0" applyNumberFormat="1" applyFont="1" applyBorder="1" applyAlignment="1">
      <alignment horizontal="left" indent="3"/>
    </xf>
    <xf numFmtId="0" fontId="0" fillId="0" borderId="6" xfId="0" applyBorder="1" applyAlignment="1">
      <alignment horizontal="left" indent="3"/>
    </xf>
    <xf numFmtId="177" fontId="33" fillId="0" borderId="10" xfId="0" applyNumberFormat="1" applyFont="1" applyBorder="1" applyAlignment="1">
      <alignment horizontal="center"/>
    </xf>
    <xf numFmtId="177" fontId="26" fillId="0" borderId="0" xfId="0" applyNumberFormat="1" applyFont="1" applyAlignment="1">
      <alignment horizontal="center"/>
    </xf>
    <xf numFmtId="177" fontId="11" fillId="0" borderId="0" xfId="0" applyNumberFormat="1" applyFont="1" applyAlignment="1">
      <alignment horizontal="center"/>
    </xf>
    <xf numFmtId="177" fontId="12" fillId="0" borderId="0" xfId="0" applyNumberFormat="1" applyFont="1" applyAlignment="1">
      <alignment horizontal="center"/>
    </xf>
    <xf numFmtId="177" fontId="6" fillId="0" borderId="25" xfId="0" applyNumberFormat="1" applyFont="1" applyBorder="1" applyAlignment="1">
      <alignment/>
    </xf>
    <xf numFmtId="0" fontId="6" fillId="0" borderId="37" xfId="0" applyFont="1" applyBorder="1" applyAlignment="1">
      <alignment/>
    </xf>
    <xf numFmtId="177" fontId="6" fillId="0" borderId="74" xfId="0" applyNumberFormat="1" applyFont="1" applyBorder="1" applyAlignment="1">
      <alignment/>
    </xf>
    <xf numFmtId="0" fontId="6" fillId="0" borderId="64" xfId="0" applyFont="1" applyBorder="1" applyAlignment="1">
      <alignment/>
    </xf>
    <xf numFmtId="177" fontId="24" fillId="0" borderId="5" xfId="0" applyNumberFormat="1" applyFont="1" applyBorder="1" applyAlignment="1">
      <alignment horizontal="left" indent="3"/>
    </xf>
    <xf numFmtId="0" fontId="24" fillId="0" borderId="6" xfId="0" applyFont="1" applyBorder="1" applyAlignment="1">
      <alignment horizontal="left" indent="3"/>
    </xf>
    <xf numFmtId="177" fontId="15" fillId="0" borderId="0" xfId="0" applyNumberFormat="1" applyFont="1" applyAlignment="1">
      <alignment horizontal="center"/>
    </xf>
    <xf numFmtId="0" fontId="15" fillId="0" borderId="0" xfId="0" applyFont="1" applyBorder="1" applyAlignment="1">
      <alignment horizontal="center"/>
    </xf>
    <xf numFmtId="177" fontId="24" fillId="0" borderId="10" xfId="0" applyNumberFormat="1" applyFont="1" applyBorder="1" applyAlignment="1">
      <alignment horizontal="center" wrapText="1"/>
    </xf>
    <xf numFmtId="0" fontId="24" fillId="0" borderId="11" xfId="0" applyFont="1" applyBorder="1" applyAlignment="1">
      <alignment horizontal="center" wrapText="1"/>
    </xf>
    <xf numFmtId="0" fontId="24" fillId="0" borderId="14" xfId="0" applyFont="1" applyBorder="1" applyAlignment="1">
      <alignment horizontal="center" wrapText="1"/>
    </xf>
    <xf numFmtId="0" fontId="24" fillId="0" borderId="2" xfId="0" applyFont="1" applyBorder="1" applyAlignment="1">
      <alignment horizontal="center" wrapText="1"/>
    </xf>
    <xf numFmtId="0" fontId="24" fillId="0" borderId="0" xfId="0" applyFont="1" applyBorder="1" applyAlignment="1">
      <alignment horizontal="center" wrapText="1"/>
    </xf>
    <xf numFmtId="0" fontId="24" fillId="0" borderId="3" xfId="0" applyFont="1" applyBorder="1" applyAlignment="1">
      <alignment horizontal="center" wrapText="1"/>
    </xf>
    <xf numFmtId="177" fontId="24" fillId="0" borderId="10" xfId="0" applyNumberFormat="1" applyFont="1" applyBorder="1" applyAlignment="1">
      <alignment horizontal="center"/>
    </xf>
    <xf numFmtId="0" fontId="24" fillId="0" borderId="11" xfId="0" applyFont="1" applyBorder="1" applyAlignment="1">
      <alignment/>
    </xf>
    <xf numFmtId="0" fontId="24" fillId="0" borderId="14" xfId="0" applyFont="1" applyBorder="1" applyAlignment="1">
      <alignment/>
    </xf>
    <xf numFmtId="0" fontId="24" fillId="0" borderId="2" xfId="0" applyFont="1" applyBorder="1" applyAlignment="1">
      <alignment/>
    </xf>
    <xf numFmtId="0" fontId="24" fillId="0" borderId="0" xfId="0" applyFont="1" applyBorder="1" applyAlignment="1">
      <alignment/>
    </xf>
    <xf numFmtId="0" fontId="24" fillId="0" borderId="3" xfId="0" applyFont="1" applyBorder="1" applyAlignment="1">
      <alignment/>
    </xf>
    <xf numFmtId="3" fontId="25" fillId="0" borderId="0" xfId="0" applyNumberFormat="1" applyFont="1" applyBorder="1" applyAlignment="1">
      <alignment/>
    </xf>
    <xf numFmtId="0" fontId="25" fillId="0" borderId="0" xfId="0" applyFont="1" applyBorder="1" applyAlignment="1">
      <alignment/>
    </xf>
    <xf numFmtId="0" fontId="25" fillId="0" borderId="0" xfId="0" applyFont="1" applyBorder="1" applyAlignment="1">
      <alignment/>
    </xf>
    <xf numFmtId="177" fontId="16" fillId="0" borderId="0" xfId="0" applyNumberFormat="1" applyFont="1" applyAlignment="1">
      <alignment horizontal="center"/>
    </xf>
    <xf numFmtId="0" fontId="16" fillId="0" borderId="0" xfId="0" applyFont="1" applyAlignment="1">
      <alignment horizontal="center"/>
    </xf>
    <xf numFmtId="177" fontId="6" fillId="0" borderId="0" xfId="0" applyNumberFormat="1" applyFont="1" applyAlignment="1">
      <alignment horizontal="center"/>
    </xf>
    <xf numFmtId="0" fontId="6" fillId="0" borderId="0" xfId="0" applyFont="1" applyBorder="1" applyAlignment="1">
      <alignment horizontal="center"/>
    </xf>
    <xf numFmtId="0" fontId="6" fillId="0" borderId="0" xfId="0" applyFont="1" applyAlignment="1">
      <alignment horizontal="center"/>
    </xf>
    <xf numFmtId="1" fontId="35" fillId="2" borderId="75" xfId="0" applyNumberFormat="1" applyFont="1" applyFill="1" applyBorder="1" applyAlignment="1">
      <alignment horizontal="center"/>
    </xf>
    <xf numFmtId="1" fontId="35" fillId="2" borderId="76" xfId="0" applyNumberFormat="1" applyFont="1" applyFill="1" applyBorder="1" applyAlignment="1">
      <alignment horizontal="center"/>
    </xf>
    <xf numFmtId="1" fontId="35" fillId="2" borderId="77" xfId="0" applyNumberFormat="1" applyFont="1" applyFill="1" applyBorder="1" applyAlignment="1">
      <alignment horizontal="center"/>
    </xf>
    <xf numFmtId="177" fontId="35" fillId="2" borderId="8" xfId="0" applyNumberFormat="1" applyFont="1" applyFill="1" applyBorder="1" applyAlignment="1">
      <alignment horizontal="center" wrapText="1"/>
    </xf>
    <xf numFmtId="0" fontId="0" fillId="0" borderId="52" xfId="0" applyBorder="1" applyAlignment="1">
      <alignment horizontal="center" wrapText="1"/>
    </xf>
    <xf numFmtId="177" fontId="35" fillId="2" borderId="78" xfId="0" applyNumberFormat="1" applyFont="1" applyFill="1" applyBorder="1" applyAlignment="1">
      <alignment horizontal="center" wrapText="1"/>
    </xf>
    <xf numFmtId="0" fontId="0" fillId="0" borderId="79" xfId="0" applyBorder="1" applyAlignment="1">
      <alignment horizontal="center" wrapText="1"/>
    </xf>
    <xf numFmtId="177" fontId="35" fillId="2" borderId="80" xfId="0" applyNumberFormat="1" applyFont="1" applyFill="1" applyBorder="1" applyAlignment="1">
      <alignment horizontal="center" wrapText="1"/>
    </xf>
    <xf numFmtId="0" fontId="0" fillId="0" borderId="81" xfId="0" applyBorder="1" applyAlignment="1">
      <alignment wrapText="1"/>
    </xf>
    <xf numFmtId="0" fontId="0" fillId="0" borderId="2" xfId="0" applyBorder="1" applyAlignment="1">
      <alignment wrapText="1"/>
    </xf>
    <xf numFmtId="0" fontId="0" fillId="0" borderId="82" xfId="0" applyBorder="1" applyAlignment="1">
      <alignment wrapText="1"/>
    </xf>
    <xf numFmtId="0" fontId="0" fillId="0" borderId="83" xfId="0" applyBorder="1" applyAlignment="1">
      <alignment wrapText="1"/>
    </xf>
    <xf numFmtId="0" fontId="0" fillId="0" borderId="84" xfId="0" applyBorder="1" applyAlignment="1">
      <alignment wrapText="1"/>
    </xf>
    <xf numFmtId="1" fontId="35" fillId="2" borderId="85" xfId="0" applyNumberFormat="1" applyFont="1" applyFill="1" applyBorder="1" applyAlignment="1">
      <alignment horizontal="center" wrapText="1"/>
    </xf>
    <xf numFmtId="0" fontId="0" fillId="0" borderId="86" xfId="0" applyBorder="1" applyAlignment="1">
      <alignment horizontal="center" wrapText="1"/>
    </xf>
    <xf numFmtId="177" fontId="35" fillId="2" borderId="87" xfId="0" applyNumberFormat="1" applyFont="1" applyFill="1" applyBorder="1" applyAlignment="1">
      <alignment horizontal="center" wrapText="1"/>
    </xf>
    <xf numFmtId="0" fontId="0" fillId="0" borderId="88" xfId="0" applyBorder="1" applyAlignment="1">
      <alignment horizontal="center" wrapText="1"/>
    </xf>
    <xf numFmtId="177" fontId="55" fillId="0" borderId="11" xfId="0" applyNumberFormat="1" applyFont="1" applyBorder="1" applyAlignment="1">
      <alignment horizontal="center"/>
    </xf>
    <xf numFmtId="177" fontId="55" fillId="0" borderId="89" xfId="0" applyNumberFormat="1" applyFont="1" applyBorder="1" applyAlignment="1">
      <alignment horizontal="center"/>
    </xf>
    <xf numFmtId="177" fontId="35" fillId="2" borderId="90" xfId="0" applyNumberFormat="1" applyFont="1" applyFill="1" applyBorder="1" applyAlignment="1">
      <alignment horizontal="center" wrapText="1"/>
    </xf>
    <xf numFmtId="0" fontId="0" fillId="0" borderId="91" xfId="0" applyBorder="1" applyAlignment="1">
      <alignment horizontal="center" wrapText="1"/>
    </xf>
    <xf numFmtId="177" fontId="35" fillId="2" borderId="92" xfId="0" applyNumberFormat="1" applyFont="1" applyFill="1" applyBorder="1" applyAlignment="1">
      <alignment horizontal="center" wrapText="1"/>
    </xf>
    <xf numFmtId="0" fontId="0" fillId="0" borderId="93" xfId="0" applyBorder="1" applyAlignment="1">
      <alignment horizontal="center" wrapText="1"/>
    </xf>
    <xf numFmtId="177" fontId="13" fillId="2" borderId="74" xfId="0" applyNumberFormat="1" applyFont="1" applyFill="1" applyBorder="1" applyAlignment="1">
      <alignment horizontal="left"/>
    </xf>
    <xf numFmtId="177" fontId="36" fillId="2" borderId="26" xfId="0" applyNumberFormat="1" applyFont="1" applyFill="1" applyBorder="1" applyAlignment="1">
      <alignment horizontal="left" indent="5"/>
    </xf>
    <xf numFmtId="0" fontId="0" fillId="0" borderId="94" xfId="0" applyBorder="1" applyAlignment="1">
      <alignment horizontal="left" indent="5"/>
    </xf>
    <xf numFmtId="177" fontId="36" fillId="2" borderId="25" xfId="0" applyNumberFormat="1" applyFont="1" applyFill="1" applyBorder="1" applyAlignment="1">
      <alignment horizontal="left" indent="5"/>
    </xf>
    <xf numFmtId="0" fontId="0" fillId="0" borderId="37" xfId="0" applyBorder="1" applyAlignment="1">
      <alignment horizontal="left" indent="5"/>
    </xf>
    <xf numFmtId="0" fontId="0" fillId="0" borderId="0" xfId="0" applyBorder="1" applyAlignment="1">
      <alignment/>
    </xf>
    <xf numFmtId="177" fontId="12"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77" fontId="32" fillId="2" borderId="95" xfId="0" applyNumberFormat="1" applyFont="1" applyFill="1" applyBorder="1" applyAlignment="1">
      <alignment wrapText="1"/>
    </xf>
    <xf numFmtId="0" fontId="0" fillId="0" borderId="1" xfId="0" applyBorder="1" applyAlignment="1">
      <alignment wrapText="1"/>
    </xf>
    <xf numFmtId="0" fontId="0" fillId="0" borderId="20" xfId="0" applyBorder="1" applyAlignment="1">
      <alignment wrapText="1"/>
    </xf>
    <xf numFmtId="177" fontId="58" fillId="2" borderId="0" xfId="0" applyNumberFormat="1" applyFont="1" applyFill="1" applyAlignment="1">
      <alignment horizontal="center"/>
    </xf>
    <xf numFmtId="165" fontId="32" fillId="2" borderId="67" xfId="0" applyNumberFormat="1" applyFont="1" applyFill="1" applyBorder="1" applyAlignment="1">
      <alignment/>
    </xf>
    <xf numFmtId="165" fontId="22" fillId="0" borderId="69" xfId="0" applyNumberFormat="1" applyFont="1" applyBorder="1" applyAlignment="1">
      <alignment/>
    </xf>
    <xf numFmtId="165" fontId="32" fillId="2" borderId="62" xfId="0" applyNumberFormat="1" applyFont="1" applyFill="1" applyBorder="1" applyAlignment="1">
      <alignment horizontal="right"/>
    </xf>
    <xf numFmtId="165" fontId="22" fillId="0" borderId="66" xfId="0" applyNumberFormat="1" applyFont="1" applyBorder="1" applyAlignment="1">
      <alignment/>
    </xf>
    <xf numFmtId="177" fontId="32" fillId="2" borderId="59" xfId="0" applyNumberFormat="1" applyFont="1" applyFill="1" applyBorder="1" applyAlignment="1">
      <alignment horizontal="center" wrapText="1"/>
    </xf>
    <xf numFmtId="0" fontId="0" fillId="0" borderId="61"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1" xfId="0" applyBorder="1" applyAlignment="1">
      <alignment wrapText="1"/>
    </xf>
    <xf numFmtId="0" fontId="0" fillId="0" borderId="5" xfId="0" applyBorder="1" applyAlignment="1">
      <alignment wrapText="1"/>
    </xf>
    <xf numFmtId="0" fontId="0" fillId="0" borderId="6" xfId="0" applyBorder="1" applyAlignment="1">
      <alignment wrapText="1"/>
    </xf>
    <xf numFmtId="177" fontId="44" fillId="2" borderId="0" xfId="0" applyNumberFormat="1" applyFont="1" applyFill="1" applyAlignment="1">
      <alignment horizontal="center"/>
    </xf>
    <xf numFmtId="177" fontId="43" fillId="2" borderId="0" xfId="0" applyNumberFormat="1" applyFont="1" applyFill="1" applyAlignment="1">
      <alignment horizontal="center"/>
    </xf>
    <xf numFmtId="177" fontId="43" fillId="2" borderId="0" xfId="0" applyNumberFormat="1" applyFont="1" applyFill="1" applyAlignment="1">
      <alignment/>
    </xf>
    <xf numFmtId="0" fontId="0" fillId="0" borderId="0" xfId="0" applyAlignment="1">
      <alignment/>
    </xf>
    <xf numFmtId="0" fontId="34" fillId="0" borderId="0" xfId="0" applyFont="1" applyFill="1" applyBorder="1" applyAlignment="1">
      <alignment vertical="top" wrapText="1"/>
    </xf>
    <xf numFmtId="0" fontId="0" fillId="4" borderId="0" xfId="0" applyFill="1" applyBorder="1" applyAlignment="1">
      <alignment vertical="top" wrapText="1"/>
    </xf>
    <xf numFmtId="177" fontId="57" fillId="0" borderId="0" xfId="0" applyNumberFormat="1" applyFont="1" applyBorder="1" applyAlignment="1">
      <alignment horizontal="center"/>
    </xf>
    <xf numFmtId="177" fontId="13" fillId="2" borderId="62" xfId="0" applyNumberFormat="1" applyFont="1" applyFill="1" applyBorder="1" applyAlignment="1">
      <alignment horizontal="left" indent="2"/>
    </xf>
    <xf numFmtId="0" fontId="0" fillId="0" borderId="66" xfId="0" applyBorder="1" applyAlignment="1">
      <alignment horizontal="left" indent="2"/>
    </xf>
    <xf numFmtId="0" fontId="54" fillId="0" borderId="56" xfId="0" applyFont="1" applyBorder="1" applyAlignment="1">
      <alignment horizontal="left" indent="2"/>
    </xf>
    <xf numFmtId="0" fontId="54" fillId="0" borderId="66" xfId="0" applyFont="1" applyBorder="1" applyAlignment="1">
      <alignment horizontal="left" indent="2"/>
    </xf>
    <xf numFmtId="177" fontId="13" fillId="2" borderId="67" xfId="0" applyNumberFormat="1" applyFont="1" applyFill="1" applyBorder="1" applyAlignment="1">
      <alignment horizontal="left" indent="2"/>
    </xf>
    <xf numFmtId="177" fontId="35" fillId="2" borderId="25" xfId="0" applyNumberFormat="1" applyFont="1" applyFill="1" applyBorder="1" applyAlignment="1">
      <alignment horizontal="center" wrapText="1"/>
    </xf>
    <xf numFmtId="0" fontId="0" fillId="0" borderId="34" xfId="0" applyBorder="1" applyAlignment="1">
      <alignment horizontal="center" wrapText="1"/>
    </xf>
    <xf numFmtId="177" fontId="13" fillId="2" borderId="62" xfId="0" applyNumberFormat="1" applyFont="1" applyFill="1" applyBorder="1" applyAlignment="1">
      <alignment horizontal="left" indent="1"/>
    </xf>
    <xf numFmtId="0" fontId="0" fillId="0" borderId="56" xfId="0" applyBorder="1" applyAlignment="1">
      <alignment horizontal="left" indent="1"/>
    </xf>
    <xf numFmtId="0" fontId="0" fillId="0" borderId="66" xfId="0" applyBorder="1" applyAlignment="1">
      <alignment horizontal="left" indent="1"/>
    </xf>
    <xf numFmtId="0" fontId="0" fillId="0" borderId="0" xfId="0" applyBorder="1" applyAlignment="1">
      <alignment/>
    </xf>
    <xf numFmtId="0" fontId="0" fillId="0" borderId="0" xfId="0" applyBorder="1" applyAlignment="1">
      <alignment/>
    </xf>
    <xf numFmtId="177" fontId="16"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177" fontId="18" fillId="0" borderId="0" xfId="0" applyNumberFormat="1" applyFont="1" applyBorder="1" applyAlignment="1">
      <alignment horizontal="center"/>
    </xf>
    <xf numFmtId="177" fontId="35" fillId="2" borderId="62" xfId="0" applyNumberFormat="1" applyFont="1" applyFill="1" applyBorder="1" applyAlignment="1">
      <alignment horizontal="left" indent="3"/>
    </xf>
    <xf numFmtId="0" fontId="0" fillId="0" borderId="56" xfId="0" applyBorder="1" applyAlignment="1">
      <alignment horizontal="left" indent="3"/>
    </xf>
    <xf numFmtId="0" fontId="0" fillId="0" borderId="66" xfId="0" applyBorder="1" applyAlignment="1">
      <alignment horizontal="left" indent="3"/>
    </xf>
    <xf numFmtId="177" fontId="13" fillId="2" borderId="10" xfId="0" applyNumberFormat="1" applyFont="1" applyFill="1" applyBorder="1" applyAlignment="1">
      <alignment/>
    </xf>
    <xf numFmtId="177" fontId="13" fillId="2" borderId="74" xfId="0" applyNumberFormat="1" applyFont="1" applyFill="1" applyBorder="1" applyAlignment="1">
      <alignment horizontal="left" indent="1"/>
    </xf>
    <xf numFmtId="0" fontId="0" fillId="0" borderId="63" xfId="0" applyBorder="1" applyAlignment="1">
      <alignment horizontal="left" indent="1"/>
    </xf>
    <xf numFmtId="0" fontId="0" fillId="0" borderId="64" xfId="0" applyBorder="1" applyAlignment="1">
      <alignment horizontal="left" indent="1"/>
    </xf>
    <xf numFmtId="177" fontId="15" fillId="0" borderId="0" xfId="0" applyNumberFormat="1" applyFont="1" applyBorder="1" applyAlignment="1">
      <alignment horizontal="center"/>
    </xf>
    <xf numFmtId="177" fontId="35" fillId="2" borderId="25" xfId="0" applyNumberFormat="1" applyFont="1" applyFill="1" applyBorder="1" applyAlignment="1">
      <alignment horizontal="center"/>
    </xf>
    <xf numFmtId="0" fontId="0" fillId="0" borderId="37" xfId="0" applyBorder="1" applyAlignment="1">
      <alignment horizontal="center"/>
    </xf>
    <xf numFmtId="177" fontId="35" fillId="2" borderId="37" xfId="0" applyNumberFormat="1" applyFont="1" applyFill="1" applyBorder="1" applyAlignment="1">
      <alignment horizontal="center"/>
    </xf>
    <xf numFmtId="0" fontId="28" fillId="0" borderId="25" xfId="0" applyFont="1" applyBorder="1" applyAlignment="1">
      <alignment horizontal="center" wrapText="1"/>
    </xf>
    <xf numFmtId="0" fontId="28" fillId="0" borderId="37" xfId="0" applyFont="1" applyBorder="1" applyAlignment="1">
      <alignment horizontal="center" wrapText="1"/>
    </xf>
    <xf numFmtId="177" fontId="62" fillId="0" borderId="0" xfId="0" applyNumberFormat="1" applyFont="1" applyFill="1" applyAlignment="1">
      <alignment/>
    </xf>
    <xf numFmtId="177" fontId="57" fillId="0" borderId="0" xfId="0" applyNumberFormat="1" applyFont="1" applyAlignment="1">
      <alignment/>
    </xf>
    <xf numFmtId="177" fontId="55" fillId="0" borderId="0" xfId="0" applyNumberFormat="1" applyFont="1" applyAlignment="1">
      <alignment/>
    </xf>
    <xf numFmtId="0" fontId="55"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Rsrcs_X_ DOJ Goal  Obj"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14</xdr:row>
      <xdr:rowOff>161925</xdr:rowOff>
    </xdr:from>
    <xdr:to>
      <xdr:col>11</xdr:col>
      <xdr:colOff>714375</xdr:colOff>
      <xdr:row>41</xdr:row>
      <xdr:rowOff>114300</xdr:rowOff>
    </xdr:to>
    <xdr:pic>
      <xdr:nvPicPr>
        <xdr:cNvPr id="1" name="Picture 11"/>
        <xdr:cNvPicPr preferRelativeResize="1">
          <a:picLocks noChangeAspect="1"/>
        </xdr:cNvPicPr>
      </xdr:nvPicPr>
      <xdr:blipFill>
        <a:blip r:embed="rId1"/>
        <a:stretch>
          <a:fillRect/>
        </a:stretch>
      </xdr:blipFill>
      <xdr:spPr>
        <a:xfrm rot="16200000">
          <a:off x="2047875" y="2895600"/>
          <a:ext cx="7048500" cy="452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Budget_Staff\2006%20Congressional%20Submission\Instructions\excel%20templ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N29"/>
  <sheetViews>
    <sheetView tabSelected="1" zoomScale="75" zoomScaleNormal="75" workbookViewId="0" topLeftCell="A1">
      <selection activeCell="A1" sqref="A1"/>
    </sheetView>
  </sheetViews>
  <sheetFormatPr defaultColWidth="8.88671875" defaultRowHeight="15"/>
  <cols>
    <col min="14" max="14" width="1.5625" style="272" customWidth="1"/>
  </cols>
  <sheetData>
    <row r="1" spans="1:14" ht="20.25">
      <c r="A1" s="396" t="s">
        <v>3</v>
      </c>
      <c r="N1" s="272" t="s">
        <v>43</v>
      </c>
    </row>
    <row r="2" ht="15">
      <c r="N2" s="272" t="s">
        <v>43</v>
      </c>
    </row>
    <row r="3" ht="15">
      <c r="N3" s="272" t="s">
        <v>43</v>
      </c>
    </row>
    <row r="4" ht="15">
      <c r="N4" s="272" t="s">
        <v>43</v>
      </c>
    </row>
    <row r="5" ht="15">
      <c r="N5" s="272" t="s">
        <v>43</v>
      </c>
    </row>
    <row r="6" ht="15">
      <c r="N6" s="272" t="s">
        <v>43</v>
      </c>
    </row>
    <row r="7" ht="15">
      <c r="N7" s="272" t="s">
        <v>43</v>
      </c>
    </row>
    <row r="8" ht="15">
      <c r="N8" s="272" t="s">
        <v>43</v>
      </c>
    </row>
    <row r="9" ht="15">
      <c r="N9" s="272" t="s">
        <v>43</v>
      </c>
    </row>
    <row r="10" ht="15">
      <c r="N10" s="272" t="s">
        <v>43</v>
      </c>
    </row>
    <row r="11" ht="15">
      <c r="N11" s="272" t="s">
        <v>43</v>
      </c>
    </row>
    <row r="12" ht="15">
      <c r="N12" s="272" t="s">
        <v>43</v>
      </c>
    </row>
    <row r="13" ht="15">
      <c r="N13" s="272" t="s">
        <v>43</v>
      </c>
    </row>
    <row r="14" ht="15">
      <c r="N14" s="272" t="s">
        <v>43</v>
      </c>
    </row>
    <row r="15" ht="15">
      <c r="N15" s="272" t="s">
        <v>43</v>
      </c>
    </row>
    <row r="16" ht="15">
      <c r="N16" s="272" t="s">
        <v>43</v>
      </c>
    </row>
    <row r="17" ht="15">
      <c r="N17" s="272" t="s">
        <v>43</v>
      </c>
    </row>
    <row r="18" ht="15">
      <c r="N18" s="272" t="s">
        <v>43</v>
      </c>
    </row>
    <row r="19" ht="15">
      <c r="N19" s="272" t="s">
        <v>43</v>
      </c>
    </row>
    <row r="20" ht="15">
      <c r="N20" s="272" t="s">
        <v>43</v>
      </c>
    </row>
    <row r="21" ht="15">
      <c r="N21" s="272" t="s">
        <v>43</v>
      </c>
    </row>
    <row r="22" ht="15">
      <c r="N22" s="272" t="s">
        <v>43</v>
      </c>
    </row>
    <row r="23" ht="15">
      <c r="N23" s="272" t="s">
        <v>43</v>
      </c>
    </row>
    <row r="24" ht="15">
      <c r="N24" s="272" t="s">
        <v>43</v>
      </c>
    </row>
    <row r="25" ht="15">
      <c r="N25" s="272" t="s">
        <v>43</v>
      </c>
    </row>
    <row r="26" ht="15">
      <c r="N26" s="272" t="s">
        <v>43</v>
      </c>
    </row>
    <row r="27" ht="15">
      <c r="N27" s="272" t="s">
        <v>43</v>
      </c>
    </row>
    <row r="28" ht="15">
      <c r="N28" s="272" t="s">
        <v>43</v>
      </c>
    </row>
    <row r="29" spans="1:14" ht="15">
      <c r="A29" s="438"/>
      <c r="B29" s="439"/>
      <c r="C29" s="439"/>
      <c r="D29" s="439"/>
      <c r="E29" s="439"/>
      <c r="F29" s="439"/>
      <c r="G29" s="439"/>
      <c r="H29" s="439"/>
      <c r="I29" s="439"/>
      <c r="J29" s="439"/>
      <c r="K29" s="439"/>
      <c r="L29" s="439"/>
      <c r="M29" s="440"/>
      <c r="N29" s="272" t="s">
        <v>104</v>
      </c>
    </row>
    <row r="30" ht="11.25"/>
    <row r="31" ht="11.25"/>
    <row r="32" ht="11.25"/>
    <row r="33" ht="11.25"/>
    <row r="34" ht="11.25"/>
    <row r="35" ht="11.25"/>
    <row r="36" ht="11.25"/>
    <row r="37" ht="11.25"/>
    <row r="38" ht="11.25"/>
    <row r="39" ht="11.25"/>
    <row r="40" ht="11.25"/>
    <row r="41" ht="11.25"/>
  </sheetData>
  <mergeCells count="1">
    <mergeCell ref="A29:M29"/>
  </mergeCells>
  <printOptions horizontalCentered="1"/>
  <pageMargins left="0.75" right="0.75" top="1" bottom="1" header="0.5" footer="0.5"/>
  <pageSetup fitToHeight="1" fitToWidth="1" horizontalDpi="600" verticalDpi="600" orientation="landscape" scale="87" r:id="rId2"/>
  <headerFooter alignWithMargins="0">
    <oddFooter>&amp;C&amp;"Times New Roman,Regular"Exhibit A - Organizational Chart</oddFooter>
  </headerFooter>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AH95"/>
  <sheetViews>
    <sheetView showGridLines="0" showOutlineSymbols="0" zoomScale="75" zoomScaleNormal="75" zoomScaleSheetLayoutView="75" workbookViewId="0" topLeftCell="I27">
      <selection activeCell="A1" sqref="A1:AC1"/>
    </sheetView>
  </sheetViews>
  <sheetFormatPr defaultColWidth="8.88671875" defaultRowHeight="15"/>
  <cols>
    <col min="1" max="2" width="2.5546875" style="5" customWidth="1"/>
    <col min="3" max="3" width="24.99609375" style="5" customWidth="1"/>
    <col min="4" max="4" width="6.6640625" style="5" customWidth="1"/>
    <col min="5" max="5" width="1.66796875" style="5" customWidth="1"/>
    <col min="6" max="6" width="1.99609375" style="5" customWidth="1"/>
    <col min="7" max="7" width="1.77734375" style="5" customWidth="1"/>
    <col min="8" max="8" width="6.88671875" style="11" customWidth="1"/>
    <col min="9" max="9" width="6.21484375" style="11" customWidth="1"/>
    <col min="10" max="10" width="10.21484375" style="11" customWidth="1"/>
    <col min="11" max="11" width="5.6640625" style="11" customWidth="1"/>
    <col min="12" max="12" width="6.21484375" style="11" customWidth="1"/>
    <col min="13" max="13" width="9.77734375" style="11" customWidth="1"/>
    <col min="14" max="15" width="5.6640625" style="11" customWidth="1"/>
    <col min="16" max="16" width="7.6640625" style="11" customWidth="1"/>
    <col min="17" max="17" width="5.6640625" style="11" customWidth="1"/>
    <col min="18" max="18" width="6.10546875" style="11" customWidth="1"/>
    <col min="19" max="19" width="9.77734375" style="11" customWidth="1"/>
    <col min="20" max="21" width="5.6640625" style="11" customWidth="1"/>
    <col min="22" max="22" width="8.5546875" style="11" customWidth="1"/>
    <col min="23" max="23" width="6.10546875" style="11" customWidth="1"/>
    <col min="24" max="24" width="5.6640625" style="11" customWidth="1"/>
    <col min="25" max="25" width="6.99609375" style="11" customWidth="1"/>
    <col min="26" max="26" width="1.66796875" style="11" hidden="1" customWidth="1"/>
    <col min="27" max="27" width="9.5546875" style="11" customWidth="1"/>
    <col min="28" max="28" width="6.21484375" style="11" customWidth="1"/>
    <col min="29" max="29" width="11.88671875" style="11" customWidth="1"/>
    <col min="30" max="30" width="3.3359375" style="11" hidden="1" customWidth="1"/>
    <col min="31" max="31" width="0.23046875" style="11" hidden="1" customWidth="1"/>
    <col min="32" max="32" width="8.4453125" style="11" hidden="1" customWidth="1"/>
    <col min="33" max="33" width="7.99609375" style="11" hidden="1" customWidth="1"/>
    <col min="34" max="34" width="0.9921875" style="285" customWidth="1"/>
    <col min="35" max="35" width="5.6640625" style="5" customWidth="1"/>
    <col min="36" max="36" width="7.6640625" style="5" customWidth="1"/>
    <col min="37" max="16384" width="9.6640625" style="5" customWidth="1"/>
  </cols>
  <sheetData>
    <row r="1" spans="1:34" ht="20.25">
      <c r="A1" s="508" t="s">
        <v>112</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H1" s="282" t="s">
        <v>43</v>
      </c>
    </row>
    <row r="2" ht="15.75">
      <c r="AH2" s="282" t="s">
        <v>43</v>
      </c>
    </row>
    <row r="3" spans="1:34" ht="15.75">
      <c r="A3" s="6"/>
      <c r="B3" s="6"/>
      <c r="C3" s="6"/>
      <c r="D3" s="6"/>
      <c r="E3" s="6"/>
      <c r="F3" s="6"/>
      <c r="G3" s="6"/>
      <c r="H3" s="10"/>
      <c r="I3" s="10"/>
      <c r="J3" s="10"/>
      <c r="K3" s="10"/>
      <c r="L3" s="10"/>
      <c r="M3" s="10"/>
      <c r="N3" s="10"/>
      <c r="O3" s="10"/>
      <c r="P3" s="10"/>
      <c r="Q3" s="10"/>
      <c r="R3" s="10"/>
      <c r="S3" s="10"/>
      <c r="T3" s="10"/>
      <c r="U3" s="10"/>
      <c r="V3" s="10"/>
      <c r="W3" s="10"/>
      <c r="X3" s="10"/>
      <c r="Y3" s="10"/>
      <c r="Z3" s="10"/>
      <c r="AA3" s="10"/>
      <c r="AB3" s="10"/>
      <c r="AC3" s="10"/>
      <c r="AD3" s="10"/>
      <c r="AE3" s="10"/>
      <c r="AF3" s="10"/>
      <c r="AG3" s="10"/>
      <c r="AH3" s="282" t="s">
        <v>43</v>
      </c>
    </row>
    <row r="4" spans="1:34" ht="22.5">
      <c r="A4" s="494" t="s">
        <v>12</v>
      </c>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13"/>
      <c r="AE4" s="13"/>
      <c r="AF4" s="13"/>
      <c r="AG4" s="13"/>
      <c r="AH4" s="282" t="s">
        <v>43</v>
      </c>
    </row>
    <row r="5" spans="1:34" ht="23.25">
      <c r="A5" s="496" t="s">
        <v>94</v>
      </c>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13"/>
      <c r="AE5" s="13"/>
      <c r="AF5" s="13"/>
      <c r="AG5" s="13"/>
      <c r="AH5" s="282" t="s">
        <v>43</v>
      </c>
    </row>
    <row r="6" spans="1:34" ht="23.25">
      <c r="A6" s="496" t="s">
        <v>2</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13"/>
      <c r="AE6" s="13"/>
      <c r="AF6" s="13"/>
      <c r="AG6" s="13"/>
      <c r="AH6" s="282" t="s">
        <v>43</v>
      </c>
    </row>
    <row r="7" spans="1:34" ht="23.25">
      <c r="A7" s="496" t="s">
        <v>1</v>
      </c>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13"/>
      <c r="AE7" s="13"/>
      <c r="AF7" s="13"/>
      <c r="AG7" s="13"/>
      <c r="AH7" s="282" t="s">
        <v>43</v>
      </c>
    </row>
    <row r="8" spans="1:34" ht="23.25">
      <c r="A8" s="103"/>
      <c r="B8" s="7"/>
      <c r="C8" s="7"/>
      <c r="D8" s="7"/>
      <c r="E8" s="7"/>
      <c r="F8" s="7"/>
      <c r="G8" s="7"/>
      <c r="H8" s="13"/>
      <c r="I8" s="13"/>
      <c r="J8" s="13"/>
      <c r="K8" s="13"/>
      <c r="L8" s="13"/>
      <c r="M8" s="13"/>
      <c r="N8" s="13"/>
      <c r="O8" s="13"/>
      <c r="P8" s="13"/>
      <c r="Q8" s="13"/>
      <c r="R8" s="13"/>
      <c r="S8" s="13"/>
      <c r="T8" s="13"/>
      <c r="U8" s="13"/>
      <c r="V8" s="13"/>
      <c r="W8" s="13"/>
      <c r="X8" s="13"/>
      <c r="Y8" s="13"/>
      <c r="Z8" s="13"/>
      <c r="AA8" s="13"/>
      <c r="AB8" s="13"/>
      <c r="AC8" s="13"/>
      <c r="AD8" s="13"/>
      <c r="AE8" s="13"/>
      <c r="AF8" s="13"/>
      <c r="AG8" s="13"/>
      <c r="AH8" s="282"/>
    </row>
    <row r="9" spans="1:34" ht="23.25">
      <c r="A9" s="103"/>
      <c r="B9" s="7"/>
      <c r="C9" s="7"/>
      <c r="D9" s="7"/>
      <c r="E9" s="7"/>
      <c r="F9" s="7"/>
      <c r="G9" s="7"/>
      <c r="H9" s="13"/>
      <c r="I9" s="13"/>
      <c r="J9" s="13"/>
      <c r="K9" s="13"/>
      <c r="L9" s="13"/>
      <c r="M9" s="13"/>
      <c r="N9" s="13"/>
      <c r="O9" s="13"/>
      <c r="P9" s="13"/>
      <c r="Q9" s="13"/>
      <c r="R9" s="13"/>
      <c r="S9" s="13"/>
      <c r="T9" s="13"/>
      <c r="U9" s="13"/>
      <c r="V9" s="13"/>
      <c r="W9" s="13"/>
      <c r="X9" s="13"/>
      <c r="Y9" s="13"/>
      <c r="Z9" s="13"/>
      <c r="AA9" s="13"/>
      <c r="AB9" s="13"/>
      <c r="AC9" s="13"/>
      <c r="AD9" s="13"/>
      <c r="AE9" s="13"/>
      <c r="AF9" s="13"/>
      <c r="AG9" s="13"/>
      <c r="AH9" s="282"/>
    </row>
    <row r="10" spans="1:34" ht="23.25">
      <c r="A10" s="103"/>
      <c r="B10" s="7"/>
      <c r="C10" s="7"/>
      <c r="D10" s="7"/>
      <c r="E10" s="7"/>
      <c r="F10" s="7"/>
      <c r="G10" s="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282"/>
    </row>
    <row r="11" spans="1:34" ht="15.75">
      <c r="A11" s="69"/>
      <c r="B11" s="7"/>
      <c r="C11" s="7"/>
      <c r="D11" s="7"/>
      <c r="E11" s="7"/>
      <c r="F11" s="7"/>
      <c r="G11" s="7"/>
      <c r="H11" s="13"/>
      <c r="I11" s="13"/>
      <c r="J11" s="13"/>
      <c r="K11" s="13"/>
      <c r="L11" s="13"/>
      <c r="M11" s="13"/>
      <c r="N11" s="13"/>
      <c r="O11" s="13"/>
      <c r="P11" s="13"/>
      <c r="Q11" s="13"/>
      <c r="R11" s="13"/>
      <c r="S11" s="13"/>
      <c r="T11" s="13"/>
      <c r="U11" s="13"/>
      <c r="V11" s="13"/>
      <c r="W11" s="13"/>
      <c r="X11" s="13"/>
      <c r="Y11" s="13"/>
      <c r="Z11" s="13"/>
      <c r="AA11" s="473" t="s">
        <v>183</v>
      </c>
      <c r="AB11" s="474"/>
      <c r="AC11" s="475"/>
      <c r="AD11" s="213"/>
      <c r="AE11" s="473" t="s">
        <v>13</v>
      </c>
      <c r="AF11" s="474"/>
      <c r="AG11" s="475"/>
      <c r="AH11" s="282" t="s">
        <v>43</v>
      </c>
    </row>
    <row r="12" spans="1:34" ht="15.75">
      <c r="A12" s="9"/>
      <c r="B12" s="9"/>
      <c r="C12" s="9"/>
      <c r="D12" s="9"/>
      <c r="E12" s="9"/>
      <c r="F12" s="9"/>
      <c r="G12" s="9"/>
      <c r="H12" s="238"/>
      <c r="I12" s="238"/>
      <c r="J12" s="238"/>
      <c r="K12" s="238"/>
      <c r="L12" s="238"/>
      <c r="M12" s="238"/>
      <c r="N12" s="238"/>
      <c r="O12" s="238"/>
      <c r="P12" s="238"/>
      <c r="Q12" s="238"/>
      <c r="R12" s="238"/>
      <c r="S12" s="238"/>
      <c r="T12" s="238"/>
      <c r="U12" s="238"/>
      <c r="V12" s="238"/>
      <c r="W12" s="238"/>
      <c r="X12" s="238"/>
      <c r="Y12" s="79"/>
      <c r="Z12" s="82"/>
      <c r="AA12" s="437" t="s">
        <v>96</v>
      </c>
      <c r="AB12" s="461" t="s">
        <v>132</v>
      </c>
      <c r="AC12" s="459" t="s">
        <v>27</v>
      </c>
      <c r="AD12" s="83"/>
      <c r="AE12" s="95" t="s">
        <v>28</v>
      </c>
      <c r="AF12" s="101"/>
      <c r="AG12" s="93"/>
      <c r="AH12" s="282" t="s">
        <v>43</v>
      </c>
    </row>
    <row r="13" spans="1:34" ht="16.5" thickBot="1">
      <c r="A13" s="248"/>
      <c r="B13" s="90"/>
      <c r="C13" s="90"/>
      <c r="D13" s="90"/>
      <c r="E13" s="90"/>
      <c r="F13" s="90"/>
      <c r="G13" s="90"/>
      <c r="H13" s="91"/>
      <c r="I13" s="91"/>
      <c r="J13" s="91"/>
      <c r="K13" s="91"/>
      <c r="L13" s="91"/>
      <c r="M13" s="91"/>
      <c r="N13" s="91"/>
      <c r="O13" s="91"/>
      <c r="P13" s="91"/>
      <c r="Q13" s="91"/>
      <c r="R13" s="91"/>
      <c r="S13" s="91"/>
      <c r="T13" s="91"/>
      <c r="U13" s="91"/>
      <c r="V13" s="91"/>
      <c r="W13" s="91"/>
      <c r="X13" s="91"/>
      <c r="Y13" s="91"/>
      <c r="Z13" s="91"/>
      <c r="AA13" s="435"/>
      <c r="AB13" s="460"/>
      <c r="AC13" s="460"/>
      <c r="AD13" s="92"/>
      <c r="AE13" s="96" t="s">
        <v>25</v>
      </c>
      <c r="AF13" s="96" t="s">
        <v>132</v>
      </c>
      <c r="AG13" s="94" t="s">
        <v>27</v>
      </c>
      <c r="AH13" s="282" t="s">
        <v>43</v>
      </c>
    </row>
    <row r="14" spans="1:34" ht="15.75">
      <c r="A14" s="510" t="s">
        <v>113</v>
      </c>
      <c r="B14" s="511"/>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235"/>
      <c r="AA14" s="397">
        <v>3</v>
      </c>
      <c r="AB14" s="397">
        <v>3</v>
      </c>
      <c r="AC14" s="397">
        <v>586</v>
      </c>
      <c r="AD14" s="105"/>
      <c r="AE14" s="106"/>
      <c r="AF14" s="106"/>
      <c r="AG14" s="107">
        <v>0</v>
      </c>
      <c r="AH14" s="282" t="s">
        <v>43</v>
      </c>
    </row>
    <row r="15" spans="1:34" ht="15.75" hidden="1">
      <c r="A15" s="85" t="s">
        <v>160</v>
      </c>
      <c r="B15" s="9"/>
      <c r="C15" s="8"/>
      <c r="D15" s="8"/>
      <c r="E15" s="8"/>
      <c r="F15" s="8"/>
      <c r="G15" s="8"/>
      <c r="H15" s="16"/>
      <c r="I15" s="16"/>
      <c r="J15" s="16"/>
      <c r="K15" s="16"/>
      <c r="L15" s="16"/>
      <c r="M15" s="16"/>
      <c r="N15" s="16"/>
      <c r="O15" s="16"/>
      <c r="P15" s="16"/>
      <c r="Q15" s="16"/>
      <c r="R15" s="16"/>
      <c r="S15" s="16"/>
      <c r="T15" s="16"/>
      <c r="U15" s="16"/>
      <c r="V15" s="16"/>
      <c r="W15" s="16"/>
      <c r="X15" s="16"/>
      <c r="Y15" s="16"/>
      <c r="Z15" s="16"/>
      <c r="AA15" s="398" t="e">
        <f>+#REF!+#REF!+#REF!+#REF!</f>
        <v>#REF!</v>
      </c>
      <c r="AB15" s="398" t="e">
        <f>+#REF!+#REF!+#REF!+#REF!</f>
        <v>#REF!</v>
      </c>
      <c r="AC15" s="399" t="e">
        <f>+#REF!+#REF!+#REF!+#REF!-2</f>
        <v>#REF!</v>
      </c>
      <c r="AD15" s="16" t="s">
        <v>26</v>
      </c>
      <c r="AE15" s="97" t="e">
        <f>+#REF!+#REF!+#REF!+#REF!</f>
        <v>#REF!</v>
      </c>
      <c r="AF15" s="97" t="e">
        <f>+#REF!+#REF!+#REF!+#REF!</f>
        <v>#REF!</v>
      </c>
      <c r="AG15" s="79" t="e">
        <f>+#REF!+#REF!+#REF!+#REF!-2</f>
        <v>#REF!</v>
      </c>
      <c r="AH15" s="282" t="s">
        <v>43</v>
      </c>
    </row>
    <row r="16" spans="1:34" ht="15.75" hidden="1">
      <c r="A16" s="85"/>
      <c r="B16" s="9" t="s">
        <v>60</v>
      </c>
      <c r="C16" s="8"/>
      <c r="D16" s="8"/>
      <c r="E16" s="8"/>
      <c r="F16" s="8"/>
      <c r="G16" s="8"/>
      <c r="H16" s="16"/>
      <c r="I16" s="16"/>
      <c r="J16" s="16"/>
      <c r="K16" s="16"/>
      <c r="L16" s="16"/>
      <c r="M16" s="16"/>
      <c r="N16" s="16"/>
      <c r="O16" s="16"/>
      <c r="P16" s="16"/>
      <c r="Q16" s="16"/>
      <c r="R16" s="16"/>
      <c r="S16" s="16"/>
      <c r="T16" s="16"/>
      <c r="U16" s="16"/>
      <c r="V16" s="16"/>
      <c r="W16" s="16"/>
      <c r="X16" s="16"/>
      <c r="Y16" s="16"/>
      <c r="Z16" s="16"/>
      <c r="AA16" s="398">
        <v>0</v>
      </c>
      <c r="AB16" s="398">
        <v>0</v>
      </c>
      <c r="AC16" s="399">
        <v>-496</v>
      </c>
      <c r="AD16" s="16"/>
      <c r="AE16" s="97">
        <v>0</v>
      </c>
      <c r="AF16" s="97">
        <v>0</v>
      </c>
      <c r="AG16" s="79">
        <v>-496</v>
      </c>
      <c r="AH16" s="282" t="s">
        <v>43</v>
      </c>
    </row>
    <row r="17" spans="1:34" ht="20.25" hidden="1">
      <c r="A17" s="85"/>
      <c r="B17" s="9" t="s">
        <v>42</v>
      </c>
      <c r="C17" s="8"/>
      <c r="D17" s="8"/>
      <c r="E17" s="8"/>
      <c r="F17" s="8"/>
      <c r="G17" s="8"/>
      <c r="H17" s="16"/>
      <c r="I17" s="16"/>
      <c r="J17" s="16"/>
      <c r="K17" s="16"/>
      <c r="L17" s="16"/>
      <c r="M17" s="16"/>
      <c r="N17" s="16"/>
      <c r="O17" s="16"/>
      <c r="P17" s="16"/>
      <c r="Q17" s="16"/>
      <c r="R17" s="16"/>
      <c r="S17" s="16"/>
      <c r="T17" s="16"/>
      <c r="U17" s="16"/>
      <c r="V17" s="16"/>
      <c r="W17" s="16"/>
      <c r="X17" s="16"/>
      <c r="Y17" s="16"/>
      <c r="Z17" s="16"/>
      <c r="AA17" s="400">
        <v>0</v>
      </c>
      <c r="AB17" s="400">
        <v>0</v>
      </c>
      <c r="AC17" s="401">
        <v>-627</v>
      </c>
      <c r="AD17" s="16"/>
      <c r="AE17" s="99">
        <v>0</v>
      </c>
      <c r="AF17" s="99">
        <v>0</v>
      </c>
      <c r="AG17" s="80">
        <v>-627</v>
      </c>
      <c r="AH17" s="282" t="s">
        <v>43</v>
      </c>
    </row>
    <row r="18" spans="1:34" ht="18">
      <c r="A18" s="510" t="s">
        <v>180</v>
      </c>
      <c r="B18" s="511"/>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236"/>
      <c r="AA18" s="402">
        <v>3</v>
      </c>
      <c r="AB18" s="402">
        <v>3</v>
      </c>
      <c r="AC18" s="402">
        <v>541</v>
      </c>
      <c r="AD18" s="16"/>
      <c r="AE18" s="99"/>
      <c r="AF18" s="99"/>
      <c r="AG18" s="80"/>
      <c r="AH18" s="282" t="s">
        <v>43</v>
      </c>
    </row>
    <row r="19" spans="1:34" ht="15.75">
      <c r="A19" s="464" t="s">
        <v>61</v>
      </c>
      <c r="B19" s="465"/>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88"/>
      <c r="AA19" s="295"/>
      <c r="AB19" s="295"/>
      <c r="AC19" s="296"/>
      <c r="AD19" s="88"/>
      <c r="AE19" s="98"/>
      <c r="AF19" s="98"/>
      <c r="AG19" s="89"/>
      <c r="AH19" s="282" t="s">
        <v>43</v>
      </c>
    </row>
    <row r="20" spans="1:34" ht="15.75">
      <c r="A20" s="466" t="s">
        <v>127</v>
      </c>
      <c r="B20" s="463"/>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88"/>
      <c r="AA20" s="295"/>
      <c r="AB20" s="295"/>
      <c r="AC20" s="296"/>
      <c r="AD20" s="88"/>
      <c r="AE20" s="98"/>
      <c r="AF20" s="98"/>
      <c r="AG20" s="89"/>
      <c r="AH20" s="282" t="s">
        <v>43</v>
      </c>
    </row>
    <row r="21" spans="1:34" ht="15.75">
      <c r="A21" s="467" t="s">
        <v>44</v>
      </c>
      <c r="B21" s="468"/>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88"/>
      <c r="AA21" s="295"/>
      <c r="AB21" s="295"/>
      <c r="AC21" s="296">
        <v>9</v>
      </c>
      <c r="AD21" s="88"/>
      <c r="AE21" s="98"/>
      <c r="AF21" s="98"/>
      <c r="AG21" s="89"/>
      <c r="AH21" s="282" t="s">
        <v>43</v>
      </c>
    </row>
    <row r="22" spans="1:34" ht="15.75" hidden="1">
      <c r="A22" s="85"/>
      <c r="B22" s="9"/>
      <c r="C22" s="5" t="s">
        <v>59</v>
      </c>
      <c r="D22" s="8"/>
      <c r="E22" s="8"/>
      <c r="F22" s="8"/>
      <c r="G22" s="8"/>
      <c r="H22" s="16"/>
      <c r="I22" s="16"/>
      <c r="J22" s="16"/>
      <c r="K22" s="16"/>
      <c r="L22" s="16"/>
      <c r="M22" s="16"/>
      <c r="N22" s="16"/>
      <c r="O22" s="16"/>
      <c r="P22" s="16"/>
      <c r="Q22" s="16"/>
      <c r="R22" s="16"/>
      <c r="S22" s="16"/>
      <c r="T22" s="16"/>
      <c r="U22" s="16"/>
      <c r="V22" s="16"/>
      <c r="W22" s="16"/>
      <c r="X22" s="16"/>
      <c r="Y22" s="16"/>
      <c r="Z22" s="16"/>
      <c r="AA22" s="297"/>
      <c r="AB22" s="297"/>
      <c r="AC22" s="298"/>
      <c r="AD22" s="16"/>
      <c r="AE22" s="97"/>
      <c r="AF22" s="97"/>
      <c r="AG22" s="79"/>
      <c r="AH22" s="282" t="s">
        <v>43</v>
      </c>
    </row>
    <row r="23" spans="1:34" ht="15.75" hidden="1">
      <c r="A23" s="85"/>
      <c r="B23" s="9"/>
      <c r="C23" s="5" t="s">
        <v>37</v>
      </c>
      <c r="D23" s="8"/>
      <c r="E23" s="8"/>
      <c r="F23" s="8"/>
      <c r="G23" s="8"/>
      <c r="H23" s="16"/>
      <c r="I23" s="16"/>
      <c r="J23" s="16"/>
      <c r="K23" s="16"/>
      <c r="L23" s="16"/>
      <c r="M23" s="16"/>
      <c r="N23" s="16"/>
      <c r="O23" s="16"/>
      <c r="P23" s="16"/>
      <c r="Q23" s="16"/>
      <c r="R23" s="16"/>
      <c r="S23" s="16"/>
      <c r="T23" s="16"/>
      <c r="U23" s="16"/>
      <c r="V23" s="16"/>
      <c r="W23" s="16"/>
      <c r="X23" s="16"/>
      <c r="Y23" s="16"/>
      <c r="Z23" s="16"/>
      <c r="AA23" s="297"/>
      <c r="AB23" s="297"/>
      <c r="AC23" s="298"/>
      <c r="AD23" s="16"/>
      <c r="AE23" s="97"/>
      <c r="AF23" s="97"/>
      <c r="AG23" s="79"/>
      <c r="AH23" s="282" t="s">
        <v>43</v>
      </c>
    </row>
    <row r="24" spans="1:34" ht="15.75">
      <c r="A24" s="490" t="s">
        <v>168</v>
      </c>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88"/>
      <c r="AA24" s="295"/>
      <c r="AB24" s="295"/>
      <c r="AC24" s="296">
        <v>2</v>
      </c>
      <c r="AD24" s="88"/>
      <c r="AE24" s="98"/>
      <c r="AF24" s="98"/>
      <c r="AG24" s="89"/>
      <c r="AH24" s="282" t="s">
        <v>43</v>
      </c>
    </row>
    <row r="25" spans="1:34" ht="15.75">
      <c r="A25" s="469" t="s">
        <v>90</v>
      </c>
      <c r="B25" s="468"/>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88"/>
      <c r="AA25" s="295"/>
      <c r="AB25" s="295"/>
      <c r="AC25" s="296">
        <v>9</v>
      </c>
      <c r="AD25" s="88"/>
      <c r="AE25" s="98"/>
      <c r="AF25" s="98"/>
      <c r="AG25" s="89"/>
      <c r="AH25" s="282" t="s">
        <v>43</v>
      </c>
    </row>
    <row r="26" spans="1:34" ht="15.75">
      <c r="A26" s="469" t="s">
        <v>91</v>
      </c>
      <c r="B26" s="468"/>
      <c r="C26" s="468"/>
      <c r="D26" s="468"/>
      <c r="E26" s="468"/>
      <c r="F26" s="468"/>
      <c r="G26" s="468"/>
      <c r="H26" s="468"/>
      <c r="I26" s="468"/>
      <c r="J26" s="468"/>
      <c r="K26" s="468"/>
      <c r="L26" s="468"/>
      <c r="M26" s="468"/>
      <c r="N26" s="468"/>
      <c r="O26" s="468"/>
      <c r="P26" s="468"/>
      <c r="Q26" s="468"/>
      <c r="R26" s="468"/>
      <c r="S26" s="468"/>
      <c r="T26" s="468"/>
      <c r="U26" s="468"/>
      <c r="V26" s="468"/>
      <c r="W26" s="468"/>
      <c r="X26" s="468"/>
      <c r="Y26" s="468"/>
      <c r="Z26" s="88"/>
      <c r="AA26" s="295"/>
      <c r="AB26" s="295"/>
      <c r="AC26" s="296">
        <v>11</v>
      </c>
      <c r="AD26" s="88"/>
      <c r="AE26" s="98"/>
      <c r="AF26" s="98"/>
      <c r="AG26" s="89"/>
      <c r="AH26" s="282" t="s">
        <v>43</v>
      </c>
    </row>
    <row r="27" spans="1:34" ht="15.75">
      <c r="A27" s="469" t="s">
        <v>92</v>
      </c>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88"/>
      <c r="AA27" s="295"/>
      <c r="AB27" s="295"/>
      <c r="AC27" s="296">
        <v>3</v>
      </c>
      <c r="AD27" s="88"/>
      <c r="AE27" s="98"/>
      <c r="AF27" s="98"/>
      <c r="AG27" s="89"/>
      <c r="AH27" s="282" t="s">
        <v>43</v>
      </c>
    </row>
    <row r="28" spans="1:34" ht="15.75" hidden="1">
      <c r="A28" s="85"/>
      <c r="B28" s="9"/>
      <c r="C28" s="5" t="s">
        <v>30</v>
      </c>
      <c r="D28" s="8"/>
      <c r="E28" s="8"/>
      <c r="F28" s="8"/>
      <c r="G28" s="8"/>
      <c r="H28" s="16"/>
      <c r="I28" s="16"/>
      <c r="J28" s="16"/>
      <c r="K28" s="16"/>
      <c r="L28" s="16"/>
      <c r="M28" s="16"/>
      <c r="N28" s="16"/>
      <c r="O28" s="16"/>
      <c r="P28" s="16"/>
      <c r="Q28" s="16"/>
      <c r="R28" s="16"/>
      <c r="S28" s="16"/>
      <c r="T28" s="16"/>
      <c r="U28" s="16"/>
      <c r="V28" s="16"/>
      <c r="W28" s="16"/>
      <c r="X28" s="16"/>
      <c r="Y28" s="16"/>
      <c r="Z28" s="16"/>
      <c r="AA28" s="297"/>
      <c r="AB28" s="297"/>
      <c r="AC28" s="298"/>
      <c r="AD28" s="16"/>
      <c r="AE28" s="97"/>
      <c r="AF28" s="97"/>
      <c r="AG28" s="79"/>
      <c r="AH28" s="282" t="s">
        <v>43</v>
      </c>
    </row>
    <row r="29" spans="1:34" ht="15.75" hidden="1">
      <c r="A29" s="85"/>
      <c r="B29" s="9"/>
      <c r="C29" s="5" t="s">
        <v>38</v>
      </c>
      <c r="D29" s="8"/>
      <c r="E29" s="8"/>
      <c r="F29" s="8"/>
      <c r="G29" s="8"/>
      <c r="H29" s="16"/>
      <c r="I29" s="16"/>
      <c r="J29" s="16"/>
      <c r="K29" s="16"/>
      <c r="L29" s="16"/>
      <c r="M29" s="16"/>
      <c r="N29" s="16"/>
      <c r="O29" s="16"/>
      <c r="P29" s="16"/>
      <c r="Q29" s="16"/>
      <c r="R29" s="16"/>
      <c r="S29" s="16"/>
      <c r="T29" s="16"/>
      <c r="U29" s="16"/>
      <c r="V29" s="16"/>
      <c r="W29" s="16"/>
      <c r="X29" s="16"/>
      <c r="Y29" s="16"/>
      <c r="Z29" s="16"/>
      <c r="AA29" s="297"/>
      <c r="AB29" s="299"/>
      <c r="AC29" s="298"/>
      <c r="AD29" s="16"/>
      <c r="AE29" s="97"/>
      <c r="AF29" s="102"/>
      <c r="AG29" s="79"/>
      <c r="AH29" s="282" t="s">
        <v>43</v>
      </c>
    </row>
    <row r="30" spans="1:34" ht="15.75" hidden="1">
      <c r="A30" s="85"/>
      <c r="B30" s="9"/>
      <c r="C30" s="5" t="s">
        <v>0</v>
      </c>
      <c r="D30" s="8"/>
      <c r="E30" s="8"/>
      <c r="F30" s="8"/>
      <c r="G30" s="8"/>
      <c r="H30" s="16"/>
      <c r="I30" s="16"/>
      <c r="J30" s="16"/>
      <c r="K30" s="16"/>
      <c r="L30" s="16"/>
      <c r="M30" s="16"/>
      <c r="N30" s="16"/>
      <c r="O30" s="16"/>
      <c r="P30" s="16"/>
      <c r="Q30" s="16"/>
      <c r="R30" s="16"/>
      <c r="S30" s="16"/>
      <c r="T30" s="16"/>
      <c r="U30" s="16"/>
      <c r="V30" s="16"/>
      <c r="W30" s="16"/>
      <c r="X30" s="16"/>
      <c r="Y30" s="16"/>
      <c r="Z30" s="16"/>
      <c r="AA30" s="297"/>
      <c r="AB30" s="297"/>
      <c r="AC30" s="298"/>
      <c r="AD30" s="16"/>
      <c r="AE30" s="97"/>
      <c r="AF30" s="97"/>
      <c r="AG30" s="79"/>
      <c r="AH30" s="282" t="s">
        <v>43</v>
      </c>
    </row>
    <row r="31" spans="1:34" ht="15.75" hidden="1">
      <c r="A31" s="85"/>
      <c r="B31" s="9"/>
      <c r="C31" s="5" t="s">
        <v>39</v>
      </c>
      <c r="D31" s="8"/>
      <c r="E31" s="8"/>
      <c r="F31" s="8"/>
      <c r="G31" s="8"/>
      <c r="H31" s="16"/>
      <c r="I31" s="16"/>
      <c r="J31" s="16"/>
      <c r="K31" s="16"/>
      <c r="L31" s="16"/>
      <c r="M31" s="16"/>
      <c r="N31" s="16"/>
      <c r="O31" s="16"/>
      <c r="P31" s="16"/>
      <c r="Q31" s="16"/>
      <c r="R31" s="16"/>
      <c r="S31" s="16"/>
      <c r="T31" s="16"/>
      <c r="U31" s="16"/>
      <c r="V31" s="16"/>
      <c r="W31" s="16"/>
      <c r="X31" s="16"/>
      <c r="Y31" s="16"/>
      <c r="Z31" s="16"/>
      <c r="AA31" s="297"/>
      <c r="AB31" s="297"/>
      <c r="AC31" s="298"/>
      <c r="AD31" s="16"/>
      <c r="AE31" s="97"/>
      <c r="AF31" s="97"/>
      <c r="AG31" s="79"/>
      <c r="AH31" s="282" t="s">
        <v>43</v>
      </c>
    </row>
    <row r="32" spans="1:34" ht="15.75" hidden="1">
      <c r="A32" s="85"/>
      <c r="B32" s="9"/>
      <c r="C32" s="5" t="s">
        <v>41</v>
      </c>
      <c r="D32" s="8"/>
      <c r="E32" s="8"/>
      <c r="F32" s="8"/>
      <c r="G32" s="8"/>
      <c r="H32" s="16"/>
      <c r="I32" s="16"/>
      <c r="J32" s="16"/>
      <c r="K32" s="16"/>
      <c r="L32" s="16"/>
      <c r="M32" s="16"/>
      <c r="N32" s="16"/>
      <c r="O32" s="16"/>
      <c r="P32" s="16"/>
      <c r="Q32" s="16"/>
      <c r="R32" s="16"/>
      <c r="S32" s="16"/>
      <c r="T32" s="16"/>
      <c r="U32" s="16"/>
      <c r="V32" s="16"/>
      <c r="W32" s="16"/>
      <c r="X32" s="16"/>
      <c r="Y32" s="16"/>
      <c r="Z32" s="16"/>
      <c r="AA32" s="300"/>
      <c r="AB32" s="300"/>
      <c r="AC32" s="301"/>
      <c r="AD32" s="16"/>
      <c r="AE32" s="100"/>
      <c r="AF32" s="100"/>
      <c r="AG32" s="81"/>
      <c r="AH32" s="282" t="s">
        <v>43</v>
      </c>
    </row>
    <row r="33" spans="1:34" ht="0.75" customHeight="1">
      <c r="A33" s="470"/>
      <c r="B33" s="471"/>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88"/>
      <c r="AA33" s="295"/>
      <c r="AB33" s="295"/>
      <c r="AC33" s="296"/>
      <c r="AD33" s="88"/>
      <c r="AE33" s="98"/>
      <c r="AF33" s="98"/>
      <c r="AG33" s="89"/>
      <c r="AH33" s="282" t="s">
        <v>43</v>
      </c>
    </row>
    <row r="34" spans="1:34" ht="15.75">
      <c r="A34" s="469" t="s">
        <v>19</v>
      </c>
      <c r="B34" s="468"/>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06"/>
      <c r="AA34" s="407">
        <f>SUM(AA21:AA33)</f>
        <v>0</v>
      </c>
      <c r="AB34" s="407">
        <f>SUM(AB21:AB33)</f>
        <v>0</v>
      </c>
      <c r="AC34" s="407">
        <f>SUM(AC21:AC33)</f>
        <v>34</v>
      </c>
      <c r="AD34" s="88"/>
      <c r="AE34" s="98">
        <f>SUM(AE21:AE32)</f>
        <v>0</v>
      </c>
      <c r="AF34" s="98">
        <f>SUM(AF21:AF32)</f>
        <v>0</v>
      </c>
      <c r="AG34" s="89">
        <f>SUM(AG21:AG32)</f>
        <v>0</v>
      </c>
      <c r="AH34" s="282" t="s">
        <v>43</v>
      </c>
    </row>
    <row r="35" spans="1:34" ht="15.75">
      <c r="A35" s="466" t="s">
        <v>128</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88"/>
      <c r="AA35" s="295"/>
      <c r="AB35" s="295"/>
      <c r="AC35" s="296"/>
      <c r="AD35" s="88"/>
      <c r="AE35" s="98"/>
      <c r="AF35" s="98"/>
      <c r="AG35" s="89"/>
      <c r="AH35" s="282" t="s">
        <v>43</v>
      </c>
    </row>
    <row r="36" spans="1:34" ht="15.75">
      <c r="A36" s="472" t="s">
        <v>93</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88"/>
      <c r="AA36" s="295"/>
      <c r="AB36" s="295"/>
      <c r="AC36" s="296">
        <v>-1</v>
      </c>
      <c r="AD36" s="88"/>
      <c r="AE36" s="98"/>
      <c r="AF36" s="98"/>
      <c r="AG36" s="89"/>
      <c r="AH36" s="282" t="s">
        <v>43</v>
      </c>
    </row>
    <row r="37" spans="1:34" ht="15.75">
      <c r="A37" s="469" t="s">
        <v>20</v>
      </c>
      <c r="B37" s="468"/>
      <c r="C37" s="468"/>
      <c r="D37" s="468"/>
      <c r="E37" s="468"/>
      <c r="F37" s="468"/>
      <c r="G37" s="468"/>
      <c r="H37" s="468"/>
      <c r="I37" s="468"/>
      <c r="J37" s="468"/>
      <c r="K37" s="468"/>
      <c r="L37" s="468"/>
      <c r="M37" s="468"/>
      <c r="N37" s="468"/>
      <c r="O37" s="468"/>
      <c r="P37" s="468"/>
      <c r="Q37" s="468"/>
      <c r="R37" s="468"/>
      <c r="S37" s="468"/>
      <c r="T37" s="468"/>
      <c r="U37" s="468"/>
      <c r="V37" s="468"/>
      <c r="W37" s="468"/>
      <c r="X37" s="468"/>
      <c r="Y37" s="468"/>
      <c r="Z37" s="88"/>
      <c r="AA37" s="295"/>
      <c r="AB37" s="295"/>
      <c r="AC37" s="295">
        <v>-1</v>
      </c>
      <c r="AD37" s="88"/>
      <c r="AE37" s="98" t="e">
        <f>#REF!</f>
        <v>#REF!</v>
      </c>
      <c r="AF37" s="98" t="e">
        <f>#REF!</f>
        <v>#REF!</v>
      </c>
      <c r="AG37" s="89" t="e">
        <f>#REF!</f>
        <v>#REF!</v>
      </c>
      <c r="AH37" s="282" t="s">
        <v>43</v>
      </c>
    </row>
    <row r="38" spans="1:34" ht="15.75">
      <c r="A38" s="462" t="s">
        <v>126</v>
      </c>
      <c r="B38" s="463"/>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88"/>
      <c r="AA38" s="297">
        <f>+AA34+AA37</f>
        <v>0</v>
      </c>
      <c r="AB38" s="297">
        <f>+AB34+AB37</f>
        <v>0</v>
      </c>
      <c r="AC38" s="297">
        <f>+AC34+AC37</f>
        <v>33</v>
      </c>
      <c r="AD38" s="88"/>
      <c r="AE38" s="98" t="e">
        <f>AE37+AE34+#REF!</f>
        <v>#REF!</v>
      </c>
      <c r="AF38" s="98" t="e">
        <f>AF37+AF34+#REF!</f>
        <v>#REF!</v>
      </c>
      <c r="AG38" s="89" t="e">
        <f>AG37+AG34+#REF!</f>
        <v>#REF!</v>
      </c>
      <c r="AH38" s="282" t="s">
        <v>43</v>
      </c>
    </row>
    <row r="39" spans="1:34" ht="15.75">
      <c r="A39" s="260" t="s">
        <v>114</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34"/>
      <c r="AA39" s="403">
        <v>3</v>
      </c>
      <c r="AB39" s="404">
        <v>3</v>
      </c>
      <c r="AC39" s="405">
        <v>574</v>
      </c>
      <c r="AD39" s="234"/>
      <c r="AE39" s="97"/>
      <c r="AF39" s="97"/>
      <c r="AG39" s="79"/>
      <c r="AH39" s="282" t="s">
        <v>43</v>
      </c>
    </row>
    <row r="40" spans="1:34" ht="15.75">
      <c r="A40" s="427" t="s">
        <v>115</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105"/>
      <c r="AA40" s="302">
        <v>3</v>
      </c>
      <c r="AB40" s="302">
        <v>3</v>
      </c>
      <c r="AC40" s="303">
        <v>574</v>
      </c>
      <c r="AD40" s="105"/>
      <c r="AE40" s="106"/>
      <c r="AF40" s="106"/>
      <c r="AG40" s="104"/>
      <c r="AH40" s="282" t="s">
        <v>43</v>
      </c>
    </row>
    <row r="41" spans="1:34" ht="15.75">
      <c r="A41" s="425" t="s">
        <v>116</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84"/>
      <c r="AA41" s="300">
        <v>0</v>
      </c>
      <c r="AB41" s="300">
        <v>0</v>
      </c>
      <c r="AC41" s="301">
        <v>33</v>
      </c>
      <c r="AD41" s="84"/>
      <c r="AE41" s="100" t="e">
        <f>#REF!-#REF!</f>
        <v>#REF!</v>
      </c>
      <c r="AF41" s="100" t="e">
        <f>#REF!-#REF!</f>
        <v>#REF!</v>
      </c>
      <c r="AG41" s="81" t="e">
        <f>#REF!-#REF!</f>
        <v>#REF!</v>
      </c>
      <c r="AH41" s="282" t="s">
        <v>43</v>
      </c>
    </row>
    <row r="42" ht="15.75">
      <c r="AH42" s="282" t="s">
        <v>43</v>
      </c>
    </row>
    <row r="43" spans="15:34" ht="15.75">
      <c r="O43" s="264" t="s">
        <v>53</v>
      </c>
      <c r="AH43" s="282" t="s">
        <v>43</v>
      </c>
    </row>
    <row r="44" ht="15.75">
      <c r="AH44" s="282" t="s">
        <v>43</v>
      </c>
    </row>
    <row r="45" spans="1:34" ht="22.5">
      <c r="A45" s="494" t="s">
        <v>12</v>
      </c>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13"/>
      <c r="AE45" s="13"/>
      <c r="AF45" s="13"/>
      <c r="AG45" s="13"/>
      <c r="AH45" s="282" t="s">
        <v>43</v>
      </c>
    </row>
    <row r="46" spans="1:34" ht="23.25">
      <c r="A46" s="496" t="s">
        <v>94</v>
      </c>
      <c r="B46" s="497"/>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13"/>
      <c r="AE46" s="13"/>
      <c r="AF46" s="13"/>
      <c r="AG46" s="13"/>
      <c r="AH46" s="282" t="s">
        <v>43</v>
      </c>
    </row>
    <row r="47" spans="1:34" ht="23.25">
      <c r="A47" s="496" t="s">
        <v>2</v>
      </c>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13"/>
      <c r="AE47" s="13"/>
      <c r="AF47" s="13"/>
      <c r="AG47" s="13"/>
      <c r="AH47" s="282" t="s">
        <v>43</v>
      </c>
    </row>
    <row r="48" spans="1:34" ht="23.25">
      <c r="A48" s="496" t="s">
        <v>1</v>
      </c>
      <c r="B48" s="497"/>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13"/>
      <c r="AE48" s="13"/>
      <c r="AF48" s="13"/>
      <c r="AG48" s="13"/>
      <c r="AH48" s="282" t="s">
        <v>43</v>
      </c>
    </row>
    <row r="49" ht="15.75">
      <c r="AH49" s="282" t="s">
        <v>43</v>
      </c>
    </row>
    <row r="50" ht="15.75">
      <c r="AH50" s="282" t="s">
        <v>43</v>
      </c>
    </row>
    <row r="51" ht="15.75">
      <c r="AH51" s="282" t="s">
        <v>43</v>
      </c>
    </row>
    <row r="52" ht="18" customHeight="1">
      <c r="AH52" s="282" t="s">
        <v>43</v>
      </c>
    </row>
    <row r="53" spans="1:34" ht="18" customHeight="1">
      <c r="A53" s="214"/>
      <c r="B53" s="214"/>
      <c r="C53" s="214"/>
      <c r="D53" s="214"/>
      <c r="E53" s="214"/>
      <c r="F53" s="214"/>
      <c r="G53" s="214"/>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82" t="s">
        <v>43</v>
      </c>
    </row>
    <row r="54" spans="1:34" ht="18" customHeight="1">
      <c r="A54" s="436" t="s">
        <v>24</v>
      </c>
      <c r="B54" s="434"/>
      <c r="C54" s="434"/>
      <c r="D54" s="434"/>
      <c r="E54" s="434"/>
      <c r="F54" s="434"/>
      <c r="G54" s="431"/>
      <c r="H54" s="444" t="s">
        <v>97</v>
      </c>
      <c r="I54" s="448"/>
      <c r="J54" s="451"/>
      <c r="K54" s="453" t="s">
        <v>181</v>
      </c>
      <c r="L54" s="454"/>
      <c r="M54" s="455"/>
      <c r="N54" s="444" t="s">
        <v>98</v>
      </c>
      <c r="O54" s="448"/>
      <c r="P54" s="451"/>
      <c r="Q54" s="444" t="s">
        <v>114</v>
      </c>
      <c r="R54" s="448"/>
      <c r="S54" s="451"/>
      <c r="T54" s="444" t="s">
        <v>99</v>
      </c>
      <c r="U54" s="445"/>
      <c r="V54" s="445"/>
      <c r="W54" s="444" t="s">
        <v>100</v>
      </c>
      <c r="X54" s="448"/>
      <c r="Y54" s="448"/>
      <c r="Z54" s="262"/>
      <c r="AA54" s="444" t="s">
        <v>121</v>
      </c>
      <c r="AB54" s="448"/>
      <c r="AC54" s="451"/>
      <c r="AD54" s="156"/>
      <c r="AE54" s="154" t="s">
        <v>174</v>
      </c>
      <c r="AF54" s="155"/>
      <c r="AG54" s="159"/>
      <c r="AH54" s="282" t="s">
        <v>43</v>
      </c>
    </row>
    <row r="55" spans="1:34" ht="28.5" customHeight="1">
      <c r="A55" s="432"/>
      <c r="B55" s="433"/>
      <c r="C55" s="433"/>
      <c r="D55" s="433"/>
      <c r="E55" s="433"/>
      <c r="F55" s="433"/>
      <c r="G55" s="430"/>
      <c r="H55" s="449"/>
      <c r="I55" s="450"/>
      <c r="J55" s="452"/>
      <c r="K55" s="456"/>
      <c r="L55" s="457"/>
      <c r="M55" s="458"/>
      <c r="N55" s="449"/>
      <c r="O55" s="450"/>
      <c r="P55" s="452"/>
      <c r="Q55" s="449"/>
      <c r="R55" s="450"/>
      <c r="S55" s="452"/>
      <c r="T55" s="446"/>
      <c r="U55" s="447"/>
      <c r="V55" s="447"/>
      <c r="W55" s="449"/>
      <c r="X55" s="450"/>
      <c r="Y55" s="450"/>
      <c r="Z55" s="263"/>
      <c r="AA55" s="449"/>
      <c r="AB55" s="450"/>
      <c r="AC55" s="452"/>
      <c r="AD55" s="166"/>
      <c r="AE55" s="164" t="s">
        <v>29</v>
      </c>
      <c r="AF55" s="165"/>
      <c r="AG55" s="168"/>
      <c r="AH55" s="282" t="s">
        <v>43</v>
      </c>
    </row>
    <row r="56" spans="1:34" ht="18" customHeight="1" thickBot="1">
      <c r="A56" s="428"/>
      <c r="B56" s="429"/>
      <c r="C56" s="429"/>
      <c r="D56" s="429"/>
      <c r="E56" s="429"/>
      <c r="F56" s="429"/>
      <c r="G56" s="424"/>
      <c r="H56" s="171" t="s">
        <v>25</v>
      </c>
      <c r="I56" s="172" t="s">
        <v>132</v>
      </c>
      <c r="J56" s="173" t="s">
        <v>27</v>
      </c>
      <c r="K56" s="171" t="s">
        <v>25</v>
      </c>
      <c r="L56" s="172" t="s">
        <v>132</v>
      </c>
      <c r="M56" s="173" t="s">
        <v>27</v>
      </c>
      <c r="N56" s="171" t="s">
        <v>25</v>
      </c>
      <c r="O56" s="172" t="s">
        <v>132</v>
      </c>
      <c r="P56" s="173" t="s">
        <v>27</v>
      </c>
      <c r="Q56" s="171" t="s">
        <v>25</v>
      </c>
      <c r="R56" s="172" t="s">
        <v>132</v>
      </c>
      <c r="S56" s="173" t="s">
        <v>27</v>
      </c>
      <c r="T56" s="171" t="s">
        <v>25</v>
      </c>
      <c r="U56" s="172" t="s">
        <v>132</v>
      </c>
      <c r="V56" s="173" t="s">
        <v>27</v>
      </c>
      <c r="W56" s="171" t="s">
        <v>25</v>
      </c>
      <c r="X56" s="172" t="s">
        <v>132</v>
      </c>
      <c r="Y56" s="173" t="s">
        <v>27</v>
      </c>
      <c r="Z56" s="174"/>
      <c r="AA56" s="171" t="s">
        <v>25</v>
      </c>
      <c r="AB56" s="172" t="s">
        <v>132</v>
      </c>
      <c r="AC56" s="175" t="s">
        <v>27</v>
      </c>
      <c r="AD56" s="174"/>
      <c r="AE56" s="171" t="s">
        <v>25</v>
      </c>
      <c r="AF56" s="172" t="s">
        <v>132</v>
      </c>
      <c r="AG56" s="175" t="s">
        <v>27</v>
      </c>
      <c r="AH56" s="282" t="s">
        <v>43</v>
      </c>
    </row>
    <row r="57" spans="1:34" ht="18" customHeight="1">
      <c r="A57" s="441" t="s">
        <v>94</v>
      </c>
      <c r="B57" s="442"/>
      <c r="C57" s="442"/>
      <c r="D57" s="442"/>
      <c r="E57" s="442"/>
      <c r="F57" s="442"/>
      <c r="G57" s="443"/>
      <c r="H57" s="363">
        <v>3</v>
      </c>
      <c r="I57" s="364">
        <v>3</v>
      </c>
      <c r="J57" s="364">
        <v>586</v>
      </c>
      <c r="K57" s="363">
        <v>3</v>
      </c>
      <c r="L57" s="364">
        <v>3</v>
      </c>
      <c r="M57" s="364">
        <v>541</v>
      </c>
      <c r="N57" s="363">
        <v>0</v>
      </c>
      <c r="O57" s="364">
        <v>0</v>
      </c>
      <c r="P57" s="364">
        <v>33</v>
      </c>
      <c r="Q57" s="363">
        <f>N57+K57</f>
        <v>3</v>
      </c>
      <c r="R57" s="364">
        <f>+L57+O57</f>
        <v>3</v>
      </c>
      <c r="S57" s="364">
        <f>P57+M57</f>
        <v>574</v>
      </c>
      <c r="T57" s="363">
        <v>0</v>
      </c>
      <c r="U57" s="364">
        <v>0</v>
      </c>
      <c r="V57" s="364">
        <v>0</v>
      </c>
      <c r="W57" s="363">
        <v>0</v>
      </c>
      <c r="X57" s="364">
        <v>0</v>
      </c>
      <c r="Y57" s="364">
        <v>0</v>
      </c>
      <c r="Z57" s="364"/>
      <c r="AA57" s="363">
        <f>T57+Q57</f>
        <v>3</v>
      </c>
      <c r="AB57" s="364">
        <f>+R57+U57+X57</f>
        <v>3</v>
      </c>
      <c r="AC57" s="365">
        <f>V57+S57</f>
        <v>574</v>
      </c>
      <c r="AD57" s="180"/>
      <c r="AE57" s="179">
        <f>AA57-K57</f>
        <v>0</v>
      </c>
      <c r="AF57" s="180">
        <f>AB57-L57</f>
        <v>0</v>
      </c>
      <c r="AG57" s="182">
        <f>AC57-M57</f>
        <v>33</v>
      </c>
      <c r="AH57" s="282" t="s">
        <v>43</v>
      </c>
    </row>
    <row r="58" spans="1:34" ht="18" customHeight="1">
      <c r="A58" s="502" t="s">
        <v>133</v>
      </c>
      <c r="B58" s="503"/>
      <c r="C58" s="503"/>
      <c r="D58" s="503"/>
      <c r="E58" s="503"/>
      <c r="F58" s="503"/>
      <c r="G58" s="504"/>
      <c r="H58" s="304">
        <f>SUM(H57:H57)</f>
        <v>3</v>
      </c>
      <c r="I58" s="190">
        <f aca="true" t="shared" si="0" ref="I58:O58">SUM(I57:I57)</f>
        <v>3</v>
      </c>
      <c r="J58" s="362">
        <f t="shared" si="0"/>
        <v>586</v>
      </c>
      <c r="K58" s="369">
        <f t="shared" si="0"/>
        <v>3</v>
      </c>
      <c r="L58" s="370">
        <f t="shared" si="0"/>
        <v>3</v>
      </c>
      <c r="M58" s="362">
        <f t="shared" si="0"/>
        <v>541</v>
      </c>
      <c r="N58" s="369">
        <f t="shared" si="0"/>
        <v>0</v>
      </c>
      <c r="O58" s="370">
        <f t="shared" si="0"/>
        <v>0</v>
      </c>
      <c r="P58" s="362">
        <v>33</v>
      </c>
      <c r="Q58" s="369">
        <f aca="true" t="shared" si="1" ref="Q58:Y58">SUM(Q57:Q57)</f>
        <v>3</v>
      </c>
      <c r="R58" s="370">
        <f t="shared" si="1"/>
        <v>3</v>
      </c>
      <c r="S58" s="362">
        <f t="shared" si="1"/>
        <v>574</v>
      </c>
      <c r="T58" s="369">
        <f t="shared" si="1"/>
        <v>0</v>
      </c>
      <c r="U58" s="370">
        <f t="shared" si="1"/>
        <v>0</v>
      </c>
      <c r="V58" s="362">
        <f t="shared" si="1"/>
        <v>0</v>
      </c>
      <c r="W58" s="369">
        <f t="shared" si="1"/>
        <v>0</v>
      </c>
      <c r="X58" s="370">
        <f t="shared" si="1"/>
        <v>0</v>
      </c>
      <c r="Y58" s="362">
        <f t="shared" si="1"/>
        <v>0</v>
      </c>
      <c r="Z58" s="190"/>
      <c r="AA58" s="369">
        <f>SUM(AA57:AA57)</f>
        <v>3</v>
      </c>
      <c r="AB58" s="370">
        <f>SUM(AB57:AB57)</f>
        <v>3</v>
      </c>
      <c r="AC58" s="371">
        <f>SUM(AC57:AC57)</f>
        <v>574</v>
      </c>
      <c r="AD58" s="193"/>
      <c r="AE58" s="192">
        <f>SUM(AE57:AE57)</f>
        <v>0</v>
      </c>
      <c r="AF58" s="193">
        <f>SUM(AF57:AF57)</f>
        <v>0</v>
      </c>
      <c r="AG58" s="194">
        <f>SUM(AG57:AG57)</f>
        <v>33</v>
      </c>
      <c r="AH58" s="282" t="s">
        <v>43</v>
      </c>
    </row>
    <row r="59" spans="1:34" ht="18" customHeight="1">
      <c r="A59" s="505" t="s">
        <v>8</v>
      </c>
      <c r="B59" s="506"/>
      <c r="C59" s="506"/>
      <c r="D59" s="506"/>
      <c r="E59" s="506"/>
      <c r="F59" s="506"/>
      <c r="G59" s="507"/>
      <c r="H59" s="176"/>
      <c r="I59" s="364">
        <v>3</v>
      </c>
      <c r="J59" s="364"/>
      <c r="K59" s="363"/>
      <c r="L59" s="364">
        <v>3</v>
      </c>
      <c r="M59" s="364"/>
      <c r="N59" s="363"/>
      <c r="O59" s="364">
        <v>0</v>
      </c>
      <c r="P59" s="364"/>
      <c r="Q59" s="363"/>
      <c r="R59" s="364">
        <v>3</v>
      </c>
      <c r="S59" s="364"/>
      <c r="T59" s="363"/>
      <c r="U59" s="364">
        <v>0</v>
      </c>
      <c r="V59" s="364"/>
      <c r="W59" s="363"/>
      <c r="X59" s="364">
        <v>0</v>
      </c>
      <c r="Y59" s="364"/>
      <c r="Z59" s="364"/>
      <c r="AA59" s="363"/>
      <c r="AB59" s="364">
        <v>3</v>
      </c>
      <c r="AC59" s="365"/>
      <c r="AD59" s="180"/>
      <c r="AE59" s="179"/>
      <c r="AF59" s="180" t="e">
        <f>+AF58+#REF!</f>
        <v>#REF!</v>
      </c>
      <c r="AG59" s="183"/>
      <c r="AH59" s="282" t="s">
        <v>43</v>
      </c>
    </row>
    <row r="60" spans="1:34" ht="18" customHeight="1">
      <c r="A60" s="499" t="s">
        <v>7</v>
      </c>
      <c r="B60" s="500"/>
      <c r="C60" s="500"/>
      <c r="D60" s="500"/>
      <c r="E60" s="500"/>
      <c r="F60" s="500"/>
      <c r="G60" s="501"/>
      <c r="H60" s="189"/>
      <c r="I60" s="367">
        <v>3</v>
      </c>
      <c r="J60" s="367"/>
      <c r="K60" s="366"/>
      <c r="L60" s="367">
        <v>3</v>
      </c>
      <c r="M60" s="367"/>
      <c r="N60" s="366"/>
      <c r="O60" s="367">
        <v>0</v>
      </c>
      <c r="P60" s="367"/>
      <c r="Q60" s="366"/>
      <c r="R60" s="367">
        <v>3</v>
      </c>
      <c r="S60" s="367"/>
      <c r="T60" s="366"/>
      <c r="U60" s="367">
        <v>0</v>
      </c>
      <c r="V60" s="367"/>
      <c r="W60" s="366"/>
      <c r="X60" s="367">
        <v>0</v>
      </c>
      <c r="Y60" s="367"/>
      <c r="Z60" s="367"/>
      <c r="AA60" s="366"/>
      <c r="AB60" s="367">
        <v>3</v>
      </c>
      <c r="AC60" s="368"/>
      <c r="AD60" s="166"/>
      <c r="AE60" s="187"/>
      <c r="AF60" s="166" t="e">
        <f>#REF!+#REF!+AF59</f>
        <v>#REF!</v>
      </c>
      <c r="AG60" s="188"/>
      <c r="AH60" s="282" t="s">
        <v>104</v>
      </c>
    </row>
    <row r="61" spans="1:34" ht="18" customHeight="1">
      <c r="A61" s="512"/>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4"/>
      <c r="AH61" s="282"/>
    </row>
    <row r="62" spans="1:34" ht="18" customHeight="1" hidden="1">
      <c r="A62" s="214" t="s">
        <v>14</v>
      </c>
      <c r="B62" s="214"/>
      <c r="C62" s="214"/>
      <c r="D62" s="214"/>
      <c r="E62" s="214"/>
      <c r="F62" s="214"/>
      <c r="G62" s="214"/>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83"/>
    </row>
    <row r="63" spans="1:34" ht="18" customHeight="1" hidden="1">
      <c r="A63" s="152"/>
      <c r="B63" s="153"/>
      <c r="C63" s="153"/>
      <c r="D63" s="153"/>
      <c r="E63" s="153"/>
      <c r="F63" s="153"/>
      <c r="G63" s="153"/>
      <c r="H63" s="154" t="s">
        <v>172</v>
      </c>
      <c r="I63" s="155"/>
      <c r="J63" s="155"/>
      <c r="K63" s="154" t="s">
        <v>173</v>
      </c>
      <c r="L63" s="155"/>
      <c r="M63" s="155"/>
      <c r="N63" s="157">
        <v>2007</v>
      </c>
      <c r="O63" s="158"/>
      <c r="P63" s="158"/>
      <c r="Q63" s="157">
        <v>2007</v>
      </c>
      <c r="R63" s="158"/>
      <c r="S63" s="158"/>
      <c r="T63" s="157">
        <v>2007</v>
      </c>
      <c r="U63" s="158"/>
      <c r="V63" s="158"/>
      <c r="W63" s="157">
        <v>2007</v>
      </c>
      <c r="X63" s="158"/>
      <c r="Y63" s="158"/>
      <c r="Z63" s="156"/>
      <c r="AA63" s="157">
        <v>2007</v>
      </c>
      <c r="AB63" s="158"/>
      <c r="AC63" s="158"/>
      <c r="AD63" s="156"/>
      <c r="AE63" s="154" t="s">
        <v>174</v>
      </c>
      <c r="AF63" s="155"/>
      <c r="AG63" s="159"/>
      <c r="AH63" s="282"/>
    </row>
    <row r="64" spans="1:34" ht="18" customHeight="1" hidden="1">
      <c r="A64" s="160"/>
      <c r="B64" s="161"/>
      <c r="C64" s="162"/>
      <c r="D64" s="162"/>
      <c r="E64" s="163"/>
      <c r="F64" s="161"/>
      <c r="G64" s="163"/>
      <c r="H64" s="164" t="s">
        <v>16</v>
      </c>
      <c r="I64" s="165"/>
      <c r="J64" s="165"/>
      <c r="K64" s="164" t="s">
        <v>15</v>
      </c>
      <c r="L64" s="165"/>
      <c r="M64" s="165"/>
      <c r="N64" s="164" t="s">
        <v>61</v>
      </c>
      <c r="O64" s="167"/>
      <c r="P64" s="167"/>
      <c r="Q64" s="164" t="s">
        <v>31</v>
      </c>
      <c r="R64" s="165"/>
      <c r="S64" s="165"/>
      <c r="T64" s="164" t="s">
        <v>32</v>
      </c>
      <c r="U64" s="167"/>
      <c r="V64" s="167"/>
      <c r="W64" s="164" t="s">
        <v>34</v>
      </c>
      <c r="X64" s="167"/>
      <c r="Y64" s="167"/>
      <c r="Z64" s="166"/>
      <c r="AA64" s="164" t="s">
        <v>23</v>
      </c>
      <c r="AB64" s="165"/>
      <c r="AC64" s="165"/>
      <c r="AD64" s="166"/>
      <c r="AE64" s="164" t="s">
        <v>29</v>
      </c>
      <c r="AF64" s="165"/>
      <c r="AG64" s="168"/>
      <c r="AH64" s="282"/>
    </row>
    <row r="65" spans="1:34" ht="18" customHeight="1" hidden="1" thickBot="1">
      <c r="A65" s="169" t="s">
        <v>24</v>
      </c>
      <c r="B65" s="170"/>
      <c r="C65" s="170"/>
      <c r="D65" s="170"/>
      <c r="E65" s="170"/>
      <c r="F65" s="170"/>
      <c r="G65" s="170"/>
      <c r="H65" s="171" t="s">
        <v>25</v>
      </c>
      <c r="I65" s="172" t="s">
        <v>132</v>
      </c>
      <c r="J65" s="173" t="s">
        <v>27</v>
      </c>
      <c r="K65" s="171" t="s">
        <v>25</v>
      </c>
      <c r="L65" s="172" t="s">
        <v>132</v>
      </c>
      <c r="M65" s="173" t="s">
        <v>27</v>
      </c>
      <c r="N65" s="171" t="s">
        <v>25</v>
      </c>
      <c r="O65" s="172" t="s">
        <v>132</v>
      </c>
      <c r="P65" s="173" t="s">
        <v>27</v>
      </c>
      <c r="Q65" s="171" t="s">
        <v>25</v>
      </c>
      <c r="R65" s="172" t="s">
        <v>132</v>
      </c>
      <c r="S65" s="173" t="s">
        <v>27</v>
      </c>
      <c r="T65" s="171" t="s">
        <v>25</v>
      </c>
      <c r="U65" s="172" t="s">
        <v>132</v>
      </c>
      <c r="V65" s="173" t="s">
        <v>27</v>
      </c>
      <c r="W65" s="171" t="s">
        <v>25</v>
      </c>
      <c r="X65" s="172" t="s">
        <v>132</v>
      </c>
      <c r="Y65" s="173" t="s">
        <v>27</v>
      </c>
      <c r="Z65" s="174"/>
      <c r="AA65" s="171" t="s">
        <v>25</v>
      </c>
      <c r="AB65" s="172" t="s">
        <v>132</v>
      </c>
      <c r="AC65" s="173" t="s">
        <v>27</v>
      </c>
      <c r="AD65" s="174"/>
      <c r="AE65" s="171" t="s">
        <v>25</v>
      </c>
      <c r="AF65" s="172" t="s">
        <v>132</v>
      </c>
      <c r="AG65" s="175" t="s">
        <v>27</v>
      </c>
      <c r="AH65" s="282"/>
    </row>
    <row r="66" spans="1:34" ht="18" customHeight="1" hidden="1">
      <c r="A66" s="176"/>
      <c r="B66" s="481" t="s">
        <v>161</v>
      </c>
      <c r="C66" s="481"/>
      <c r="D66" s="481"/>
      <c r="E66" s="481"/>
      <c r="F66" s="481"/>
      <c r="G66" s="482"/>
      <c r="H66" s="179"/>
      <c r="I66" s="180"/>
      <c r="J66" s="181">
        <v>0</v>
      </c>
      <c r="K66" s="179"/>
      <c r="L66" s="180"/>
      <c r="M66" s="181">
        <v>0</v>
      </c>
      <c r="N66" s="179"/>
      <c r="O66" s="180"/>
      <c r="P66" s="181">
        <v>0</v>
      </c>
      <c r="Q66" s="179">
        <f aca="true" t="shared" si="2" ref="Q66:S69">N66+K66</f>
        <v>0</v>
      </c>
      <c r="R66" s="180">
        <f t="shared" si="2"/>
        <v>0</v>
      </c>
      <c r="S66" s="180">
        <f t="shared" si="2"/>
        <v>0</v>
      </c>
      <c r="T66" s="179">
        <v>0</v>
      </c>
      <c r="U66" s="180">
        <v>0</v>
      </c>
      <c r="V66" s="181">
        <v>0</v>
      </c>
      <c r="W66" s="179">
        <v>0</v>
      </c>
      <c r="X66" s="180">
        <v>0</v>
      </c>
      <c r="Y66" s="181">
        <v>0</v>
      </c>
      <c r="Z66" s="180"/>
      <c r="AA66" s="179">
        <f aca="true" t="shared" si="3" ref="AA66:AC69">T66+Q66</f>
        <v>0</v>
      </c>
      <c r="AB66" s="180">
        <f t="shared" si="3"/>
        <v>0</v>
      </c>
      <c r="AC66" s="181">
        <f t="shared" si="3"/>
        <v>0</v>
      </c>
      <c r="AD66" s="180"/>
      <c r="AE66" s="179">
        <f aca="true" t="shared" si="4" ref="AE66:AG69">AA66-K66</f>
        <v>0</v>
      </c>
      <c r="AF66" s="180">
        <f t="shared" si="4"/>
        <v>0</v>
      </c>
      <c r="AG66" s="182">
        <f t="shared" si="4"/>
        <v>0</v>
      </c>
      <c r="AH66" s="282"/>
    </row>
    <row r="67" spans="1:34" ht="18" customHeight="1" hidden="1">
      <c r="A67" s="176"/>
      <c r="B67" s="485" t="s">
        <v>162</v>
      </c>
      <c r="C67" s="485"/>
      <c r="D67" s="485"/>
      <c r="E67" s="485"/>
      <c r="F67" s="485"/>
      <c r="G67" s="486"/>
      <c r="H67" s="179"/>
      <c r="I67" s="180"/>
      <c r="J67" s="180"/>
      <c r="K67" s="179"/>
      <c r="L67" s="180"/>
      <c r="M67" s="180"/>
      <c r="N67" s="179"/>
      <c r="O67" s="180"/>
      <c r="P67" s="180"/>
      <c r="Q67" s="179">
        <f t="shared" si="2"/>
        <v>0</v>
      </c>
      <c r="R67" s="180">
        <f t="shared" si="2"/>
        <v>0</v>
      </c>
      <c r="S67" s="180">
        <f t="shared" si="2"/>
        <v>0</v>
      </c>
      <c r="T67" s="179"/>
      <c r="U67" s="180"/>
      <c r="V67" s="180"/>
      <c r="W67" s="179"/>
      <c r="X67" s="180"/>
      <c r="Y67" s="180"/>
      <c r="Z67" s="180"/>
      <c r="AA67" s="179">
        <f t="shared" si="3"/>
        <v>0</v>
      </c>
      <c r="AB67" s="180">
        <f t="shared" si="3"/>
        <v>0</v>
      </c>
      <c r="AC67" s="180">
        <f t="shared" si="3"/>
        <v>0</v>
      </c>
      <c r="AD67" s="180"/>
      <c r="AE67" s="179">
        <f t="shared" si="4"/>
        <v>0</v>
      </c>
      <c r="AF67" s="180">
        <f t="shared" si="4"/>
        <v>0</v>
      </c>
      <c r="AG67" s="183">
        <f t="shared" si="4"/>
        <v>0</v>
      </c>
      <c r="AH67" s="282"/>
    </row>
    <row r="68" spans="1:34" ht="18" customHeight="1" hidden="1">
      <c r="A68" s="176"/>
      <c r="B68" s="485" t="s">
        <v>163</v>
      </c>
      <c r="C68" s="485"/>
      <c r="D68" s="485"/>
      <c r="E68" s="485"/>
      <c r="F68" s="485"/>
      <c r="G68" s="486"/>
      <c r="H68" s="179"/>
      <c r="I68" s="180"/>
      <c r="J68" s="180"/>
      <c r="K68" s="179"/>
      <c r="L68" s="180"/>
      <c r="M68" s="180"/>
      <c r="N68" s="179"/>
      <c r="O68" s="180"/>
      <c r="P68" s="180"/>
      <c r="Q68" s="179">
        <f t="shared" si="2"/>
        <v>0</v>
      </c>
      <c r="R68" s="180">
        <f t="shared" si="2"/>
        <v>0</v>
      </c>
      <c r="S68" s="180">
        <f t="shared" si="2"/>
        <v>0</v>
      </c>
      <c r="T68" s="179"/>
      <c r="U68" s="180"/>
      <c r="V68" s="180"/>
      <c r="W68" s="179"/>
      <c r="X68" s="180"/>
      <c r="Y68" s="180"/>
      <c r="Z68" s="180"/>
      <c r="AA68" s="179">
        <f t="shared" si="3"/>
        <v>0</v>
      </c>
      <c r="AB68" s="180">
        <f t="shared" si="3"/>
        <v>0</v>
      </c>
      <c r="AC68" s="180">
        <f t="shared" si="3"/>
        <v>0</v>
      </c>
      <c r="AD68" s="180"/>
      <c r="AE68" s="179">
        <f t="shared" si="4"/>
        <v>0</v>
      </c>
      <c r="AF68" s="180">
        <f t="shared" si="4"/>
        <v>0</v>
      </c>
      <c r="AG68" s="183">
        <f t="shared" si="4"/>
        <v>0</v>
      </c>
      <c r="AH68" s="282"/>
    </row>
    <row r="69" spans="1:34" ht="18" customHeight="1" hidden="1">
      <c r="A69" s="184"/>
      <c r="B69" s="483" t="s">
        <v>164</v>
      </c>
      <c r="C69" s="483"/>
      <c r="D69" s="483"/>
      <c r="E69" s="483"/>
      <c r="F69" s="483"/>
      <c r="G69" s="484"/>
      <c r="H69" s="187"/>
      <c r="I69" s="166"/>
      <c r="J69" s="166"/>
      <c r="K69" s="187"/>
      <c r="L69" s="166"/>
      <c r="M69" s="166"/>
      <c r="N69" s="187"/>
      <c r="O69" s="166"/>
      <c r="P69" s="166"/>
      <c r="Q69" s="187">
        <f t="shared" si="2"/>
        <v>0</v>
      </c>
      <c r="R69" s="166">
        <f t="shared" si="2"/>
        <v>0</v>
      </c>
      <c r="S69" s="166">
        <f t="shared" si="2"/>
        <v>0</v>
      </c>
      <c r="T69" s="187"/>
      <c r="U69" s="166"/>
      <c r="V69" s="166"/>
      <c r="W69" s="187"/>
      <c r="X69" s="166"/>
      <c r="Y69" s="166"/>
      <c r="Z69" s="166"/>
      <c r="AA69" s="187">
        <f t="shared" si="3"/>
        <v>0</v>
      </c>
      <c r="AB69" s="166">
        <f t="shared" si="3"/>
        <v>0</v>
      </c>
      <c r="AC69" s="166">
        <f t="shared" si="3"/>
        <v>0</v>
      </c>
      <c r="AD69" s="166"/>
      <c r="AE69" s="187">
        <f t="shared" si="4"/>
        <v>0</v>
      </c>
      <c r="AF69" s="166">
        <f t="shared" si="4"/>
        <v>0</v>
      </c>
      <c r="AG69" s="188">
        <f t="shared" si="4"/>
        <v>0</v>
      </c>
      <c r="AH69" s="282"/>
    </row>
    <row r="70" spans="1:34" ht="18" customHeight="1" hidden="1">
      <c r="A70" s="189"/>
      <c r="B70" s="190"/>
      <c r="C70" s="190" t="s">
        <v>133</v>
      </c>
      <c r="D70" s="191"/>
      <c r="E70" s="191"/>
      <c r="F70" s="191"/>
      <c r="G70" s="190"/>
      <c r="H70" s="192">
        <f aca="true" t="shared" si="5" ref="H70:Y70">SUM(H66:H69)</f>
        <v>0</v>
      </c>
      <c r="I70" s="193">
        <f t="shared" si="5"/>
        <v>0</v>
      </c>
      <c r="J70" s="193">
        <f t="shared" si="5"/>
        <v>0</v>
      </c>
      <c r="K70" s="192">
        <f t="shared" si="5"/>
        <v>0</v>
      </c>
      <c r="L70" s="193">
        <f t="shared" si="5"/>
        <v>0</v>
      </c>
      <c r="M70" s="193">
        <f t="shared" si="5"/>
        <v>0</v>
      </c>
      <c r="N70" s="192">
        <f t="shared" si="5"/>
        <v>0</v>
      </c>
      <c r="O70" s="193">
        <f t="shared" si="5"/>
        <v>0</v>
      </c>
      <c r="P70" s="193">
        <f t="shared" si="5"/>
        <v>0</v>
      </c>
      <c r="Q70" s="192">
        <f t="shared" si="5"/>
        <v>0</v>
      </c>
      <c r="R70" s="193">
        <f t="shared" si="5"/>
        <v>0</v>
      </c>
      <c r="S70" s="193">
        <f t="shared" si="5"/>
        <v>0</v>
      </c>
      <c r="T70" s="192">
        <f t="shared" si="5"/>
        <v>0</v>
      </c>
      <c r="U70" s="193">
        <f t="shared" si="5"/>
        <v>0</v>
      </c>
      <c r="V70" s="193">
        <f t="shared" si="5"/>
        <v>0</v>
      </c>
      <c r="W70" s="192">
        <f t="shared" si="5"/>
        <v>0</v>
      </c>
      <c r="X70" s="193">
        <f t="shared" si="5"/>
        <v>0</v>
      </c>
      <c r="Y70" s="193">
        <f t="shared" si="5"/>
        <v>0</v>
      </c>
      <c r="Z70" s="193"/>
      <c r="AA70" s="192">
        <f>SUM(AA66:AA69)</f>
        <v>0</v>
      </c>
      <c r="AB70" s="193">
        <f>SUM(AB66:AB69)</f>
        <v>0</v>
      </c>
      <c r="AC70" s="193">
        <f>SUM(AC66:AC69)</f>
        <v>0</v>
      </c>
      <c r="AD70" s="193"/>
      <c r="AE70" s="192">
        <f>SUM(AE66:AE69)</f>
        <v>0</v>
      </c>
      <c r="AF70" s="193">
        <f>SUM(AF66:AF69)</f>
        <v>0</v>
      </c>
      <c r="AG70" s="194">
        <f>SUM(AG66:AG69)</f>
        <v>0</v>
      </c>
      <c r="AH70" s="284"/>
    </row>
    <row r="71" spans="1:34" ht="18" customHeight="1" hidden="1">
      <c r="A71" s="160"/>
      <c r="B71" s="163"/>
      <c r="C71" s="163"/>
      <c r="D71" s="163"/>
      <c r="E71" s="163"/>
      <c r="F71" s="163"/>
      <c r="G71" s="163"/>
      <c r="H71" s="195"/>
      <c r="I71" s="196"/>
      <c r="J71" s="196"/>
      <c r="K71" s="195"/>
      <c r="L71" s="196"/>
      <c r="M71" s="196"/>
      <c r="N71" s="195"/>
      <c r="O71" s="196"/>
      <c r="P71" s="196"/>
      <c r="Q71" s="195"/>
      <c r="R71" s="196"/>
      <c r="S71" s="196"/>
      <c r="T71" s="195"/>
      <c r="U71" s="196"/>
      <c r="V71" s="196"/>
      <c r="W71" s="195"/>
      <c r="X71" s="196"/>
      <c r="Y71" s="196"/>
      <c r="Z71" s="196"/>
      <c r="AA71" s="195"/>
      <c r="AB71" s="196"/>
      <c r="AC71" s="196"/>
      <c r="AD71" s="196"/>
      <c r="AE71" s="195"/>
      <c r="AF71" s="196"/>
      <c r="AG71" s="197"/>
      <c r="AH71" s="282"/>
    </row>
    <row r="72" spans="1:34" ht="18" customHeight="1" hidden="1">
      <c r="A72" s="189" t="s">
        <v>5</v>
      </c>
      <c r="B72" s="185"/>
      <c r="C72" s="186"/>
      <c r="D72" s="186"/>
      <c r="E72" s="186"/>
      <c r="F72" s="186"/>
      <c r="G72" s="185"/>
      <c r="H72" s="187"/>
      <c r="I72" s="166"/>
      <c r="J72" s="166"/>
      <c r="K72" s="187"/>
      <c r="L72" s="166"/>
      <c r="M72" s="166"/>
      <c r="N72" s="187"/>
      <c r="O72" s="166"/>
      <c r="P72" s="166"/>
      <c r="Q72" s="187"/>
      <c r="R72" s="166">
        <f>+L72+O72</f>
        <v>0</v>
      </c>
      <c r="S72" s="166"/>
      <c r="T72" s="187"/>
      <c r="U72" s="166"/>
      <c r="V72" s="166"/>
      <c r="W72" s="187"/>
      <c r="X72" s="166"/>
      <c r="Y72" s="166"/>
      <c r="Z72" s="166"/>
      <c r="AA72" s="187"/>
      <c r="AB72" s="166">
        <f>U72+R72</f>
        <v>0</v>
      </c>
      <c r="AC72" s="166"/>
      <c r="AD72" s="166"/>
      <c r="AE72" s="187"/>
      <c r="AF72" s="166">
        <f>AB72-L72</f>
        <v>0</v>
      </c>
      <c r="AG72" s="188"/>
      <c r="AH72" s="282"/>
    </row>
    <row r="73" spans="1:34" ht="18" customHeight="1" hidden="1">
      <c r="A73" s="176"/>
      <c r="B73" s="177" t="s">
        <v>8</v>
      </c>
      <c r="C73" s="178"/>
      <c r="D73" s="178"/>
      <c r="E73" s="178"/>
      <c r="F73" s="178"/>
      <c r="G73" s="177"/>
      <c r="H73" s="179"/>
      <c r="I73" s="180">
        <f>+I70+I72</f>
        <v>0</v>
      </c>
      <c r="J73" s="180"/>
      <c r="K73" s="179"/>
      <c r="L73" s="180">
        <f>+L70+L72</f>
        <v>0</v>
      </c>
      <c r="M73" s="180"/>
      <c r="N73" s="179"/>
      <c r="O73" s="180">
        <f>+O70+O72</f>
        <v>0</v>
      </c>
      <c r="P73" s="180"/>
      <c r="Q73" s="179"/>
      <c r="R73" s="180">
        <f>+R70+R72</f>
        <v>0</v>
      </c>
      <c r="S73" s="180"/>
      <c r="T73" s="179"/>
      <c r="U73" s="180">
        <f>+U70+U72</f>
        <v>0</v>
      </c>
      <c r="V73" s="180"/>
      <c r="W73" s="179"/>
      <c r="X73" s="180">
        <f>+X70+X72</f>
        <v>0</v>
      </c>
      <c r="Y73" s="180"/>
      <c r="Z73" s="180"/>
      <c r="AA73" s="179"/>
      <c r="AB73" s="180">
        <f>+AB70+AB72</f>
        <v>0</v>
      </c>
      <c r="AC73" s="180"/>
      <c r="AD73" s="180"/>
      <c r="AE73" s="179"/>
      <c r="AF73" s="180">
        <f>+AF70+AF72</f>
        <v>0</v>
      </c>
      <c r="AG73" s="183"/>
      <c r="AH73" s="282"/>
    </row>
    <row r="74" spans="1:34" ht="18" customHeight="1" hidden="1">
      <c r="A74" s="160"/>
      <c r="B74" s="163"/>
      <c r="C74" s="163"/>
      <c r="D74" s="163"/>
      <c r="E74" s="163"/>
      <c r="F74" s="163"/>
      <c r="G74" s="163"/>
      <c r="H74" s="195"/>
      <c r="I74" s="196"/>
      <c r="J74" s="196"/>
      <c r="K74" s="195"/>
      <c r="L74" s="196"/>
      <c r="M74" s="196"/>
      <c r="N74" s="195"/>
      <c r="O74" s="196"/>
      <c r="P74" s="196"/>
      <c r="Q74" s="195"/>
      <c r="R74" s="196"/>
      <c r="S74" s="196"/>
      <c r="T74" s="195"/>
      <c r="U74" s="196"/>
      <c r="V74" s="196"/>
      <c r="W74" s="195"/>
      <c r="X74" s="196"/>
      <c r="Y74" s="196"/>
      <c r="Z74" s="196"/>
      <c r="AA74" s="195"/>
      <c r="AB74" s="196"/>
      <c r="AC74" s="196"/>
      <c r="AD74" s="196"/>
      <c r="AE74" s="195"/>
      <c r="AF74" s="196"/>
      <c r="AG74" s="197"/>
      <c r="AH74" s="282"/>
    </row>
    <row r="75" spans="1:34" ht="18" customHeight="1" hidden="1">
      <c r="A75" s="176"/>
      <c r="B75" s="177" t="s">
        <v>6</v>
      </c>
      <c r="C75" s="177"/>
      <c r="D75" s="177"/>
      <c r="E75" s="177"/>
      <c r="F75" s="177"/>
      <c r="G75" s="177"/>
      <c r="H75" s="179"/>
      <c r="I75" s="180"/>
      <c r="J75" s="180"/>
      <c r="K75" s="179"/>
      <c r="L75" s="180"/>
      <c r="M75" s="180"/>
      <c r="N75" s="179"/>
      <c r="O75" s="180"/>
      <c r="P75" s="180"/>
      <c r="Q75" s="179"/>
      <c r="R75" s="180"/>
      <c r="S75" s="180"/>
      <c r="T75" s="179"/>
      <c r="U75" s="180"/>
      <c r="V75" s="180"/>
      <c r="W75" s="179"/>
      <c r="X75" s="180"/>
      <c r="Y75" s="180"/>
      <c r="Z75" s="180"/>
      <c r="AA75" s="179"/>
      <c r="AB75" s="180"/>
      <c r="AC75" s="180"/>
      <c r="AD75" s="180"/>
      <c r="AE75" s="179"/>
      <c r="AF75" s="180"/>
      <c r="AG75" s="183"/>
      <c r="AH75" s="282"/>
    </row>
    <row r="76" spans="1:34" ht="18" customHeight="1" hidden="1">
      <c r="A76" s="176"/>
      <c r="B76" s="178"/>
      <c r="C76" s="177" t="s">
        <v>141</v>
      </c>
      <c r="D76" s="178"/>
      <c r="E76" s="178"/>
      <c r="F76" s="178"/>
      <c r="G76" s="177"/>
      <c r="H76" s="179"/>
      <c r="I76" s="180"/>
      <c r="J76" s="180"/>
      <c r="K76" s="179"/>
      <c r="L76" s="180"/>
      <c r="M76" s="180"/>
      <c r="N76" s="179"/>
      <c r="O76" s="180">
        <v>0</v>
      </c>
      <c r="P76" s="180"/>
      <c r="Q76" s="179"/>
      <c r="R76" s="180"/>
      <c r="S76" s="180"/>
      <c r="T76" s="179"/>
      <c r="U76" s="180">
        <v>0</v>
      </c>
      <c r="V76" s="180"/>
      <c r="W76" s="179"/>
      <c r="X76" s="180">
        <v>0</v>
      </c>
      <c r="Y76" s="180"/>
      <c r="Z76" s="180"/>
      <c r="AA76" s="179"/>
      <c r="AB76" s="180"/>
      <c r="AC76" s="180"/>
      <c r="AD76" s="180"/>
      <c r="AE76" s="179"/>
      <c r="AF76" s="180">
        <f>AB76-L76</f>
        <v>0</v>
      </c>
      <c r="AG76" s="183"/>
      <c r="AH76" s="282"/>
    </row>
    <row r="77" spans="1:34" ht="18" customHeight="1" hidden="1">
      <c r="A77" s="189"/>
      <c r="B77" s="186"/>
      <c r="C77" s="185" t="s">
        <v>166</v>
      </c>
      <c r="D77" s="186"/>
      <c r="E77" s="186"/>
      <c r="F77" s="186"/>
      <c r="G77" s="185"/>
      <c r="H77" s="187"/>
      <c r="I77" s="166"/>
      <c r="J77" s="166"/>
      <c r="K77" s="187"/>
      <c r="L77" s="166"/>
      <c r="M77" s="166"/>
      <c r="N77" s="187"/>
      <c r="O77" s="166">
        <v>0</v>
      </c>
      <c r="P77" s="166"/>
      <c r="Q77" s="187"/>
      <c r="R77" s="166"/>
      <c r="S77" s="166"/>
      <c r="T77" s="187"/>
      <c r="U77" s="166">
        <v>0</v>
      </c>
      <c r="V77" s="166"/>
      <c r="W77" s="187"/>
      <c r="X77" s="166">
        <v>0</v>
      </c>
      <c r="Y77" s="166"/>
      <c r="Z77" s="166"/>
      <c r="AA77" s="187"/>
      <c r="AB77" s="166"/>
      <c r="AC77" s="166"/>
      <c r="AD77" s="166"/>
      <c r="AE77" s="187"/>
      <c r="AF77" s="166">
        <f>AB77-L77</f>
        <v>0</v>
      </c>
      <c r="AG77" s="188"/>
      <c r="AH77" s="282"/>
    </row>
    <row r="78" spans="1:34" ht="18" customHeight="1" hidden="1">
      <c r="A78" s="189"/>
      <c r="B78" s="185" t="s">
        <v>7</v>
      </c>
      <c r="C78" s="186"/>
      <c r="D78" s="186"/>
      <c r="E78" s="186"/>
      <c r="F78" s="186"/>
      <c r="G78" s="185"/>
      <c r="H78" s="187"/>
      <c r="I78" s="166">
        <f>I77+I76+I73</f>
        <v>0</v>
      </c>
      <c r="J78" s="166"/>
      <c r="K78" s="187"/>
      <c r="L78" s="166">
        <f>L77+L76+L73</f>
        <v>0</v>
      </c>
      <c r="M78" s="166"/>
      <c r="N78" s="187"/>
      <c r="O78" s="166">
        <f>O77+O76+O73</f>
        <v>0</v>
      </c>
      <c r="P78" s="166"/>
      <c r="Q78" s="187"/>
      <c r="R78" s="166">
        <f>R77+R76+R73</f>
        <v>0</v>
      </c>
      <c r="S78" s="166"/>
      <c r="T78" s="187"/>
      <c r="U78" s="166">
        <f>U77+U76+U73</f>
        <v>0</v>
      </c>
      <c r="V78" s="166"/>
      <c r="W78" s="187"/>
      <c r="X78" s="166">
        <f>X77+X76+X73</f>
        <v>0</v>
      </c>
      <c r="Y78" s="166"/>
      <c r="Z78" s="166"/>
      <c r="AA78" s="187"/>
      <c r="AB78" s="166">
        <f>AB77+AB76+AB73</f>
        <v>0</v>
      </c>
      <c r="AC78" s="166"/>
      <c r="AD78" s="166"/>
      <c r="AE78" s="187"/>
      <c r="AF78" s="166">
        <f>AF77+AF76+AF73</f>
        <v>0</v>
      </c>
      <c r="AG78" s="188"/>
      <c r="AH78" s="282"/>
    </row>
    <row r="79" spans="3:34" ht="18" customHeight="1">
      <c r="C79" s="8"/>
      <c r="D79" s="8"/>
      <c r="E79" s="8"/>
      <c r="F79" s="8"/>
      <c r="AH79" s="282"/>
    </row>
    <row r="80" spans="3:34" ht="18" customHeight="1">
      <c r="C80" s="8"/>
      <c r="D80" s="8"/>
      <c r="E80" s="8"/>
      <c r="F80" s="8"/>
      <c r="AH80" s="282"/>
    </row>
    <row r="81" ht="15.75">
      <c r="AH81" s="282"/>
    </row>
    <row r="82" ht="15.75">
      <c r="AH82" s="282"/>
    </row>
    <row r="83" ht="15.75">
      <c r="AH83" s="282"/>
    </row>
    <row r="84" spans="1:34" ht="15.75">
      <c r="A84" s="131"/>
      <c r="B84" s="131"/>
      <c r="C84" s="131"/>
      <c r="D84" s="131"/>
      <c r="E84" s="131"/>
      <c r="F84" s="131"/>
      <c r="G84" s="408"/>
      <c r="H84" s="408"/>
      <c r="I84" s="408"/>
      <c r="J84" s="408"/>
      <c r="K84" s="408"/>
      <c r="L84" s="408"/>
      <c r="M84" s="408"/>
      <c r="N84" s="408"/>
      <c r="O84" s="408"/>
      <c r="P84" s="408"/>
      <c r="Q84" s="408"/>
      <c r="R84" s="408"/>
      <c r="S84" s="408"/>
      <c r="T84" s="408"/>
      <c r="U84" s="408"/>
      <c r="V84" s="408"/>
      <c r="W84" s="408"/>
      <c r="X84" s="408"/>
      <c r="Y84" s="408"/>
      <c r="Z84" s="408"/>
      <c r="AA84" s="408"/>
      <c r="AB84" s="408"/>
      <c r="AC84" s="408"/>
      <c r="AD84" s="66"/>
      <c r="AE84" s="66" t="e">
        <f>AE70-AE41</f>
        <v>#REF!</v>
      </c>
      <c r="AF84" s="66" t="e">
        <f>AF70-AF41</f>
        <v>#REF!</v>
      </c>
      <c r="AG84" s="66" t="e">
        <f>AG70-AG41</f>
        <v>#REF!</v>
      </c>
      <c r="AH84" s="282"/>
    </row>
    <row r="85" spans="1:33" ht="15.75">
      <c r="A85" s="131"/>
      <c r="B85" s="131"/>
      <c r="C85" s="131"/>
      <c r="D85" s="131"/>
      <c r="E85" s="131"/>
      <c r="F85" s="131"/>
      <c r="G85" s="131"/>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row>
    <row r="86" spans="1:34" ht="32.25" customHeight="1">
      <c r="A86" s="489"/>
      <c r="B86" s="489"/>
      <c r="C86" s="489"/>
      <c r="D86" s="489"/>
      <c r="E86" s="489"/>
      <c r="F86" s="489"/>
      <c r="G86" s="489"/>
      <c r="H86" s="489"/>
      <c r="I86" s="489"/>
      <c r="J86" s="489"/>
      <c r="K86" s="489"/>
      <c r="L86" s="489"/>
      <c r="M86" s="489"/>
      <c r="N86" s="489"/>
      <c r="O86" s="489"/>
      <c r="P86" s="489"/>
      <c r="Q86" s="489"/>
      <c r="R86" s="489"/>
      <c r="S86" s="489"/>
      <c r="T86" s="489"/>
      <c r="U86" s="489"/>
      <c r="V86" s="489"/>
      <c r="W86" s="489"/>
      <c r="X86" s="489"/>
      <c r="Y86" s="489"/>
      <c r="Z86" s="489"/>
      <c r="AA86" s="489"/>
      <c r="AB86" s="220"/>
      <c r="AC86" s="220"/>
      <c r="AD86" s="220"/>
      <c r="AE86" s="220"/>
      <c r="AF86" s="220"/>
      <c r="AG86" s="220"/>
      <c r="AH86" s="286"/>
    </row>
    <row r="87" spans="1:34" ht="94.5" customHeight="1">
      <c r="A87" s="487"/>
      <c r="B87" s="488"/>
      <c r="C87" s="488"/>
      <c r="D87" s="488"/>
      <c r="E87" s="488"/>
      <c r="F87" s="488"/>
      <c r="G87" s="488"/>
      <c r="H87" s="488"/>
      <c r="I87" s="488"/>
      <c r="J87" s="488"/>
      <c r="K87" s="488"/>
      <c r="L87" s="488"/>
      <c r="M87" s="488"/>
      <c r="N87" s="488"/>
      <c r="O87" s="488"/>
      <c r="P87" s="488"/>
      <c r="Q87" s="488"/>
      <c r="R87" s="488"/>
      <c r="S87" s="488"/>
      <c r="T87" s="488"/>
      <c r="U87" s="488"/>
      <c r="V87" s="488"/>
      <c r="W87" s="488"/>
      <c r="X87" s="488"/>
      <c r="Y87" s="488"/>
      <c r="Z87" s="488"/>
      <c r="AA87" s="488"/>
      <c r="AB87" s="221"/>
      <c r="AC87" s="221"/>
      <c r="AD87" s="221"/>
      <c r="AE87" s="221"/>
      <c r="AF87" s="221"/>
      <c r="AG87" s="221"/>
      <c r="AH87" s="287"/>
    </row>
    <row r="88" spans="1:34" ht="45.75" customHeight="1">
      <c r="A88" s="479"/>
      <c r="B88" s="480"/>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221"/>
      <c r="AC88" s="221"/>
      <c r="AD88" s="221"/>
      <c r="AE88" s="221"/>
      <c r="AF88" s="221"/>
      <c r="AG88" s="221"/>
      <c r="AH88" s="287"/>
    </row>
    <row r="89" spans="1:34" ht="17.25" customHeight="1">
      <c r="A89" s="480"/>
      <c r="B89" s="480"/>
      <c r="C89" s="480"/>
      <c r="D89" s="480"/>
      <c r="E89" s="480"/>
      <c r="F89" s="480"/>
      <c r="G89" s="480"/>
      <c r="H89" s="480"/>
      <c r="I89" s="480"/>
      <c r="J89" s="480"/>
      <c r="K89" s="480"/>
      <c r="L89" s="480"/>
      <c r="M89" s="480"/>
      <c r="N89" s="480"/>
      <c r="O89" s="480"/>
      <c r="P89" s="480"/>
      <c r="Q89" s="480"/>
      <c r="R89" s="480"/>
      <c r="S89" s="480"/>
      <c r="T89" s="480"/>
      <c r="U89" s="480"/>
      <c r="V89" s="480"/>
      <c r="W89" s="480"/>
      <c r="X89" s="480"/>
      <c r="Y89" s="480"/>
      <c r="Z89" s="480"/>
      <c r="AA89" s="480"/>
      <c r="AB89" s="221"/>
      <c r="AC89" s="221"/>
      <c r="AD89" s="221"/>
      <c r="AE89" s="221"/>
      <c r="AF89" s="221"/>
      <c r="AG89" s="221"/>
      <c r="AH89" s="287"/>
    </row>
    <row r="90" spans="1:34" ht="56.25" customHeight="1">
      <c r="A90" s="498"/>
      <c r="B90" s="493"/>
      <c r="C90" s="493"/>
      <c r="D90" s="493"/>
      <c r="E90" s="493"/>
      <c r="F90" s="493"/>
      <c r="G90" s="493"/>
      <c r="H90" s="493"/>
      <c r="I90" s="493"/>
      <c r="J90" s="493"/>
      <c r="K90" s="493"/>
      <c r="L90" s="493"/>
      <c r="M90" s="493"/>
      <c r="N90" s="493"/>
      <c r="O90" s="493"/>
      <c r="P90" s="493"/>
      <c r="Q90" s="493"/>
      <c r="R90" s="493"/>
      <c r="S90" s="493"/>
      <c r="T90" s="493"/>
      <c r="U90" s="493"/>
      <c r="V90" s="493"/>
      <c r="W90" s="493"/>
      <c r="X90" s="493"/>
      <c r="Y90" s="493"/>
      <c r="Z90" s="493"/>
      <c r="AA90" s="493"/>
      <c r="AB90" s="219"/>
      <c r="AC90" s="219"/>
      <c r="AD90" s="219"/>
      <c r="AE90" s="219"/>
      <c r="AF90" s="219"/>
      <c r="AG90" s="219"/>
      <c r="AH90" s="288"/>
    </row>
    <row r="91" spans="1:34" ht="17.25" customHeight="1">
      <c r="A91" s="409"/>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89"/>
    </row>
    <row r="92" spans="1:34" ht="89.25" customHeight="1">
      <c r="A92" s="492"/>
      <c r="B92" s="493"/>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219"/>
      <c r="AC92" s="219"/>
      <c r="AD92" s="219"/>
      <c r="AE92" s="219"/>
      <c r="AF92" s="219"/>
      <c r="AG92" s="219"/>
      <c r="AH92" s="290"/>
    </row>
    <row r="93" spans="1:34" ht="58.5" customHeight="1">
      <c r="A93" s="476"/>
      <c r="B93" s="477"/>
      <c r="C93" s="477"/>
      <c r="D93" s="477"/>
      <c r="E93" s="477"/>
      <c r="F93" s="477"/>
      <c r="G93" s="477"/>
      <c r="H93" s="477"/>
      <c r="I93" s="477"/>
      <c r="J93" s="477"/>
      <c r="K93" s="477"/>
      <c r="L93" s="477"/>
      <c r="M93" s="477"/>
      <c r="N93" s="477"/>
      <c r="O93" s="477"/>
      <c r="P93" s="477"/>
      <c r="Q93" s="477"/>
      <c r="R93" s="477"/>
      <c r="S93" s="477"/>
      <c r="T93" s="477"/>
      <c r="U93" s="477"/>
      <c r="V93" s="477"/>
      <c r="W93" s="477"/>
      <c r="X93" s="477"/>
      <c r="Y93" s="477"/>
      <c r="Z93" s="477"/>
      <c r="AA93" s="478"/>
      <c r="AB93" s="222"/>
      <c r="AC93" s="222"/>
      <c r="AD93" s="222"/>
      <c r="AE93" s="222"/>
      <c r="AF93" s="222"/>
      <c r="AG93" s="222"/>
      <c r="AH93" s="289"/>
    </row>
    <row r="94" spans="28:34" ht="15.75">
      <c r="AB94" s="132"/>
      <c r="AC94" s="266"/>
      <c r="AD94" s="132"/>
      <c r="AE94" s="132"/>
      <c r="AF94" s="132"/>
      <c r="AG94" s="132"/>
      <c r="AH94" s="291"/>
    </row>
    <row r="95" spans="28:34" ht="15.75">
      <c r="AB95" s="132"/>
      <c r="AC95" s="132"/>
      <c r="AD95" s="132"/>
      <c r="AE95" s="132"/>
      <c r="AF95" s="132"/>
      <c r="AG95" s="132"/>
      <c r="AH95" s="291"/>
    </row>
  </sheetData>
  <mergeCells count="54">
    <mergeCell ref="A1:AC1"/>
    <mergeCell ref="A14:Y14"/>
    <mergeCell ref="A61:AC61"/>
    <mergeCell ref="A4:AC4"/>
    <mergeCell ref="A5:AC5"/>
    <mergeCell ref="A6:AC6"/>
    <mergeCell ref="A7:AC7"/>
    <mergeCell ref="A18:Y18"/>
    <mergeCell ref="A25:Y25"/>
    <mergeCell ref="A26:Y26"/>
    <mergeCell ref="A92:AA92"/>
    <mergeCell ref="A45:AC45"/>
    <mergeCell ref="A46:AC46"/>
    <mergeCell ref="A47:AC47"/>
    <mergeCell ref="A48:AC48"/>
    <mergeCell ref="B68:G68"/>
    <mergeCell ref="A90:AA90"/>
    <mergeCell ref="A60:G60"/>
    <mergeCell ref="A58:G58"/>
    <mergeCell ref="A59:G59"/>
    <mergeCell ref="AE11:AG11"/>
    <mergeCell ref="AA11:AC11"/>
    <mergeCell ref="A93:AA93"/>
    <mergeCell ref="A88:AA89"/>
    <mergeCell ref="B66:G66"/>
    <mergeCell ref="B69:G69"/>
    <mergeCell ref="B67:G67"/>
    <mergeCell ref="A87:AA87"/>
    <mergeCell ref="A86:AA86"/>
    <mergeCell ref="A24:Y24"/>
    <mergeCell ref="A37:Y37"/>
    <mergeCell ref="A33:Y33"/>
    <mergeCell ref="A27:Y27"/>
    <mergeCell ref="A34:Y34"/>
    <mergeCell ref="A35:Y35"/>
    <mergeCell ref="A36:Y36"/>
    <mergeCell ref="AC12:AC13"/>
    <mergeCell ref="AB12:AB13"/>
    <mergeCell ref="AA12:AA13"/>
    <mergeCell ref="A54:G56"/>
    <mergeCell ref="A41:Y41"/>
    <mergeCell ref="A40:Y40"/>
    <mergeCell ref="A38:Y38"/>
    <mergeCell ref="A19:Y19"/>
    <mergeCell ref="A20:Y20"/>
    <mergeCell ref="A21:Y21"/>
    <mergeCell ref="A57:G57"/>
    <mergeCell ref="T54:V55"/>
    <mergeCell ref="W54:Y55"/>
    <mergeCell ref="AA54:AC55"/>
    <mergeCell ref="H54:J55"/>
    <mergeCell ref="K54:M55"/>
    <mergeCell ref="N54:P55"/>
    <mergeCell ref="Q54:S55"/>
  </mergeCells>
  <printOptions horizontalCentered="1"/>
  <pageMargins left="0.5" right="0.4" top="0.5" bottom="0.25" header="0" footer="0"/>
  <pageSetup firstPageNumber="8" useFirstPageNumber="1" fitToHeight="0" fitToWidth="1" horizontalDpi="300" verticalDpi="300" orientation="landscape" scale="55" r:id="rId1"/>
  <headerFooter alignWithMargins="0">
    <oddFooter>&amp;C&amp;"Times New Roman,Regular"Exhibit B - Summary of Requirements</oddFooter>
  </headerFooter>
  <rowBreaks count="1" manualBreakCount="1">
    <brk id="43" max="33" man="1"/>
  </rowBreaks>
</worksheet>
</file>

<file path=xl/worksheets/sheet3.xml><?xml version="1.0" encoding="utf-8"?>
<worksheet xmlns="http://schemas.openxmlformats.org/spreadsheetml/2006/main" xmlns:r="http://schemas.openxmlformats.org/officeDocument/2006/relationships">
  <sheetPr codeName="Sheet9"/>
  <dimension ref="A1:V69"/>
  <sheetViews>
    <sheetView zoomScale="75" zoomScaleNormal="75" zoomScaleSheetLayoutView="75" workbookViewId="0" topLeftCell="A1">
      <selection activeCell="A1" sqref="A1:AC1"/>
    </sheetView>
  </sheetViews>
  <sheetFormatPr defaultColWidth="8.88671875" defaultRowHeight="15"/>
  <cols>
    <col min="1" max="1" width="49.5546875" style="35" customWidth="1"/>
    <col min="2" max="2" width="1.2265625" style="35" customWidth="1"/>
    <col min="3" max="3" width="10.77734375" style="35" customWidth="1"/>
    <col min="4" max="4" width="10.99609375" style="35" customWidth="1"/>
    <col min="5" max="5" width="1.2265625" style="35" customWidth="1"/>
    <col min="6" max="7" width="11.21484375" style="35" customWidth="1"/>
    <col min="8" max="8" width="1.2265625" style="35" customWidth="1"/>
    <col min="9" max="9" width="7.21484375" style="35" customWidth="1"/>
    <col min="10" max="10" width="7.99609375" style="35" customWidth="1"/>
    <col min="11" max="13" width="6.77734375" style="35" customWidth="1"/>
    <col min="14" max="14" width="7.21484375" style="35" customWidth="1"/>
    <col min="15" max="15" width="6.3359375" style="35" customWidth="1"/>
    <col min="16" max="16" width="7.21484375" style="35" customWidth="1"/>
    <col min="17" max="17" width="1.88671875" style="35" customWidth="1"/>
    <col min="18" max="16384" width="7.21484375" style="35" customWidth="1"/>
  </cols>
  <sheetData>
    <row r="1" spans="1:19" ht="20.25">
      <c r="A1" s="529" t="s">
        <v>111</v>
      </c>
      <c r="B1" s="529"/>
      <c r="C1" s="529"/>
      <c r="D1" s="529"/>
      <c r="E1" s="529"/>
      <c r="F1" s="529"/>
      <c r="G1" s="529"/>
      <c r="H1" s="529"/>
      <c r="I1" s="529"/>
      <c r="J1" s="529"/>
      <c r="K1" s="529"/>
      <c r="L1" s="529"/>
      <c r="M1" s="529"/>
      <c r="N1" s="529"/>
      <c r="O1" s="529"/>
      <c r="P1" s="530"/>
      <c r="Q1" s="267" t="s">
        <v>43</v>
      </c>
      <c r="R1" s="269"/>
      <c r="S1" s="269"/>
    </row>
    <row r="2" spans="1:20" ht="18.75" customHeight="1">
      <c r="A2" s="38"/>
      <c r="Q2" s="267" t="s">
        <v>43</v>
      </c>
      <c r="T2" s="267"/>
    </row>
    <row r="3" spans="1:20" ht="15.75">
      <c r="A3" s="531" t="s">
        <v>54</v>
      </c>
      <c r="B3" s="531"/>
      <c r="C3" s="531"/>
      <c r="D3" s="531"/>
      <c r="E3" s="531"/>
      <c r="F3" s="531"/>
      <c r="G3" s="531"/>
      <c r="H3" s="531"/>
      <c r="I3" s="531"/>
      <c r="J3" s="531"/>
      <c r="K3" s="531"/>
      <c r="L3" s="531"/>
      <c r="M3" s="531"/>
      <c r="N3" s="531"/>
      <c r="O3" s="531"/>
      <c r="P3" s="532"/>
      <c r="Q3" s="267" t="s">
        <v>43</v>
      </c>
      <c r="R3" s="209"/>
      <c r="S3" s="209"/>
      <c r="T3" s="267"/>
    </row>
    <row r="4" spans="1:19" ht="15.75">
      <c r="A4" s="533" t="str">
        <f>+'B. Summary of Requirements '!A46</f>
        <v>Office of Dispute Resolution</v>
      </c>
      <c r="B4" s="533"/>
      <c r="C4" s="533"/>
      <c r="D4" s="533"/>
      <c r="E4" s="533"/>
      <c r="F4" s="533"/>
      <c r="G4" s="533"/>
      <c r="H4" s="533"/>
      <c r="I4" s="533"/>
      <c r="J4" s="533"/>
      <c r="K4" s="533"/>
      <c r="L4" s="533"/>
      <c r="M4" s="533"/>
      <c r="N4" s="533"/>
      <c r="O4" s="533"/>
      <c r="P4" s="533"/>
      <c r="Q4" s="267" t="s">
        <v>43</v>
      </c>
      <c r="R4" s="198"/>
      <c r="S4" s="198"/>
    </row>
    <row r="5" spans="1:20" ht="15">
      <c r="A5" s="534" t="s">
        <v>1</v>
      </c>
      <c r="B5" s="534"/>
      <c r="C5" s="534"/>
      <c r="D5" s="534"/>
      <c r="E5" s="534"/>
      <c r="F5" s="534"/>
      <c r="G5" s="534"/>
      <c r="H5" s="534"/>
      <c r="I5" s="534"/>
      <c r="J5" s="534"/>
      <c r="K5" s="534"/>
      <c r="L5" s="534"/>
      <c r="M5" s="534"/>
      <c r="N5" s="534"/>
      <c r="O5" s="534"/>
      <c r="P5" s="535"/>
      <c r="Q5" s="267" t="s">
        <v>43</v>
      </c>
      <c r="R5" s="209"/>
      <c r="S5" s="209"/>
      <c r="T5" s="267"/>
    </row>
    <row r="6" spans="17:20" ht="12.75">
      <c r="Q6" s="267" t="s">
        <v>43</v>
      </c>
      <c r="T6" s="267"/>
    </row>
    <row r="7" spans="17:20" ht="13.5" thickBot="1">
      <c r="Q7" s="267" t="s">
        <v>43</v>
      </c>
      <c r="T7" s="267"/>
    </row>
    <row r="8" spans="1:20" ht="37.5" customHeight="1">
      <c r="A8" s="216"/>
      <c r="B8" s="42"/>
      <c r="C8" s="519" t="str">
        <f>+'B. Summary of Requirements '!H54</f>
        <v>2007 Appropriation Enacted w/Rescissions and Supplementals</v>
      </c>
      <c r="D8" s="520"/>
      <c r="E8" s="268"/>
      <c r="F8" s="519" t="str">
        <f>+'B. Summary of Requirements '!K54</f>
        <v>2008 Enacted</v>
      </c>
      <c r="G8" s="520"/>
      <c r="H8" s="268"/>
      <c r="I8" s="515" t="str">
        <f>+'B. Summary of Requirements '!Q54</f>
        <v>2009 Current Services</v>
      </c>
      <c r="J8" s="516"/>
      <c r="K8" s="523">
        <v>2009</v>
      </c>
      <c r="L8" s="524"/>
      <c r="M8" s="524"/>
      <c r="N8" s="525"/>
      <c r="O8" s="515" t="str">
        <f>+'B. Summary of Requirements '!AA54</f>
        <v>2009 Request</v>
      </c>
      <c r="P8" s="516"/>
      <c r="Q8" s="267" t="s">
        <v>43</v>
      </c>
      <c r="R8" s="239"/>
      <c r="S8" s="240"/>
      <c r="T8" s="267"/>
    </row>
    <row r="9" spans="1:20" ht="14.25" customHeight="1">
      <c r="A9" s="42"/>
      <c r="B9" s="42"/>
      <c r="C9" s="521"/>
      <c r="D9" s="522"/>
      <c r="E9" s="268"/>
      <c r="F9" s="521"/>
      <c r="G9" s="522"/>
      <c r="H9" s="268"/>
      <c r="I9" s="517"/>
      <c r="J9" s="518"/>
      <c r="K9" s="526" t="s">
        <v>32</v>
      </c>
      <c r="L9" s="527"/>
      <c r="M9" s="526" t="s">
        <v>34</v>
      </c>
      <c r="N9" s="527"/>
      <c r="O9" s="517"/>
      <c r="P9" s="518"/>
      <c r="Q9" s="267" t="s">
        <v>43</v>
      </c>
      <c r="R9" s="240"/>
      <c r="S9" s="240"/>
      <c r="T9" s="267"/>
    </row>
    <row r="10" spans="1:20" ht="12.75" customHeight="1" hidden="1">
      <c r="A10" s="539" t="s">
        <v>175</v>
      </c>
      <c r="B10" s="42"/>
      <c r="C10" s="148"/>
      <c r="D10" s="149"/>
      <c r="E10" s="142"/>
      <c r="F10" s="148"/>
      <c r="G10" s="149"/>
      <c r="H10" s="142"/>
      <c r="I10" s="148"/>
      <c r="J10" s="149"/>
      <c r="K10" s="148"/>
      <c r="L10" s="149"/>
      <c r="M10" s="224"/>
      <c r="N10" s="149"/>
      <c r="O10" s="148"/>
      <c r="P10" s="149"/>
      <c r="Q10" s="267" t="s">
        <v>43</v>
      </c>
      <c r="R10" s="224"/>
      <c r="S10" s="224"/>
      <c r="T10" s="267"/>
    </row>
    <row r="11" spans="1:20" ht="51">
      <c r="A11" s="540"/>
      <c r="B11" s="42"/>
      <c r="C11" s="250" t="s">
        <v>85</v>
      </c>
      <c r="D11" s="251" t="s">
        <v>86</v>
      </c>
      <c r="E11" s="142"/>
      <c r="F11" s="250" t="s">
        <v>85</v>
      </c>
      <c r="G11" s="251" t="s">
        <v>86</v>
      </c>
      <c r="H11" s="142"/>
      <c r="I11" s="250" t="s">
        <v>85</v>
      </c>
      <c r="J11" s="251" t="s">
        <v>86</v>
      </c>
      <c r="K11" s="250" t="s">
        <v>85</v>
      </c>
      <c r="L11" s="251" t="s">
        <v>86</v>
      </c>
      <c r="M11" s="250" t="s">
        <v>85</v>
      </c>
      <c r="N11" s="251" t="s">
        <v>86</v>
      </c>
      <c r="O11" s="250" t="s">
        <v>85</v>
      </c>
      <c r="P11" s="251" t="s">
        <v>86</v>
      </c>
      <c r="Q11" s="267" t="s">
        <v>43</v>
      </c>
      <c r="R11" s="241"/>
      <c r="S11" s="241"/>
      <c r="T11" s="267"/>
    </row>
    <row r="12" spans="1:20" ht="25.5">
      <c r="A12" s="56" t="s">
        <v>122</v>
      </c>
      <c r="B12" s="42"/>
      <c r="C12" s="305"/>
      <c r="D12" s="306"/>
      <c r="E12" s="307"/>
      <c r="F12" s="305"/>
      <c r="G12" s="306"/>
      <c r="H12" s="307"/>
      <c r="I12" s="305"/>
      <c r="J12" s="306"/>
      <c r="K12" s="305"/>
      <c r="L12" s="308"/>
      <c r="M12" s="305"/>
      <c r="N12" s="306"/>
      <c r="O12" s="309"/>
      <c r="P12" s="310"/>
      <c r="Q12" s="267" t="s">
        <v>43</v>
      </c>
      <c r="R12" s="226"/>
      <c r="S12" s="226"/>
      <c r="T12" s="267"/>
    </row>
    <row r="13" spans="1:20" ht="25.5">
      <c r="A13" s="254" t="s">
        <v>123</v>
      </c>
      <c r="B13" s="42"/>
      <c r="C13" s="305">
        <v>3</v>
      </c>
      <c r="D13" s="306">
        <v>586</v>
      </c>
      <c r="E13" s="307"/>
      <c r="F13" s="305">
        <v>3</v>
      </c>
      <c r="G13" s="306">
        <v>541</v>
      </c>
      <c r="H13" s="307"/>
      <c r="I13" s="305">
        <v>3</v>
      </c>
      <c r="J13" s="306">
        <v>574</v>
      </c>
      <c r="K13" s="305">
        <v>0</v>
      </c>
      <c r="L13" s="308">
        <v>0</v>
      </c>
      <c r="M13" s="305"/>
      <c r="N13" s="306">
        <v>0</v>
      </c>
      <c r="O13" s="305">
        <f>+I13+K13+M13</f>
        <v>3</v>
      </c>
      <c r="P13" s="306">
        <f>+J13+L13+N13</f>
        <v>574</v>
      </c>
      <c r="Q13" s="267" t="s">
        <v>43</v>
      </c>
      <c r="R13" s="226"/>
      <c r="S13" s="226"/>
      <c r="T13" s="267"/>
    </row>
    <row r="14" spans="1:20" ht="13.5" thickBot="1">
      <c r="A14" s="57" t="s">
        <v>72</v>
      </c>
      <c r="B14" s="46"/>
      <c r="C14" s="311">
        <f>SUM(C13:C13)</f>
        <v>3</v>
      </c>
      <c r="D14" s="312">
        <f>SUM(D13:D13)</f>
        <v>586</v>
      </c>
      <c r="E14" s="313"/>
      <c r="F14" s="311">
        <v>3</v>
      </c>
      <c r="G14" s="312">
        <f>SUM(G13:G13)</f>
        <v>541</v>
      </c>
      <c r="H14" s="314"/>
      <c r="I14" s="311">
        <v>3</v>
      </c>
      <c r="J14" s="312">
        <f>SUM(J13:J13)</f>
        <v>574</v>
      </c>
      <c r="K14" s="315">
        <v>0</v>
      </c>
      <c r="L14" s="316">
        <f>SUM(L13:L13)</f>
        <v>0</v>
      </c>
      <c r="M14" s="311">
        <f>SUM(M13:M13)</f>
        <v>0</v>
      </c>
      <c r="N14" s="312">
        <f>SUM(N13:N13)</f>
        <v>0</v>
      </c>
      <c r="O14" s="315">
        <f>SUM(O13:O13)</f>
        <v>3</v>
      </c>
      <c r="P14" s="312">
        <f>SUM(P13:P13)</f>
        <v>574</v>
      </c>
      <c r="Q14" s="267" t="s">
        <v>43</v>
      </c>
      <c r="R14" s="243"/>
      <c r="S14" s="243"/>
      <c r="T14" s="267"/>
    </row>
    <row r="15" spans="1:20" s="37" customFormat="1" ht="13.5" thickBot="1">
      <c r="A15" s="418" t="s">
        <v>84</v>
      </c>
      <c r="B15" s="419"/>
      <c r="C15" s="420">
        <v>3</v>
      </c>
      <c r="D15" s="421">
        <v>586</v>
      </c>
      <c r="E15" s="419"/>
      <c r="F15" s="420">
        <v>3</v>
      </c>
      <c r="G15" s="421">
        <v>541</v>
      </c>
      <c r="H15" s="419"/>
      <c r="I15" s="420">
        <v>3</v>
      </c>
      <c r="J15" s="421">
        <v>574</v>
      </c>
      <c r="K15" s="420">
        <v>0</v>
      </c>
      <c r="L15" s="421">
        <v>0</v>
      </c>
      <c r="M15" s="420">
        <v>0</v>
      </c>
      <c r="N15" s="421">
        <v>0</v>
      </c>
      <c r="O15" s="420">
        <v>3</v>
      </c>
      <c r="P15" s="421">
        <v>574</v>
      </c>
      <c r="Q15" s="267" t="s">
        <v>104</v>
      </c>
      <c r="R15" s="62"/>
      <c r="S15" s="63"/>
      <c r="T15" s="267"/>
    </row>
    <row r="16" spans="1:20" s="37" customFormat="1" ht="12.75">
      <c r="A16" s="538"/>
      <c r="B16" s="538"/>
      <c r="C16" s="538"/>
      <c r="D16" s="538"/>
      <c r="E16" s="538"/>
      <c r="F16" s="538"/>
      <c r="G16" s="538"/>
      <c r="H16" s="538"/>
      <c r="I16" s="538"/>
      <c r="J16" s="538"/>
      <c r="K16" s="538"/>
      <c r="L16" s="538"/>
      <c r="M16" s="538"/>
      <c r="N16" s="538"/>
      <c r="O16" s="538"/>
      <c r="P16" s="538"/>
      <c r="Q16" s="271"/>
      <c r="R16" s="244"/>
      <c r="S16" s="244"/>
      <c r="T16" s="267"/>
    </row>
    <row r="17" spans="1:20" s="37" customFormat="1" ht="15.75" hidden="1">
      <c r="A17" s="39" t="s">
        <v>54</v>
      </c>
      <c r="B17" s="34"/>
      <c r="C17" s="34"/>
      <c r="D17" s="34"/>
      <c r="E17" s="34"/>
      <c r="F17" s="34"/>
      <c r="G17" s="34"/>
      <c r="H17" s="34"/>
      <c r="I17" s="34"/>
      <c r="J17" s="34"/>
      <c r="K17" s="34"/>
      <c r="L17" s="34"/>
      <c r="M17" s="34"/>
      <c r="N17" s="34"/>
      <c r="O17" s="34"/>
      <c r="P17" s="34"/>
      <c r="Q17" s="34"/>
      <c r="R17" s="245"/>
      <c r="S17" s="245"/>
      <c r="T17" s="267"/>
    </row>
    <row r="18" spans="1:20" s="37" customFormat="1" ht="15.75" hidden="1">
      <c r="A18" s="40" t="e">
        <f>+#REF!</f>
        <v>#REF!</v>
      </c>
      <c r="B18" s="34"/>
      <c r="C18" s="34"/>
      <c r="D18" s="34"/>
      <c r="E18" s="34"/>
      <c r="F18" s="34"/>
      <c r="G18" s="34"/>
      <c r="H18" s="34"/>
      <c r="I18" s="34"/>
      <c r="J18" s="34"/>
      <c r="K18" s="34"/>
      <c r="L18" s="34"/>
      <c r="M18" s="34"/>
      <c r="N18" s="34"/>
      <c r="O18" s="34"/>
      <c r="P18" s="34"/>
      <c r="Q18" s="34"/>
      <c r="R18" s="245"/>
      <c r="S18" s="245"/>
      <c r="T18" s="267"/>
    </row>
    <row r="19" spans="1:20" s="37" customFormat="1" ht="12.75" hidden="1">
      <c r="A19" s="41" t="s">
        <v>1</v>
      </c>
      <c r="B19" s="34"/>
      <c r="C19" s="34"/>
      <c r="D19" s="34"/>
      <c r="E19" s="34"/>
      <c r="F19" s="34"/>
      <c r="G19" s="34"/>
      <c r="H19" s="34"/>
      <c r="I19" s="34"/>
      <c r="J19" s="34"/>
      <c r="K19" s="34"/>
      <c r="L19" s="34"/>
      <c r="M19" s="34"/>
      <c r="N19" s="34"/>
      <c r="O19" s="34"/>
      <c r="P19" s="34"/>
      <c r="Q19" s="34"/>
      <c r="R19" s="245"/>
      <c r="S19" s="245"/>
      <c r="T19" s="267"/>
    </row>
    <row r="20" spans="1:22" s="37" customFormat="1" ht="12.75" hidden="1">
      <c r="A20" s="35"/>
      <c r="B20" s="35"/>
      <c r="C20" s="35"/>
      <c r="D20" s="35"/>
      <c r="E20" s="35"/>
      <c r="F20" s="35"/>
      <c r="G20" s="35"/>
      <c r="H20" s="35"/>
      <c r="I20" s="35"/>
      <c r="J20" s="35"/>
      <c r="K20" s="35"/>
      <c r="L20" s="35"/>
      <c r="M20" s="35"/>
      <c r="N20" s="35"/>
      <c r="O20" s="35"/>
      <c r="P20" s="35"/>
      <c r="Q20" s="35"/>
      <c r="R20" s="246"/>
      <c r="S20" s="246"/>
      <c r="T20" s="267"/>
      <c r="U20" s="267" t="s">
        <v>104</v>
      </c>
      <c r="V20" s="35"/>
    </row>
    <row r="21" spans="18:20" ht="12.75" hidden="1">
      <c r="R21" s="246"/>
      <c r="S21" s="246"/>
      <c r="T21" s="267"/>
    </row>
    <row r="22" spans="1:20" ht="12.75" hidden="1">
      <c r="A22" s="216" t="s">
        <v>13</v>
      </c>
      <c r="B22" s="42"/>
      <c r="C22" s="140" t="e">
        <f>+#REF!</f>
        <v>#REF!</v>
      </c>
      <c r="D22" s="141"/>
      <c r="E22" s="142"/>
      <c r="F22" s="140" t="e">
        <f>+#REF!</f>
        <v>#REF!</v>
      </c>
      <c r="G22" s="141"/>
      <c r="H22" s="142"/>
      <c r="I22" s="143" t="e">
        <f>+#REF!</f>
        <v>#REF!</v>
      </c>
      <c r="J22" s="141"/>
      <c r="K22" s="143" t="e">
        <f>+#REF!</f>
        <v>#REF!</v>
      </c>
      <c r="L22" s="233"/>
      <c r="M22" s="233"/>
      <c r="N22" s="141"/>
      <c r="O22" s="143" t="e">
        <f>+#REF!</f>
        <v>#REF!</v>
      </c>
      <c r="P22" s="141"/>
      <c r="Q22" s="144"/>
      <c r="R22" s="239"/>
      <c r="S22" s="240"/>
      <c r="T22" s="267"/>
    </row>
    <row r="23" spans="2:20" ht="12.75" hidden="1">
      <c r="B23" s="42"/>
      <c r="C23" s="145" t="e">
        <f>+#REF!</f>
        <v>#REF!</v>
      </c>
      <c r="D23" s="146"/>
      <c r="E23" s="142"/>
      <c r="F23" s="145" t="e">
        <f>+#REF!</f>
        <v>#REF!</v>
      </c>
      <c r="G23" s="147"/>
      <c r="H23" s="142"/>
      <c r="I23" s="145" t="e">
        <f>+#REF!</f>
        <v>#REF!</v>
      </c>
      <c r="J23" s="147"/>
      <c r="K23" s="145" t="s">
        <v>4</v>
      </c>
      <c r="L23" s="223"/>
      <c r="M23" s="223"/>
      <c r="N23" s="147"/>
      <c r="O23" s="145" t="e">
        <f>+#REF!</f>
        <v>#REF!</v>
      </c>
      <c r="P23" s="147"/>
      <c r="Q23" s="144"/>
      <c r="R23" s="240"/>
      <c r="S23" s="240"/>
      <c r="T23" s="267"/>
    </row>
    <row r="24" spans="1:20" ht="12.75" customHeight="1" hidden="1">
      <c r="A24" s="536" t="s">
        <v>62</v>
      </c>
      <c r="B24" s="42"/>
      <c r="C24" s="148"/>
      <c r="D24" s="149" t="s">
        <v>27</v>
      </c>
      <c r="E24" s="142"/>
      <c r="F24" s="148"/>
      <c r="G24" s="149" t="s">
        <v>27</v>
      </c>
      <c r="H24" s="142"/>
      <c r="I24" s="148"/>
      <c r="J24" s="149" t="s">
        <v>27</v>
      </c>
      <c r="K24" s="148"/>
      <c r="L24" s="224"/>
      <c r="M24" s="224"/>
      <c r="N24" s="149" t="s">
        <v>27</v>
      </c>
      <c r="O24" s="148"/>
      <c r="P24" s="149" t="s">
        <v>27</v>
      </c>
      <c r="Q24" s="144"/>
      <c r="R24" s="224"/>
      <c r="S24" s="224"/>
      <c r="T24" s="267"/>
    </row>
    <row r="25" spans="1:20" ht="12.75" customHeight="1" hidden="1">
      <c r="A25" s="537"/>
      <c r="B25" s="42"/>
      <c r="C25" s="150" t="s">
        <v>132</v>
      </c>
      <c r="D25" s="151" t="s">
        <v>63</v>
      </c>
      <c r="E25" s="142"/>
      <c r="F25" s="150" t="s">
        <v>132</v>
      </c>
      <c r="G25" s="151" t="s">
        <v>63</v>
      </c>
      <c r="H25" s="142"/>
      <c r="I25" s="150" t="s">
        <v>132</v>
      </c>
      <c r="J25" s="151" t="s">
        <v>63</v>
      </c>
      <c r="K25" s="150" t="s">
        <v>132</v>
      </c>
      <c r="L25" s="225"/>
      <c r="M25" s="225"/>
      <c r="N25" s="151" t="s">
        <v>63</v>
      </c>
      <c r="O25" s="150" t="s">
        <v>132</v>
      </c>
      <c r="P25" s="151" t="s">
        <v>63</v>
      </c>
      <c r="Q25" s="144"/>
      <c r="R25" s="241"/>
      <c r="S25" s="241"/>
      <c r="T25" s="267"/>
    </row>
    <row r="26" spans="1:20" ht="12.75" hidden="1">
      <c r="A26" s="43"/>
      <c r="B26" s="42"/>
      <c r="C26" s="44"/>
      <c r="D26" s="45"/>
      <c r="E26" s="42"/>
      <c r="F26" s="44"/>
      <c r="G26" s="45"/>
      <c r="H26" s="42"/>
      <c r="I26" s="44"/>
      <c r="J26" s="45"/>
      <c r="K26" s="44"/>
      <c r="L26" s="226"/>
      <c r="M26" s="226"/>
      <c r="N26" s="45"/>
      <c r="O26" s="44"/>
      <c r="P26" s="45"/>
      <c r="R26" s="226"/>
      <c r="S26" s="226"/>
      <c r="T26" s="267"/>
    </row>
    <row r="27" spans="1:20" ht="12.75" hidden="1">
      <c r="A27" s="46" t="s">
        <v>64</v>
      </c>
      <c r="B27" s="42"/>
      <c r="C27" s="47"/>
      <c r="D27" s="48"/>
      <c r="E27" s="42"/>
      <c r="F27" s="47"/>
      <c r="G27" s="48"/>
      <c r="H27" s="42"/>
      <c r="I27" s="47"/>
      <c r="J27" s="48"/>
      <c r="K27" s="47"/>
      <c r="L27" s="227"/>
      <c r="M27" s="227"/>
      <c r="N27" s="48"/>
      <c r="O27" s="47"/>
      <c r="P27" s="48"/>
      <c r="R27" s="227"/>
      <c r="S27" s="242"/>
      <c r="T27" s="267"/>
    </row>
    <row r="28" spans="1:20" ht="12.75" hidden="1">
      <c r="A28" s="123" t="s">
        <v>56</v>
      </c>
      <c r="B28" s="43"/>
      <c r="C28" s="124"/>
      <c r="D28" s="125"/>
      <c r="E28" s="127"/>
      <c r="F28" s="124"/>
      <c r="G28" s="125"/>
      <c r="H28" s="127"/>
      <c r="I28" s="124"/>
      <c r="J28" s="125"/>
      <c r="K28" s="124"/>
      <c r="L28" s="228"/>
      <c r="M28" s="228"/>
      <c r="N28" s="125"/>
      <c r="O28" s="124">
        <f>K28+I28</f>
        <v>0</v>
      </c>
      <c r="P28" s="125">
        <f>N28+J28</f>
        <v>0</v>
      </c>
      <c r="R28" s="231"/>
      <c r="S28" s="231"/>
      <c r="T28" s="267"/>
    </row>
    <row r="29" spans="1:20" ht="10.5" customHeight="1" hidden="1">
      <c r="A29" s="49" t="s">
        <v>55</v>
      </c>
      <c r="B29" s="42"/>
      <c r="C29" s="53"/>
      <c r="D29" s="54"/>
      <c r="E29" s="52"/>
      <c r="F29" s="53"/>
      <c r="G29" s="54"/>
      <c r="H29" s="52"/>
      <c r="I29" s="53"/>
      <c r="J29" s="54"/>
      <c r="K29" s="53"/>
      <c r="L29" s="229"/>
      <c r="M29" s="229"/>
      <c r="N29" s="54"/>
      <c r="O29" s="53"/>
      <c r="P29" s="54"/>
      <c r="R29" s="229"/>
      <c r="S29" s="229"/>
      <c r="T29" s="267"/>
    </row>
    <row r="30" spans="1:20" ht="12.75" hidden="1">
      <c r="A30" s="57" t="s">
        <v>65</v>
      </c>
      <c r="B30" s="46"/>
      <c r="C30" s="58">
        <f>SUM(C28:C29)</f>
        <v>0</v>
      </c>
      <c r="D30" s="59">
        <f>SUM(D28:D29)</f>
        <v>0</v>
      </c>
      <c r="E30" s="126"/>
      <c r="F30" s="58">
        <f>SUM(F28:F29)</f>
        <v>0</v>
      </c>
      <c r="G30" s="59">
        <f>SUM(G28:G29)</f>
        <v>0</v>
      </c>
      <c r="H30" s="126"/>
      <c r="I30" s="58">
        <f aca="true" t="shared" si="0" ref="I30:P30">SUM(I28:I29)</f>
        <v>0</v>
      </c>
      <c r="J30" s="59">
        <f t="shared" si="0"/>
        <v>0</v>
      </c>
      <c r="K30" s="58">
        <f t="shared" si="0"/>
        <v>0</v>
      </c>
      <c r="L30" s="230"/>
      <c r="M30" s="230"/>
      <c r="N30" s="59">
        <f t="shared" si="0"/>
        <v>0</v>
      </c>
      <c r="O30" s="58">
        <f t="shared" si="0"/>
        <v>0</v>
      </c>
      <c r="P30" s="59">
        <f t="shared" si="0"/>
        <v>0</v>
      </c>
      <c r="Q30" s="36"/>
      <c r="R30" s="243"/>
      <c r="S30" s="243"/>
      <c r="T30" s="267"/>
    </row>
    <row r="31" spans="1:20" ht="12.75" hidden="1">
      <c r="A31" s="43"/>
      <c r="B31" s="42"/>
      <c r="C31" s="44"/>
      <c r="D31" s="45"/>
      <c r="E31" s="42"/>
      <c r="F31" s="44"/>
      <c r="G31" s="45"/>
      <c r="H31" s="42"/>
      <c r="I31" s="44"/>
      <c r="J31" s="45"/>
      <c r="K31" s="44"/>
      <c r="L31" s="226"/>
      <c r="M31" s="226"/>
      <c r="N31" s="45"/>
      <c r="O31" s="44"/>
      <c r="P31" s="45"/>
      <c r="R31" s="226"/>
      <c r="S31" s="226"/>
      <c r="T31" s="267"/>
    </row>
    <row r="32" spans="1:20" ht="25.5" hidden="1">
      <c r="A32" s="56" t="s">
        <v>66</v>
      </c>
      <c r="B32" s="42"/>
      <c r="C32" s="44"/>
      <c r="D32" s="45"/>
      <c r="E32" s="42"/>
      <c r="F32" s="44"/>
      <c r="G32" s="45"/>
      <c r="H32" s="42"/>
      <c r="I32" s="44"/>
      <c r="J32" s="45"/>
      <c r="K32" s="44"/>
      <c r="L32" s="226"/>
      <c r="M32" s="226"/>
      <c r="N32" s="45"/>
      <c r="O32" s="44"/>
      <c r="P32" s="45"/>
      <c r="R32" s="226"/>
      <c r="S32" s="226"/>
      <c r="T32" s="267"/>
    </row>
    <row r="33" spans="1:20" ht="12.75" hidden="1">
      <c r="A33" s="123">
        <v>2.1</v>
      </c>
      <c r="B33" s="43"/>
      <c r="C33" s="124"/>
      <c r="D33" s="125"/>
      <c r="E33" s="127"/>
      <c r="F33" s="124"/>
      <c r="G33" s="125"/>
      <c r="H33" s="127"/>
      <c r="I33" s="124"/>
      <c r="J33" s="125"/>
      <c r="K33" s="124"/>
      <c r="L33" s="228"/>
      <c r="M33" s="228"/>
      <c r="N33" s="125"/>
      <c r="O33" s="124">
        <f>K33+I33</f>
        <v>0</v>
      </c>
      <c r="P33" s="125">
        <f>N33+J33</f>
        <v>0</v>
      </c>
      <c r="R33" s="231"/>
      <c r="S33" s="231"/>
      <c r="T33" s="267"/>
    </row>
    <row r="34" spans="1:20" ht="12.75" hidden="1">
      <c r="A34" s="49" t="s">
        <v>67</v>
      </c>
      <c r="B34" s="42"/>
      <c r="C34" s="50"/>
      <c r="D34" s="51"/>
      <c r="E34" s="52"/>
      <c r="F34" s="50"/>
      <c r="G34" s="51"/>
      <c r="H34" s="52"/>
      <c r="I34" s="50"/>
      <c r="J34" s="51"/>
      <c r="K34" s="50"/>
      <c r="L34" s="231"/>
      <c r="M34" s="231"/>
      <c r="N34" s="51"/>
      <c r="O34" s="50"/>
      <c r="P34" s="51"/>
      <c r="R34" s="231"/>
      <c r="S34" s="231"/>
      <c r="T34" s="267"/>
    </row>
    <row r="35" spans="1:20" ht="12.75" hidden="1">
      <c r="A35" s="49" t="s">
        <v>68</v>
      </c>
      <c r="B35" s="42"/>
      <c r="C35" s="50"/>
      <c r="D35" s="51"/>
      <c r="E35" s="52"/>
      <c r="F35" s="50"/>
      <c r="G35" s="51"/>
      <c r="H35" s="52"/>
      <c r="I35" s="50"/>
      <c r="J35" s="51"/>
      <c r="K35" s="50"/>
      <c r="L35" s="231"/>
      <c r="M35" s="231"/>
      <c r="N35" s="51"/>
      <c r="O35" s="50"/>
      <c r="P35" s="51"/>
      <c r="R35" s="231"/>
      <c r="S35" s="231"/>
      <c r="T35" s="267"/>
    </row>
    <row r="36" spans="1:20" ht="12.75" hidden="1">
      <c r="A36" s="49" t="s">
        <v>69</v>
      </c>
      <c r="B36" s="42"/>
      <c r="C36" s="50"/>
      <c r="D36" s="51"/>
      <c r="E36" s="52"/>
      <c r="F36" s="50"/>
      <c r="G36" s="51"/>
      <c r="H36" s="52"/>
      <c r="I36" s="50"/>
      <c r="J36" s="51"/>
      <c r="K36" s="50"/>
      <c r="L36" s="231"/>
      <c r="M36" s="231"/>
      <c r="N36" s="51"/>
      <c r="O36" s="50"/>
      <c r="P36" s="51"/>
      <c r="R36" s="231"/>
      <c r="S36" s="231"/>
      <c r="T36" s="267"/>
    </row>
    <row r="37" spans="1:20" ht="12.75" hidden="1">
      <c r="A37" s="49" t="s">
        <v>70</v>
      </c>
      <c r="B37" s="42"/>
      <c r="C37" s="50"/>
      <c r="D37" s="51"/>
      <c r="E37" s="52"/>
      <c r="F37" s="50"/>
      <c r="G37" s="51"/>
      <c r="H37" s="52"/>
      <c r="I37" s="50"/>
      <c r="J37" s="51"/>
      <c r="K37" s="50"/>
      <c r="L37" s="231"/>
      <c r="M37" s="231"/>
      <c r="N37" s="51"/>
      <c r="O37" s="50"/>
      <c r="P37" s="51"/>
      <c r="R37" s="231"/>
      <c r="S37" s="231"/>
      <c r="T37" s="267"/>
    </row>
    <row r="38" spans="1:20" ht="12.75" hidden="1">
      <c r="A38" s="49" t="s">
        <v>71</v>
      </c>
      <c r="B38" s="42"/>
      <c r="C38" s="53"/>
      <c r="D38" s="54"/>
      <c r="E38" s="52"/>
      <c r="F38" s="53"/>
      <c r="G38" s="54"/>
      <c r="H38" s="52"/>
      <c r="I38" s="53"/>
      <c r="J38" s="54"/>
      <c r="K38" s="53"/>
      <c r="L38" s="229"/>
      <c r="M38" s="229"/>
      <c r="N38" s="54"/>
      <c r="O38" s="53"/>
      <c r="P38" s="54"/>
      <c r="R38" s="229"/>
      <c r="S38" s="229"/>
      <c r="T38" s="267"/>
    </row>
    <row r="39" spans="1:20" ht="12.75" hidden="1">
      <c r="A39" s="57" t="s">
        <v>72</v>
      </c>
      <c r="B39" s="46"/>
      <c r="C39" s="58">
        <f>SUM(C33:C38)</f>
        <v>0</v>
      </c>
      <c r="D39" s="59">
        <f>SUM(D33:D38)</f>
        <v>0</v>
      </c>
      <c r="E39" s="126"/>
      <c r="F39" s="58">
        <f>SUM(F33:F38)</f>
        <v>0</v>
      </c>
      <c r="G39" s="59">
        <f>SUM(G33:G38)</f>
        <v>0</v>
      </c>
      <c r="H39" s="126"/>
      <c r="I39" s="58">
        <f aca="true" t="shared" si="1" ref="I39:P39">SUM(I33:I38)</f>
        <v>0</v>
      </c>
      <c r="J39" s="59">
        <f t="shared" si="1"/>
        <v>0</v>
      </c>
      <c r="K39" s="58">
        <f t="shared" si="1"/>
        <v>0</v>
      </c>
      <c r="L39" s="230"/>
      <c r="M39" s="230"/>
      <c r="N39" s="59">
        <f t="shared" si="1"/>
        <v>0</v>
      </c>
      <c r="O39" s="58">
        <f t="shared" si="1"/>
        <v>0</v>
      </c>
      <c r="P39" s="59">
        <f t="shared" si="1"/>
        <v>0</v>
      </c>
      <c r="R39" s="243"/>
      <c r="S39" s="243"/>
      <c r="T39" s="267"/>
    </row>
    <row r="40" spans="1:20" ht="12.75" hidden="1">
      <c r="A40" s="43"/>
      <c r="B40" s="42"/>
      <c r="C40" s="44"/>
      <c r="D40" s="45"/>
      <c r="E40" s="42"/>
      <c r="F40" s="44"/>
      <c r="G40" s="45"/>
      <c r="H40" s="42"/>
      <c r="I40" s="44"/>
      <c r="J40" s="45"/>
      <c r="K40" s="44"/>
      <c r="L40" s="226"/>
      <c r="M40" s="226"/>
      <c r="N40" s="45"/>
      <c r="O40" s="44"/>
      <c r="P40" s="45"/>
      <c r="R40" s="226"/>
      <c r="S40" s="226"/>
      <c r="T40" s="267"/>
    </row>
    <row r="41" spans="1:20" ht="25.5" hidden="1">
      <c r="A41" s="56" t="s">
        <v>73</v>
      </c>
      <c r="B41" s="42"/>
      <c r="C41" s="44"/>
      <c r="D41" s="45"/>
      <c r="E41" s="42"/>
      <c r="F41" s="44"/>
      <c r="G41" s="45"/>
      <c r="H41" s="42"/>
      <c r="I41" s="44"/>
      <c r="J41" s="45"/>
      <c r="K41" s="44"/>
      <c r="L41" s="226"/>
      <c r="M41" s="226"/>
      <c r="N41" s="45"/>
      <c r="O41" s="44"/>
      <c r="P41" s="45"/>
      <c r="R41" s="226"/>
      <c r="S41" s="226"/>
      <c r="T41" s="267"/>
    </row>
    <row r="42" spans="1:20" ht="12.75" hidden="1">
      <c r="A42" s="123" t="s">
        <v>57</v>
      </c>
      <c r="B42" s="43"/>
      <c r="C42" s="124"/>
      <c r="D42" s="125"/>
      <c r="E42" s="127"/>
      <c r="F42" s="124"/>
      <c r="G42" s="125"/>
      <c r="H42" s="127"/>
      <c r="I42" s="124"/>
      <c r="J42" s="125"/>
      <c r="K42" s="124"/>
      <c r="L42" s="228"/>
      <c r="M42" s="228"/>
      <c r="N42" s="125"/>
      <c r="O42" s="124">
        <f>K42+I42</f>
        <v>0</v>
      </c>
      <c r="P42" s="125">
        <f>N42+J42</f>
        <v>0</v>
      </c>
      <c r="R42" s="231"/>
      <c r="S42" s="231"/>
      <c r="T42" s="267"/>
    </row>
    <row r="43" spans="1:20" ht="12.75" hidden="1">
      <c r="A43" s="49" t="s">
        <v>74</v>
      </c>
      <c r="B43" s="42"/>
      <c r="C43" s="50"/>
      <c r="D43" s="51"/>
      <c r="E43" s="52"/>
      <c r="F43" s="50"/>
      <c r="G43" s="51"/>
      <c r="H43" s="52"/>
      <c r="I43" s="50"/>
      <c r="J43" s="51"/>
      <c r="K43" s="50"/>
      <c r="L43" s="231"/>
      <c r="M43" s="231"/>
      <c r="N43" s="51"/>
      <c r="O43" s="50"/>
      <c r="P43" s="51"/>
      <c r="R43" s="231"/>
      <c r="S43" s="231"/>
      <c r="T43" s="267"/>
    </row>
    <row r="44" spans="1:20" ht="12.75" hidden="1">
      <c r="A44" s="49" t="s">
        <v>75</v>
      </c>
      <c r="B44" s="42"/>
      <c r="C44" s="53"/>
      <c r="D44" s="54"/>
      <c r="E44" s="52"/>
      <c r="F44" s="53"/>
      <c r="G44" s="54"/>
      <c r="H44" s="52"/>
      <c r="I44" s="53"/>
      <c r="J44" s="54"/>
      <c r="K44" s="53"/>
      <c r="L44" s="229"/>
      <c r="M44" s="229"/>
      <c r="N44" s="54"/>
      <c r="O44" s="53"/>
      <c r="P44" s="54"/>
      <c r="R44" s="229"/>
      <c r="S44" s="229"/>
      <c r="T44" s="267"/>
    </row>
    <row r="45" spans="1:20" ht="12.75" hidden="1">
      <c r="A45" s="57" t="s">
        <v>76</v>
      </c>
      <c r="B45" s="46"/>
      <c r="C45" s="58">
        <f>SUM(C42:C44)</f>
        <v>0</v>
      </c>
      <c r="D45" s="59">
        <f>SUM(D42:D44)</f>
        <v>0</v>
      </c>
      <c r="E45" s="126"/>
      <c r="F45" s="58">
        <f>SUM(F42:F44)</f>
        <v>0</v>
      </c>
      <c r="G45" s="59">
        <f>SUM(G42:G44)</f>
        <v>0</v>
      </c>
      <c r="H45" s="126"/>
      <c r="I45" s="58">
        <f aca="true" t="shared" si="2" ref="I45:P45">SUM(I42:I44)</f>
        <v>0</v>
      </c>
      <c r="J45" s="59">
        <f t="shared" si="2"/>
        <v>0</v>
      </c>
      <c r="K45" s="58">
        <f t="shared" si="2"/>
        <v>0</v>
      </c>
      <c r="L45" s="230"/>
      <c r="M45" s="230"/>
      <c r="N45" s="59">
        <f t="shared" si="2"/>
        <v>0</v>
      </c>
      <c r="O45" s="58">
        <f t="shared" si="2"/>
        <v>0</v>
      </c>
      <c r="P45" s="59">
        <f t="shared" si="2"/>
        <v>0</v>
      </c>
      <c r="R45" s="243"/>
      <c r="S45" s="243"/>
      <c r="T45" s="267"/>
    </row>
    <row r="46" spans="1:20" ht="12.75" hidden="1">
      <c r="A46" s="43"/>
      <c r="B46" s="42"/>
      <c r="C46" s="44"/>
      <c r="D46" s="45"/>
      <c r="E46" s="42"/>
      <c r="F46" s="44"/>
      <c r="G46" s="45"/>
      <c r="H46" s="42"/>
      <c r="I46" s="44"/>
      <c r="J46" s="45"/>
      <c r="K46" s="44"/>
      <c r="L46" s="226"/>
      <c r="M46" s="226"/>
      <c r="N46" s="45"/>
      <c r="O46" s="44"/>
      <c r="P46" s="45"/>
      <c r="R46" s="226"/>
      <c r="S46" s="226"/>
      <c r="T46" s="267"/>
    </row>
    <row r="47" spans="1:20" ht="25.5" hidden="1">
      <c r="A47" s="56" t="s">
        <v>77</v>
      </c>
      <c r="B47" s="42"/>
      <c r="C47" s="44"/>
      <c r="D47" s="45"/>
      <c r="E47" s="42"/>
      <c r="F47" s="44"/>
      <c r="G47" s="45"/>
      <c r="H47" s="42"/>
      <c r="I47" s="44"/>
      <c r="J47" s="45"/>
      <c r="K47" s="44"/>
      <c r="L47" s="226"/>
      <c r="M47" s="226"/>
      <c r="N47" s="45"/>
      <c r="O47" s="44"/>
      <c r="P47" s="45"/>
      <c r="R47" s="226"/>
      <c r="S47" s="226"/>
      <c r="T47" s="267"/>
    </row>
    <row r="48" spans="1:20" ht="12.75" hidden="1">
      <c r="A48" s="123" t="s">
        <v>58</v>
      </c>
      <c r="B48" s="43"/>
      <c r="C48" s="124">
        <v>0</v>
      </c>
      <c r="D48" s="125">
        <v>0</v>
      </c>
      <c r="E48" s="127"/>
      <c r="F48" s="124">
        <v>0</v>
      </c>
      <c r="G48" s="125">
        <v>0</v>
      </c>
      <c r="H48" s="127"/>
      <c r="I48" s="124">
        <v>0</v>
      </c>
      <c r="J48" s="125">
        <v>0</v>
      </c>
      <c r="K48" s="124">
        <v>0</v>
      </c>
      <c r="L48" s="228"/>
      <c r="M48" s="228"/>
      <c r="N48" s="125">
        <v>0</v>
      </c>
      <c r="O48" s="124">
        <f>K48+I48</f>
        <v>0</v>
      </c>
      <c r="P48" s="125">
        <f>N48+J48</f>
        <v>0</v>
      </c>
      <c r="R48" s="231"/>
      <c r="S48" s="231"/>
      <c r="T48" s="267"/>
    </row>
    <row r="49" spans="1:20" ht="12.75" hidden="1">
      <c r="A49" s="49" t="s">
        <v>78</v>
      </c>
      <c r="B49" s="42"/>
      <c r="C49" s="50">
        <v>0</v>
      </c>
      <c r="D49" s="51">
        <v>0</v>
      </c>
      <c r="E49" s="52"/>
      <c r="F49" s="50">
        <v>0</v>
      </c>
      <c r="G49" s="51">
        <v>0</v>
      </c>
      <c r="H49" s="52"/>
      <c r="I49" s="50">
        <v>0</v>
      </c>
      <c r="J49" s="51">
        <v>0</v>
      </c>
      <c r="K49" s="50">
        <v>0</v>
      </c>
      <c r="L49" s="231"/>
      <c r="M49" s="231"/>
      <c r="N49" s="51">
        <v>0</v>
      </c>
      <c r="O49" s="50">
        <v>0</v>
      </c>
      <c r="P49" s="51">
        <v>0</v>
      </c>
      <c r="R49" s="231"/>
      <c r="S49" s="231"/>
      <c r="T49" s="267"/>
    </row>
    <row r="50" spans="1:20" ht="12.75" hidden="1">
      <c r="A50" s="49" t="s">
        <v>79</v>
      </c>
      <c r="B50" s="42"/>
      <c r="C50" s="50">
        <v>0</v>
      </c>
      <c r="D50" s="51">
        <v>0</v>
      </c>
      <c r="E50" s="52"/>
      <c r="F50" s="50">
        <v>0</v>
      </c>
      <c r="G50" s="51">
        <v>0</v>
      </c>
      <c r="H50" s="52"/>
      <c r="I50" s="50">
        <v>0</v>
      </c>
      <c r="J50" s="51">
        <v>0</v>
      </c>
      <c r="K50" s="50">
        <v>0</v>
      </c>
      <c r="L50" s="231"/>
      <c r="M50" s="231"/>
      <c r="N50" s="51">
        <v>0</v>
      </c>
      <c r="O50" s="50">
        <v>0</v>
      </c>
      <c r="P50" s="51">
        <v>0</v>
      </c>
      <c r="R50" s="231"/>
      <c r="S50" s="231"/>
      <c r="T50" s="267"/>
    </row>
    <row r="51" spans="1:20" ht="12.75" hidden="1">
      <c r="A51" s="49" t="s">
        <v>80</v>
      </c>
      <c r="B51" s="42"/>
      <c r="C51" s="50">
        <v>0</v>
      </c>
      <c r="D51" s="51">
        <v>0</v>
      </c>
      <c r="E51" s="52"/>
      <c r="F51" s="50">
        <v>0</v>
      </c>
      <c r="G51" s="51">
        <v>0</v>
      </c>
      <c r="H51" s="52"/>
      <c r="I51" s="50">
        <v>0</v>
      </c>
      <c r="J51" s="51">
        <v>0</v>
      </c>
      <c r="K51" s="50">
        <v>0</v>
      </c>
      <c r="L51" s="231"/>
      <c r="M51" s="231"/>
      <c r="N51" s="51">
        <v>0</v>
      </c>
      <c r="O51" s="50">
        <v>0</v>
      </c>
      <c r="P51" s="51">
        <v>0</v>
      </c>
      <c r="R51" s="231"/>
      <c r="S51" s="231"/>
      <c r="T51" s="267"/>
    </row>
    <row r="52" spans="1:20" ht="12.75" hidden="1">
      <c r="A52" s="49" t="s">
        <v>81</v>
      </c>
      <c r="B52" s="42"/>
      <c r="C52" s="50">
        <v>0</v>
      </c>
      <c r="D52" s="51">
        <v>0</v>
      </c>
      <c r="E52" s="52"/>
      <c r="F52" s="50">
        <v>0</v>
      </c>
      <c r="G52" s="51">
        <v>0</v>
      </c>
      <c r="H52" s="52"/>
      <c r="I52" s="50">
        <v>0</v>
      </c>
      <c r="J52" s="51">
        <v>0</v>
      </c>
      <c r="K52" s="50">
        <v>0</v>
      </c>
      <c r="L52" s="231"/>
      <c r="M52" s="231"/>
      <c r="N52" s="51">
        <v>0</v>
      </c>
      <c r="O52" s="50">
        <v>0</v>
      </c>
      <c r="P52" s="51">
        <v>0</v>
      </c>
      <c r="R52" s="231"/>
      <c r="S52" s="231"/>
      <c r="T52" s="267"/>
    </row>
    <row r="53" spans="1:20" ht="12.75" hidden="1">
      <c r="A53" s="49" t="s">
        <v>82</v>
      </c>
      <c r="B53" s="42"/>
      <c r="C53" s="53">
        <v>0</v>
      </c>
      <c r="D53" s="54">
        <v>0</v>
      </c>
      <c r="E53" s="52"/>
      <c r="F53" s="53">
        <v>0</v>
      </c>
      <c r="G53" s="54">
        <v>0</v>
      </c>
      <c r="H53" s="52"/>
      <c r="I53" s="53">
        <v>0</v>
      </c>
      <c r="J53" s="54">
        <v>0</v>
      </c>
      <c r="K53" s="53">
        <v>0</v>
      </c>
      <c r="L53" s="229"/>
      <c r="M53" s="229"/>
      <c r="N53" s="54">
        <v>0</v>
      </c>
      <c r="O53" s="53">
        <v>0</v>
      </c>
      <c r="P53" s="54">
        <v>0</v>
      </c>
      <c r="R53" s="229"/>
      <c r="S53" s="229"/>
      <c r="T53" s="267"/>
    </row>
    <row r="54" spans="1:20" ht="12.75" hidden="1">
      <c r="A54" s="57" t="s">
        <v>83</v>
      </c>
      <c r="B54" s="46"/>
      <c r="C54" s="58">
        <f>SUM(C48:C53)</f>
        <v>0</v>
      </c>
      <c r="D54" s="59">
        <f>SUM(D48:D53)</f>
        <v>0</v>
      </c>
      <c r="E54" s="55"/>
      <c r="F54" s="58">
        <f>SUM(F48:F53)</f>
        <v>0</v>
      </c>
      <c r="G54" s="59">
        <f>SUM(G48:G53)</f>
        <v>0</v>
      </c>
      <c r="H54" s="126"/>
      <c r="I54" s="58">
        <f aca="true" t="shared" si="3" ref="I54:P54">SUM(I48:I53)</f>
        <v>0</v>
      </c>
      <c r="J54" s="59">
        <f t="shared" si="3"/>
        <v>0</v>
      </c>
      <c r="K54" s="58">
        <f t="shared" si="3"/>
        <v>0</v>
      </c>
      <c r="L54" s="230"/>
      <c r="M54" s="230"/>
      <c r="N54" s="59">
        <f t="shared" si="3"/>
        <v>0</v>
      </c>
      <c r="O54" s="58">
        <f t="shared" si="3"/>
        <v>0</v>
      </c>
      <c r="P54" s="59">
        <f t="shared" si="3"/>
        <v>0</v>
      </c>
      <c r="R54" s="243"/>
      <c r="S54" s="243"/>
      <c r="T54" s="267"/>
    </row>
    <row r="55" spans="1:20" ht="12.75" hidden="1">
      <c r="A55" s="42"/>
      <c r="B55" s="42"/>
      <c r="C55" s="42"/>
      <c r="D55" s="42"/>
      <c r="E55" s="42"/>
      <c r="F55" s="42"/>
      <c r="G55" s="42"/>
      <c r="H55" s="42"/>
      <c r="I55" s="42"/>
      <c r="J55" s="42"/>
      <c r="K55" s="42"/>
      <c r="L55" s="42"/>
      <c r="M55" s="42"/>
      <c r="N55" s="42"/>
      <c r="O55" s="42"/>
      <c r="P55" s="42"/>
      <c r="R55" s="226"/>
      <c r="S55" s="226"/>
      <c r="T55" s="267"/>
    </row>
    <row r="56" spans="1:20" ht="13.5" hidden="1" thickBot="1">
      <c r="A56" s="129" t="s">
        <v>84</v>
      </c>
      <c r="B56" s="130"/>
      <c r="C56" s="128">
        <f>C30+C39+C45+C54</f>
        <v>0</v>
      </c>
      <c r="D56" s="60">
        <f>D30+D39+D45+D54</f>
        <v>0</v>
      </c>
      <c r="E56" s="130"/>
      <c r="F56" s="128">
        <f>F30+F39+F45+F54</f>
        <v>0</v>
      </c>
      <c r="G56" s="60">
        <f>G30+G39+G45+G54</f>
        <v>0</v>
      </c>
      <c r="H56" s="130"/>
      <c r="I56" s="128">
        <f aca="true" t="shared" si="4" ref="I56:P56">I30+I39+I45+I54</f>
        <v>0</v>
      </c>
      <c r="J56" s="60">
        <f t="shared" si="4"/>
        <v>0</v>
      </c>
      <c r="K56" s="128">
        <f t="shared" si="4"/>
        <v>0</v>
      </c>
      <c r="L56" s="232"/>
      <c r="M56" s="232"/>
      <c r="N56" s="60">
        <f t="shared" si="4"/>
        <v>0</v>
      </c>
      <c r="O56" s="128">
        <f t="shared" si="4"/>
        <v>0</v>
      </c>
      <c r="P56" s="60">
        <f t="shared" si="4"/>
        <v>0</v>
      </c>
      <c r="Q56" s="37"/>
      <c r="R56" s="62"/>
      <c r="S56" s="63"/>
      <c r="T56" s="267"/>
    </row>
    <row r="57" spans="1:20" ht="12.75">
      <c r="A57" s="61"/>
      <c r="B57" s="61"/>
      <c r="C57" s="62"/>
      <c r="D57" s="63"/>
      <c r="E57" s="61"/>
      <c r="F57" s="62"/>
      <c r="G57" s="63"/>
      <c r="H57" s="61"/>
      <c r="I57" s="62"/>
      <c r="J57" s="63"/>
      <c r="K57" s="37"/>
      <c r="L57" s="37"/>
      <c r="M57" s="37"/>
      <c r="N57" s="37"/>
      <c r="O57" s="37"/>
      <c r="P57" s="37"/>
      <c r="Q57" s="37"/>
      <c r="R57" s="244"/>
      <c r="S57" s="244"/>
      <c r="T57" s="267"/>
    </row>
    <row r="58" spans="1:20" ht="12.75">
      <c r="A58" s="61"/>
      <c r="B58" s="61"/>
      <c r="C58" s="62"/>
      <c r="D58" s="63"/>
      <c r="E58" s="61"/>
      <c r="F58" s="62"/>
      <c r="G58" s="63"/>
      <c r="H58" s="61"/>
      <c r="I58" s="62"/>
      <c r="J58" s="63"/>
      <c r="K58" s="37"/>
      <c r="L58" s="37"/>
      <c r="M58" s="37"/>
      <c r="N58" s="37"/>
      <c r="O58" s="37"/>
      <c r="P58" s="37"/>
      <c r="Q58" s="37"/>
      <c r="R58" s="244"/>
      <c r="S58" s="244"/>
      <c r="T58" s="267"/>
    </row>
    <row r="59" spans="1:19" ht="15">
      <c r="A59" s="528"/>
      <c r="B59" s="493"/>
      <c r="C59" s="493"/>
      <c r="D59" s="493"/>
      <c r="E59" s="493"/>
      <c r="F59" s="493"/>
      <c r="G59" s="493"/>
      <c r="H59" s="493"/>
      <c r="I59" s="493"/>
      <c r="J59" s="477"/>
      <c r="K59" s="477"/>
      <c r="L59" s="477"/>
      <c r="M59" s="477"/>
      <c r="N59" s="477"/>
      <c r="O59" s="477"/>
      <c r="P59" s="477"/>
      <c r="Q59" s="477"/>
      <c r="R59" s="477"/>
      <c r="S59" s="477"/>
    </row>
    <row r="60" spans="1:19" ht="15">
      <c r="A60" s="528"/>
      <c r="B60" s="493"/>
      <c r="C60" s="493"/>
      <c r="D60" s="493"/>
      <c r="E60" s="493"/>
      <c r="F60" s="493"/>
      <c r="G60" s="493"/>
      <c r="H60" s="493"/>
      <c r="I60" s="493"/>
      <c r="J60" s="477"/>
      <c r="K60" s="477"/>
      <c r="L60" s="477"/>
      <c r="M60" s="477"/>
      <c r="N60" s="477"/>
      <c r="O60" s="477"/>
      <c r="P60" s="477"/>
      <c r="Q60" s="477"/>
      <c r="R60" s="477"/>
      <c r="S60" s="477"/>
    </row>
    <row r="61" spans="1:19" ht="12.75">
      <c r="A61" s="144"/>
      <c r="B61" s="144"/>
      <c r="C61" s="144"/>
      <c r="D61" s="144"/>
      <c r="E61" s="144"/>
      <c r="F61" s="144"/>
      <c r="G61" s="144"/>
      <c r="H61" s="144"/>
      <c r="I61" s="144"/>
      <c r="J61" s="144"/>
      <c r="K61" s="144"/>
      <c r="L61" s="144"/>
      <c r="M61" s="144"/>
      <c r="N61" s="144"/>
      <c r="O61" s="144"/>
      <c r="P61" s="144"/>
      <c r="Q61" s="144"/>
      <c r="R61" s="144"/>
      <c r="S61" s="417"/>
    </row>
    <row r="62" spans="1:19" ht="12.75">
      <c r="A62" s="144"/>
      <c r="B62" s="144"/>
      <c r="C62" s="144"/>
      <c r="D62" s="144"/>
      <c r="E62" s="144"/>
      <c r="F62" s="144"/>
      <c r="G62" s="144"/>
      <c r="H62" s="144"/>
      <c r="I62" s="144"/>
      <c r="J62" s="144"/>
      <c r="K62" s="144"/>
      <c r="L62" s="144"/>
      <c r="M62" s="144"/>
      <c r="N62" s="144"/>
      <c r="O62" s="144"/>
      <c r="P62" s="144"/>
      <c r="Q62" s="144"/>
      <c r="R62" s="144"/>
      <c r="S62" s="144"/>
    </row>
    <row r="63" spans="1:19" ht="12.75">
      <c r="A63" s="144"/>
      <c r="B63" s="144"/>
      <c r="C63" s="144"/>
      <c r="D63" s="144"/>
      <c r="E63" s="144"/>
      <c r="F63" s="144"/>
      <c r="G63" s="144"/>
      <c r="H63" s="144"/>
      <c r="I63" s="144"/>
      <c r="J63" s="144"/>
      <c r="K63" s="144"/>
      <c r="L63" s="144"/>
      <c r="M63" s="144"/>
      <c r="N63" s="144"/>
      <c r="O63" s="144"/>
      <c r="P63" s="144"/>
      <c r="Q63" s="144"/>
      <c r="R63" s="144"/>
      <c r="S63" s="144"/>
    </row>
    <row r="64" spans="1:19" ht="12.75">
      <c r="A64" s="144"/>
      <c r="B64" s="144"/>
      <c r="C64" s="144"/>
      <c r="D64" s="144"/>
      <c r="E64" s="144"/>
      <c r="F64" s="144"/>
      <c r="G64" s="144"/>
      <c r="H64" s="144"/>
      <c r="I64" s="144"/>
      <c r="J64" s="144"/>
      <c r="K64" s="144"/>
      <c r="L64" s="144"/>
      <c r="M64" s="144"/>
      <c r="N64" s="144"/>
      <c r="O64" s="144"/>
      <c r="P64" s="144"/>
      <c r="Q64" s="144"/>
      <c r="R64" s="144"/>
      <c r="S64" s="144"/>
    </row>
    <row r="65" spans="1:19" ht="12.75">
      <c r="A65" s="144"/>
      <c r="B65" s="144"/>
      <c r="C65" s="144"/>
      <c r="D65" s="144"/>
      <c r="E65" s="144"/>
      <c r="F65" s="144"/>
      <c r="G65" s="144"/>
      <c r="H65" s="144"/>
      <c r="I65" s="144"/>
      <c r="J65" s="144"/>
      <c r="K65" s="144"/>
      <c r="L65" s="144"/>
      <c r="M65" s="144"/>
      <c r="N65" s="144"/>
      <c r="O65" s="144"/>
      <c r="P65" s="144"/>
      <c r="Q65" s="144"/>
      <c r="R65" s="144"/>
      <c r="S65" s="144"/>
    </row>
    <row r="66" spans="1:19" ht="12.75">
      <c r="A66" s="144"/>
      <c r="B66" s="144"/>
      <c r="C66" s="144"/>
      <c r="D66" s="144"/>
      <c r="E66" s="144"/>
      <c r="F66" s="144"/>
      <c r="G66" s="144"/>
      <c r="H66" s="144"/>
      <c r="I66" s="144"/>
      <c r="J66" s="144"/>
      <c r="K66" s="144"/>
      <c r="L66" s="144"/>
      <c r="M66" s="144"/>
      <c r="N66" s="144"/>
      <c r="O66" s="144"/>
      <c r="P66" s="144"/>
      <c r="Q66" s="144"/>
      <c r="R66" s="144"/>
      <c r="S66" s="144"/>
    </row>
    <row r="67" spans="1:19" ht="12.75">
      <c r="A67" s="144"/>
      <c r="B67" s="144"/>
      <c r="C67" s="144"/>
      <c r="D67" s="144"/>
      <c r="E67" s="144"/>
      <c r="F67" s="144"/>
      <c r="G67" s="144"/>
      <c r="H67" s="144"/>
      <c r="I67" s="144"/>
      <c r="J67" s="144"/>
      <c r="K67" s="144"/>
      <c r="L67" s="144"/>
      <c r="M67" s="144"/>
      <c r="N67" s="144"/>
      <c r="O67" s="144"/>
      <c r="P67" s="144"/>
      <c r="Q67" s="144"/>
      <c r="R67" s="144"/>
      <c r="S67" s="144"/>
    </row>
    <row r="68" spans="1:19" ht="12.75">
      <c r="A68" s="144"/>
      <c r="B68" s="144"/>
      <c r="C68" s="144"/>
      <c r="D68" s="144"/>
      <c r="E68" s="144"/>
      <c r="F68" s="144"/>
      <c r="G68" s="144"/>
      <c r="H68" s="144"/>
      <c r="I68" s="144"/>
      <c r="J68" s="144"/>
      <c r="K68" s="144"/>
      <c r="L68" s="144"/>
      <c r="M68" s="144"/>
      <c r="N68" s="144"/>
      <c r="O68" s="144"/>
      <c r="P68" s="144"/>
      <c r="Q68" s="144"/>
      <c r="R68" s="144"/>
      <c r="S68" s="144"/>
    </row>
    <row r="69" spans="1:19" ht="12.75">
      <c r="A69" s="144"/>
      <c r="B69" s="144"/>
      <c r="C69" s="144"/>
      <c r="D69" s="144"/>
      <c r="E69" s="144"/>
      <c r="F69" s="144"/>
      <c r="G69" s="144"/>
      <c r="H69" s="144"/>
      <c r="I69" s="144"/>
      <c r="J69" s="144"/>
      <c r="K69" s="144"/>
      <c r="L69" s="144"/>
      <c r="M69" s="144"/>
      <c r="N69" s="144"/>
      <c r="O69" s="144"/>
      <c r="P69" s="144"/>
      <c r="Q69" s="144"/>
      <c r="R69" s="144"/>
      <c r="S69" s="144"/>
    </row>
  </sheetData>
  <mergeCells count="16">
    <mergeCell ref="A60:S60"/>
    <mergeCell ref="A59:S59"/>
    <mergeCell ref="A1:P1"/>
    <mergeCell ref="A3:P3"/>
    <mergeCell ref="A4:P4"/>
    <mergeCell ref="A5:P5"/>
    <mergeCell ref="A24:A25"/>
    <mergeCell ref="A16:P16"/>
    <mergeCell ref="A10:A11"/>
    <mergeCell ref="I8:J9"/>
    <mergeCell ref="O8:P9"/>
    <mergeCell ref="F8:G9"/>
    <mergeCell ref="C8:D9"/>
    <mergeCell ref="K8:N8"/>
    <mergeCell ref="M9:N9"/>
    <mergeCell ref="K9:L9"/>
  </mergeCells>
  <printOptions horizontalCentered="1"/>
  <pageMargins left="0.75" right="0.75" top="1" bottom="0.79" header="0.5" footer="0.5"/>
  <pageSetup horizontalDpi="600" verticalDpi="600" orientation="landscape" scale="60" r:id="rId1"/>
  <headerFooter alignWithMargins="0">
    <oddFooter>&amp;C&amp;"Times New Roman,Regular"Exhibit D - Resources by DOJ Strategic Goals &amp; Strategic Objectives</oddFooter>
  </headerFooter>
  <rowBreaks count="1" manualBreakCount="1">
    <brk id="16" max="16" man="1"/>
  </rowBreaks>
</worksheet>
</file>

<file path=xl/worksheets/sheet4.xml><?xml version="1.0" encoding="utf-8"?>
<worksheet xmlns="http://schemas.openxmlformats.org/spreadsheetml/2006/main" xmlns:r="http://schemas.openxmlformats.org/officeDocument/2006/relationships">
  <sheetPr codeName="Sheet10"/>
  <dimension ref="A1:AA36"/>
  <sheetViews>
    <sheetView zoomScale="75" zoomScaleNormal="75" zoomScaleSheetLayoutView="75" workbookViewId="0" topLeftCell="A1">
      <selection activeCell="A1" sqref="A1:AC1"/>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0.9921875" style="272" customWidth="1"/>
  </cols>
  <sheetData>
    <row r="1" spans="1:14" ht="20.25">
      <c r="A1" s="529" t="s">
        <v>110</v>
      </c>
      <c r="B1" s="554"/>
      <c r="C1" s="554"/>
      <c r="D1" s="554"/>
      <c r="E1" s="554"/>
      <c r="F1" s="554"/>
      <c r="G1" s="554"/>
      <c r="H1" s="554"/>
      <c r="I1" s="554"/>
      <c r="J1" s="554"/>
      <c r="K1" s="554"/>
      <c r="L1" s="554"/>
      <c r="M1" s="555"/>
      <c r="N1" s="272" t="s">
        <v>43</v>
      </c>
    </row>
    <row r="2" spans="1:14" ht="15.75">
      <c r="A2" s="249" t="s">
        <v>26</v>
      </c>
      <c r="N2" s="272" t="s">
        <v>43</v>
      </c>
    </row>
    <row r="3" spans="1:27" ht="15" customHeight="1">
      <c r="A3" s="531" t="s">
        <v>185</v>
      </c>
      <c r="B3" s="497"/>
      <c r="C3" s="497"/>
      <c r="D3" s="497"/>
      <c r="E3" s="497"/>
      <c r="F3" s="497"/>
      <c r="G3" s="497"/>
      <c r="H3" s="497"/>
      <c r="I3" s="497"/>
      <c r="J3" s="497"/>
      <c r="K3" s="497"/>
      <c r="L3" s="497"/>
      <c r="M3" s="497"/>
      <c r="N3" s="272" t="s">
        <v>43</v>
      </c>
      <c r="O3" s="198"/>
      <c r="P3" s="198"/>
      <c r="Q3" s="198"/>
      <c r="R3" s="198"/>
      <c r="S3" s="198"/>
      <c r="T3" s="198"/>
      <c r="U3" s="198"/>
      <c r="V3" s="198"/>
      <c r="W3" s="198"/>
      <c r="X3" s="198"/>
      <c r="Y3" s="198"/>
      <c r="Z3" s="198"/>
      <c r="AA3" s="199"/>
    </row>
    <row r="4" spans="1:27" ht="15.75">
      <c r="A4" s="533" t="str">
        <f>+'B. Summary of Requirements '!A5</f>
        <v>Office of Dispute Resolution</v>
      </c>
      <c r="B4" s="497"/>
      <c r="C4" s="497"/>
      <c r="D4" s="497"/>
      <c r="E4" s="497"/>
      <c r="F4" s="497"/>
      <c r="G4" s="497"/>
      <c r="H4" s="497"/>
      <c r="I4" s="497"/>
      <c r="J4" s="497"/>
      <c r="K4" s="497"/>
      <c r="L4" s="497"/>
      <c r="M4" s="553"/>
      <c r="N4" s="272" t="s">
        <v>43</v>
      </c>
      <c r="O4" s="209"/>
      <c r="P4" s="198"/>
      <c r="Q4" s="198"/>
      <c r="R4" s="198"/>
      <c r="S4" s="198"/>
      <c r="T4" s="198"/>
      <c r="U4" s="198"/>
      <c r="V4" s="198"/>
      <c r="W4" s="198"/>
      <c r="X4" s="198"/>
      <c r="Y4" s="198"/>
      <c r="Z4" s="198"/>
      <c r="AA4" s="199"/>
    </row>
    <row r="5" spans="1:27" ht="15">
      <c r="A5" s="202"/>
      <c r="B5" s="203"/>
      <c r="C5" s="203"/>
      <c r="D5" s="203"/>
      <c r="E5" s="203"/>
      <c r="F5" s="203"/>
      <c r="G5" s="203"/>
      <c r="H5" s="203"/>
      <c r="I5" s="203"/>
      <c r="J5" s="203"/>
      <c r="K5" s="203"/>
      <c r="L5" s="203"/>
      <c r="M5" s="203"/>
      <c r="N5" s="272" t="s">
        <v>43</v>
      </c>
      <c r="O5" s="203"/>
      <c r="P5" s="200"/>
      <c r="Q5" s="200"/>
      <c r="R5" s="200"/>
      <c r="S5" s="200"/>
      <c r="T5" s="200"/>
      <c r="U5" s="200"/>
      <c r="V5" s="200"/>
      <c r="W5" s="200"/>
      <c r="X5" s="200"/>
      <c r="Y5" s="200"/>
      <c r="Z5" s="200"/>
      <c r="AA5" s="201"/>
    </row>
    <row r="6" spans="1:15" ht="15">
      <c r="A6" s="546" t="s">
        <v>32</v>
      </c>
      <c r="B6" s="547"/>
      <c r="C6" s="547"/>
      <c r="D6" s="547"/>
      <c r="E6" s="547"/>
      <c r="F6" s="547"/>
      <c r="G6" s="547"/>
      <c r="H6" s="547"/>
      <c r="I6" s="547"/>
      <c r="J6" s="547"/>
      <c r="K6" s="547"/>
      <c r="L6" s="547"/>
      <c r="M6" s="547"/>
      <c r="N6" s="272" t="s">
        <v>43</v>
      </c>
      <c r="O6" s="204"/>
    </row>
    <row r="7" spans="1:15" ht="15">
      <c r="A7" s="70"/>
      <c r="B7" s="70"/>
      <c r="C7" s="70"/>
      <c r="D7" s="70"/>
      <c r="E7" s="70"/>
      <c r="F7" s="70"/>
      <c r="G7" s="70"/>
      <c r="H7" s="70"/>
      <c r="I7" s="70"/>
      <c r="J7" s="70"/>
      <c r="K7" s="70"/>
      <c r="L7" s="70"/>
      <c r="M7" s="70"/>
      <c r="N7" s="272" t="s">
        <v>43</v>
      </c>
      <c r="O7" s="70"/>
    </row>
    <row r="8" spans="1:15" ht="36.75" customHeight="1">
      <c r="A8" s="543" t="s">
        <v>45</v>
      </c>
      <c r="B8" s="544"/>
      <c r="C8" s="544"/>
      <c r="D8" s="544"/>
      <c r="E8" s="544"/>
      <c r="F8" s="544"/>
      <c r="G8" s="544"/>
      <c r="H8" s="544"/>
      <c r="I8" s="544"/>
      <c r="J8" s="544"/>
      <c r="K8" s="544"/>
      <c r="L8" s="544"/>
      <c r="M8" s="544"/>
      <c r="N8" s="272" t="s">
        <v>43</v>
      </c>
      <c r="O8" s="206"/>
    </row>
    <row r="9" spans="1:15" ht="15">
      <c r="A9" s="70"/>
      <c r="B9" s="70"/>
      <c r="C9" s="70"/>
      <c r="D9" s="70"/>
      <c r="E9" s="70"/>
      <c r="F9" s="70"/>
      <c r="G9" s="70"/>
      <c r="H9" s="70"/>
      <c r="I9" s="70"/>
      <c r="J9" s="70"/>
      <c r="K9" s="70"/>
      <c r="L9" s="70"/>
      <c r="M9" s="70"/>
      <c r="N9" s="272" t="s">
        <v>43</v>
      </c>
      <c r="O9" s="70"/>
    </row>
    <row r="10" spans="1:15" ht="49.5" customHeight="1">
      <c r="A10" s="559" t="s">
        <v>49</v>
      </c>
      <c r="B10" s="560"/>
      <c r="C10" s="560"/>
      <c r="D10" s="560"/>
      <c r="E10" s="560"/>
      <c r="F10" s="560"/>
      <c r="G10" s="560"/>
      <c r="H10" s="560"/>
      <c r="I10" s="560"/>
      <c r="J10" s="560"/>
      <c r="K10" s="560"/>
      <c r="L10" s="560"/>
      <c r="M10" s="561"/>
      <c r="O10" s="70"/>
    </row>
    <row r="11" spans="1:15" ht="15">
      <c r="A11" s="70"/>
      <c r="B11" s="70"/>
      <c r="C11" s="70"/>
      <c r="D11" s="70"/>
      <c r="E11" s="70"/>
      <c r="F11" s="70"/>
      <c r="G11" s="70"/>
      <c r="H11" s="70"/>
      <c r="I11" s="70"/>
      <c r="J11" s="70"/>
      <c r="K11" s="70"/>
      <c r="L11" s="70"/>
      <c r="M11" s="70"/>
      <c r="O11" s="70"/>
    </row>
    <row r="12" spans="1:15" ht="48.75" customHeight="1">
      <c r="A12" s="556" t="s">
        <v>46</v>
      </c>
      <c r="B12" s="557"/>
      <c r="C12" s="557"/>
      <c r="D12" s="557"/>
      <c r="E12" s="557"/>
      <c r="F12" s="557"/>
      <c r="G12" s="557"/>
      <c r="H12" s="557"/>
      <c r="I12" s="557"/>
      <c r="J12" s="557"/>
      <c r="K12" s="557"/>
      <c r="L12" s="557"/>
      <c r="M12" s="558"/>
      <c r="O12" s="70"/>
    </row>
    <row r="13" spans="1:15" ht="15">
      <c r="A13" s="70"/>
      <c r="B13" s="70"/>
      <c r="C13" s="70"/>
      <c r="D13" s="70"/>
      <c r="E13" s="70"/>
      <c r="F13" s="70"/>
      <c r="G13" s="70"/>
      <c r="H13" s="70"/>
      <c r="I13" s="70"/>
      <c r="J13" s="70"/>
      <c r="K13" s="70"/>
      <c r="L13" s="70"/>
      <c r="M13" s="70"/>
      <c r="O13" s="70"/>
    </row>
    <row r="14" spans="1:15" ht="34.5" customHeight="1">
      <c r="A14" s="541" t="s">
        <v>187</v>
      </c>
      <c r="B14" s="542"/>
      <c r="C14" s="542"/>
      <c r="D14" s="542"/>
      <c r="E14" s="542"/>
      <c r="F14" s="542"/>
      <c r="G14" s="542"/>
      <c r="H14" s="542"/>
      <c r="I14" s="542"/>
      <c r="J14" s="542"/>
      <c r="K14" s="542"/>
      <c r="L14" s="542"/>
      <c r="M14" s="542"/>
      <c r="N14" s="272" t="s">
        <v>43</v>
      </c>
      <c r="O14" s="208"/>
    </row>
    <row r="15" spans="1:15" ht="13.5" customHeight="1">
      <c r="A15" s="210"/>
      <c r="B15" s="207"/>
      <c r="C15" s="207"/>
      <c r="D15" s="207"/>
      <c r="E15" s="207"/>
      <c r="F15" s="207"/>
      <c r="G15" s="207"/>
      <c r="H15" s="207"/>
      <c r="I15" s="207"/>
      <c r="J15" s="207"/>
      <c r="K15" s="207"/>
      <c r="L15" s="207"/>
      <c r="M15" s="207"/>
      <c r="N15" s="272" t="s">
        <v>43</v>
      </c>
      <c r="O15" s="208"/>
    </row>
    <row r="16" spans="1:15" ht="30.75" customHeight="1">
      <c r="A16" s="541" t="s">
        <v>47</v>
      </c>
      <c r="B16" s="551"/>
      <c r="C16" s="551"/>
      <c r="D16" s="551"/>
      <c r="E16" s="551"/>
      <c r="F16" s="551"/>
      <c r="G16" s="551"/>
      <c r="H16" s="551"/>
      <c r="I16" s="551"/>
      <c r="J16" s="551"/>
      <c r="K16" s="551"/>
      <c r="L16" s="551"/>
      <c r="M16" s="552"/>
      <c r="N16" s="272" t="s">
        <v>43</v>
      </c>
      <c r="O16" s="70"/>
    </row>
    <row r="17" spans="1:15" ht="0.75" customHeight="1">
      <c r="A17" s="210"/>
      <c r="B17" s="205"/>
      <c r="C17" s="205"/>
      <c r="D17" s="205"/>
      <c r="E17" s="205"/>
      <c r="F17" s="205"/>
      <c r="G17" s="205"/>
      <c r="H17" s="205"/>
      <c r="I17" s="205"/>
      <c r="J17" s="205"/>
      <c r="K17" s="205"/>
      <c r="L17" s="205"/>
      <c r="M17" s="206"/>
      <c r="N17" s="272" t="s">
        <v>43</v>
      </c>
      <c r="O17" s="70"/>
    </row>
    <row r="18" spans="1:15" ht="0.75" customHeight="1">
      <c r="A18" s="210"/>
      <c r="B18" s="205"/>
      <c r="C18" s="205"/>
      <c r="D18" s="205"/>
      <c r="E18" s="205"/>
      <c r="F18" s="205"/>
      <c r="G18" s="205"/>
      <c r="H18" s="205"/>
      <c r="I18" s="205"/>
      <c r="J18" s="205"/>
      <c r="K18" s="205"/>
      <c r="L18" s="205"/>
      <c r="M18" s="206"/>
      <c r="N18" s="272" t="s">
        <v>43</v>
      </c>
      <c r="O18" s="70"/>
    </row>
    <row r="19" spans="1:15" ht="0.75" customHeight="1">
      <c r="A19" s="210"/>
      <c r="B19" s="205"/>
      <c r="C19" s="205"/>
      <c r="D19" s="205"/>
      <c r="E19" s="205"/>
      <c r="F19" s="205"/>
      <c r="G19" s="205"/>
      <c r="H19" s="205"/>
      <c r="I19" s="205"/>
      <c r="J19" s="205"/>
      <c r="K19" s="205"/>
      <c r="L19" s="205"/>
      <c r="M19" s="206"/>
      <c r="N19" s="272" t="s">
        <v>43</v>
      </c>
      <c r="O19" s="70"/>
    </row>
    <row r="20" spans="1:21" ht="0.75" customHeight="1">
      <c r="A20" s="210"/>
      <c r="B20" s="205"/>
      <c r="C20" s="205"/>
      <c r="D20" s="205"/>
      <c r="E20" s="205"/>
      <c r="F20" s="205"/>
      <c r="G20" s="205"/>
      <c r="H20" s="205"/>
      <c r="I20" s="205"/>
      <c r="J20" s="205"/>
      <c r="K20" s="205"/>
      <c r="L20" s="205"/>
      <c r="M20" s="206"/>
      <c r="N20" s="272" t="s">
        <v>43</v>
      </c>
      <c r="O20" s="70"/>
      <c r="U20" s="693" t="s">
        <v>104</v>
      </c>
    </row>
    <row r="21" spans="1:15" ht="0.75" customHeight="1">
      <c r="A21" s="210"/>
      <c r="B21" s="205"/>
      <c r="C21" s="205"/>
      <c r="D21" s="205"/>
      <c r="E21" s="205"/>
      <c r="F21" s="205"/>
      <c r="G21" s="205"/>
      <c r="H21" s="205"/>
      <c r="I21" s="205"/>
      <c r="J21" s="205"/>
      <c r="K21" s="205"/>
      <c r="L21" s="205"/>
      <c r="M21" s="206"/>
      <c r="N21" s="272" t="s">
        <v>43</v>
      </c>
      <c r="O21" s="70"/>
    </row>
    <row r="22" spans="1:15" ht="0.75" customHeight="1">
      <c r="A22" s="210"/>
      <c r="B22" s="205"/>
      <c r="C22" s="205"/>
      <c r="D22" s="205"/>
      <c r="E22" s="205"/>
      <c r="F22" s="205"/>
      <c r="G22" s="205"/>
      <c r="H22" s="205"/>
      <c r="I22" s="205"/>
      <c r="J22" s="205"/>
      <c r="K22" s="205"/>
      <c r="L22" s="205"/>
      <c r="M22" s="206"/>
      <c r="N22" s="272" t="s">
        <v>43</v>
      </c>
      <c r="O22" s="70"/>
    </row>
    <row r="23" spans="1:15" ht="0.75" customHeight="1">
      <c r="A23" s="210"/>
      <c r="B23" s="205"/>
      <c r="C23" s="205"/>
      <c r="D23" s="205"/>
      <c r="E23" s="205"/>
      <c r="F23" s="205"/>
      <c r="G23" s="205"/>
      <c r="H23" s="205"/>
      <c r="I23" s="205"/>
      <c r="J23" s="205"/>
      <c r="K23" s="205"/>
      <c r="L23" s="205"/>
      <c r="M23" s="206"/>
      <c r="N23" s="272" t="s">
        <v>43</v>
      </c>
      <c r="O23" s="70"/>
    </row>
    <row r="24" spans="1:15" ht="0.75" customHeight="1">
      <c r="A24" s="210"/>
      <c r="B24" s="205"/>
      <c r="C24" s="205"/>
      <c r="D24" s="205"/>
      <c r="E24" s="205"/>
      <c r="F24" s="205"/>
      <c r="G24" s="205"/>
      <c r="H24" s="205"/>
      <c r="I24" s="205"/>
      <c r="J24" s="205"/>
      <c r="K24" s="205"/>
      <c r="L24" s="205"/>
      <c r="M24" s="206"/>
      <c r="N24" s="272" t="s">
        <v>43</v>
      </c>
      <c r="O24" s="70"/>
    </row>
    <row r="25" spans="1:15" ht="0.75" customHeight="1">
      <c r="A25" s="210"/>
      <c r="B25" s="205"/>
      <c r="C25" s="205"/>
      <c r="D25" s="205"/>
      <c r="E25" s="205"/>
      <c r="F25" s="205"/>
      <c r="G25" s="205"/>
      <c r="H25" s="205"/>
      <c r="I25" s="205"/>
      <c r="J25" s="205"/>
      <c r="K25" s="205"/>
      <c r="L25" s="205"/>
      <c r="M25" s="206"/>
      <c r="N25" s="272" t="s">
        <v>43</v>
      </c>
      <c r="O25" s="70"/>
    </row>
    <row r="26" spans="1:15" ht="0.75" customHeight="1">
      <c r="A26" s="210"/>
      <c r="B26" s="205"/>
      <c r="C26" s="205"/>
      <c r="D26" s="205"/>
      <c r="E26" s="205"/>
      <c r="F26" s="205"/>
      <c r="G26" s="205"/>
      <c r="H26" s="205"/>
      <c r="I26" s="205"/>
      <c r="J26" s="205"/>
      <c r="K26" s="205"/>
      <c r="L26" s="205"/>
      <c r="M26" s="206"/>
      <c r="N26" s="272" t="s">
        <v>43</v>
      </c>
      <c r="O26" s="70"/>
    </row>
    <row r="27" spans="1:15" ht="0.75" customHeight="1">
      <c r="A27" s="210"/>
      <c r="B27" s="205"/>
      <c r="C27" s="205"/>
      <c r="D27" s="205"/>
      <c r="E27" s="205"/>
      <c r="F27" s="205"/>
      <c r="G27" s="205"/>
      <c r="H27" s="205"/>
      <c r="I27" s="205"/>
      <c r="J27" s="205"/>
      <c r="K27" s="205"/>
      <c r="L27" s="205"/>
      <c r="M27" s="206"/>
      <c r="N27" s="272" t="s">
        <v>43</v>
      </c>
      <c r="O27" s="70"/>
    </row>
    <row r="28" spans="1:15" ht="0.75" customHeight="1">
      <c r="A28" s="210"/>
      <c r="B28" s="205"/>
      <c r="C28" s="205"/>
      <c r="D28" s="205"/>
      <c r="E28" s="205"/>
      <c r="F28" s="205"/>
      <c r="G28" s="205"/>
      <c r="H28" s="205"/>
      <c r="I28" s="205"/>
      <c r="J28" s="205"/>
      <c r="K28" s="205"/>
      <c r="L28" s="205"/>
      <c r="M28" s="206"/>
      <c r="N28" s="272" t="s">
        <v>43</v>
      </c>
      <c r="O28" s="70"/>
    </row>
    <row r="29" spans="1:15" ht="0.75" customHeight="1">
      <c r="A29" s="210"/>
      <c r="B29" s="205"/>
      <c r="C29" s="205"/>
      <c r="D29" s="205"/>
      <c r="E29" s="205"/>
      <c r="F29" s="205"/>
      <c r="G29" s="205"/>
      <c r="H29" s="205"/>
      <c r="I29" s="205"/>
      <c r="J29" s="205"/>
      <c r="K29" s="205"/>
      <c r="L29" s="205"/>
      <c r="M29" s="206"/>
      <c r="N29" s="272" t="s">
        <v>43</v>
      </c>
      <c r="O29" s="70"/>
    </row>
    <row r="30" spans="1:15" ht="0.75" customHeight="1">
      <c r="A30" s="210"/>
      <c r="B30" s="205"/>
      <c r="C30" s="205"/>
      <c r="D30" s="205"/>
      <c r="E30" s="205"/>
      <c r="F30" s="205"/>
      <c r="G30" s="205"/>
      <c r="H30" s="205"/>
      <c r="I30" s="205"/>
      <c r="J30" s="205"/>
      <c r="K30" s="205"/>
      <c r="L30" s="205"/>
      <c r="M30" s="206"/>
      <c r="N30" s="272" t="s">
        <v>43</v>
      </c>
      <c r="O30" s="70"/>
    </row>
    <row r="31" spans="1:15" ht="15">
      <c r="A31" s="546" t="s">
        <v>186</v>
      </c>
      <c r="B31" s="547"/>
      <c r="C31" s="547"/>
      <c r="D31" s="547"/>
      <c r="E31" s="547"/>
      <c r="F31" s="547"/>
      <c r="G31" s="547"/>
      <c r="H31" s="547"/>
      <c r="I31" s="547"/>
      <c r="J31" s="547"/>
      <c r="K31" s="547"/>
      <c r="L31" s="547"/>
      <c r="M31" s="548"/>
      <c r="N31" s="272" t="s">
        <v>43</v>
      </c>
      <c r="O31" s="70"/>
    </row>
    <row r="32" spans="1:15" ht="41.25" customHeight="1">
      <c r="A32" s="541" t="s">
        <v>48</v>
      </c>
      <c r="B32" s="549"/>
      <c r="C32" s="549"/>
      <c r="D32" s="549"/>
      <c r="E32" s="549"/>
      <c r="F32" s="549"/>
      <c r="G32" s="549"/>
      <c r="H32" s="549"/>
      <c r="I32" s="549"/>
      <c r="J32" s="549"/>
      <c r="K32" s="549"/>
      <c r="L32" s="550"/>
      <c r="M32" s="292"/>
      <c r="N32" s="272" t="s">
        <v>104</v>
      </c>
      <c r="O32" s="70"/>
    </row>
    <row r="33" spans="1:15" ht="12.75" customHeight="1">
      <c r="A33" s="70"/>
      <c r="B33" s="70"/>
      <c r="C33" s="70"/>
      <c r="D33" s="70"/>
      <c r="E33" s="70"/>
      <c r="F33" s="70"/>
      <c r="G33" s="70"/>
      <c r="H33" s="70"/>
      <c r="I33" s="70"/>
      <c r="J33" s="70"/>
      <c r="K33" s="70"/>
      <c r="L33" s="70"/>
      <c r="M33" s="70"/>
      <c r="N33" s="281"/>
      <c r="O33" s="70"/>
    </row>
    <row r="34" spans="1:15" ht="14.25" customHeight="1">
      <c r="A34" s="543"/>
      <c r="B34" s="544"/>
      <c r="C34" s="544"/>
      <c r="D34" s="544"/>
      <c r="E34" s="544"/>
      <c r="F34" s="544"/>
      <c r="G34" s="544"/>
      <c r="H34" s="544"/>
      <c r="I34" s="544"/>
      <c r="J34" s="544"/>
      <c r="K34" s="544"/>
      <c r="L34" s="544"/>
      <c r="M34" s="545"/>
      <c r="N34" s="281"/>
      <c r="O34" s="70"/>
    </row>
    <row r="35" spans="1:13" ht="15">
      <c r="A35" s="412"/>
      <c r="B35" s="412"/>
      <c r="C35" s="412"/>
      <c r="D35" s="412"/>
      <c r="E35" s="412"/>
      <c r="F35" s="412"/>
      <c r="G35" s="412"/>
      <c r="H35" s="412"/>
      <c r="I35" s="412"/>
      <c r="J35" s="412"/>
      <c r="K35" s="412"/>
      <c r="L35" s="412"/>
      <c r="M35" s="412"/>
    </row>
    <row r="36" spans="1:13" ht="15">
      <c r="A36" s="412"/>
      <c r="B36" s="412"/>
      <c r="C36" s="412"/>
      <c r="D36" s="412"/>
      <c r="E36" s="412"/>
      <c r="F36" s="412"/>
      <c r="G36" s="412"/>
      <c r="H36" s="412"/>
      <c r="I36" s="412"/>
      <c r="J36" s="412"/>
      <c r="K36" s="412"/>
      <c r="L36" s="412"/>
      <c r="M36" s="412"/>
    </row>
  </sheetData>
  <mergeCells count="12">
    <mergeCell ref="A1:M1"/>
    <mergeCell ref="A12:M12"/>
    <mergeCell ref="A10:M10"/>
    <mergeCell ref="A8:M8"/>
    <mergeCell ref="A14:M14"/>
    <mergeCell ref="A3:M3"/>
    <mergeCell ref="A34:M34"/>
    <mergeCell ref="A31:M31"/>
    <mergeCell ref="A32:L32"/>
    <mergeCell ref="A16:M16"/>
    <mergeCell ref="A4:M4"/>
    <mergeCell ref="A6:M6"/>
  </mergeCells>
  <printOptions/>
  <pageMargins left="0.75" right="0.75" top="1" bottom="1" header="0.5" footer="0.5"/>
  <pageSetup horizontalDpi="600" verticalDpi="600" orientation="landscape" r:id="rId1"/>
  <headerFooter alignWithMargins="0">
    <oddFooter>&amp;C&amp;"Times New Roman,Regular"&amp;11Exhibit E - Justification for Base Adjustments</oddFooter>
  </headerFooter>
</worksheet>
</file>

<file path=xl/worksheets/sheet5.xml><?xml version="1.0" encoding="utf-8"?>
<worksheet xmlns="http://schemas.openxmlformats.org/spreadsheetml/2006/main" xmlns:r="http://schemas.openxmlformats.org/officeDocument/2006/relationships">
  <sheetPr codeName="Sheet11">
    <pageSetUpPr fitToPage="1"/>
  </sheetPr>
  <dimension ref="A1:AH49"/>
  <sheetViews>
    <sheetView showGridLines="0" showOutlineSymbols="0" zoomScale="75" zoomScaleNormal="75" workbookViewId="0" topLeftCell="A1">
      <selection activeCell="A1" sqref="A1:AC1"/>
    </sheetView>
  </sheetViews>
  <sheetFormatPr defaultColWidth="8.88671875" defaultRowHeight="15"/>
  <cols>
    <col min="1" max="1" width="3.77734375" style="17" customWidth="1"/>
    <col min="2" max="2" width="23.88671875" style="17" customWidth="1"/>
    <col min="3" max="3" width="5.6640625" style="17" customWidth="1"/>
    <col min="4" max="4" width="6.77734375" style="17" customWidth="1"/>
    <col min="5" max="5" width="8.99609375" style="17" customWidth="1"/>
    <col min="6" max="6" width="5.77734375" style="17" customWidth="1"/>
    <col min="7" max="7" width="5.6640625" style="17" customWidth="1"/>
    <col min="8" max="8" width="7.77734375" style="17" customWidth="1"/>
    <col min="9" max="10" width="5.6640625" style="17" customWidth="1"/>
    <col min="11" max="11" width="7.77734375" style="17" customWidth="1"/>
    <col min="12" max="12" width="5.5546875" style="17" customWidth="1"/>
    <col min="13" max="13" width="5.6640625" style="17" customWidth="1"/>
    <col min="14" max="14" width="7.77734375" style="17" customWidth="1"/>
    <col min="15" max="16" width="5.6640625" style="17" customWidth="1"/>
    <col min="17" max="17" width="8.77734375" style="17" customWidth="1"/>
    <col min="18" max="18" width="5.6640625" style="17" customWidth="1"/>
    <col min="19" max="19" width="6.77734375" style="17" customWidth="1"/>
    <col min="20" max="20" width="9.4453125" style="17" customWidth="1"/>
    <col min="21" max="21" width="0.9921875" style="280" customWidth="1"/>
    <col min="22" max="16384" width="9.6640625" style="17" customWidth="1"/>
  </cols>
  <sheetData>
    <row r="1" spans="1:21" ht="20.25">
      <c r="A1" s="508" t="s">
        <v>117</v>
      </c>
      <c r="B1" s="509"/>
      <c r="C1" s="509"/>
      <c r="D1" s="509"/>
      <c r="E1" s="509"/>
      <c r="F1" s="509"/>
      <c r="G1" s="509"/>
      <c r="H1" s="509"/>
      <c r="I1" s="509"/>
      <c r="J1" s="509"/>
      <c r="K1" s="509"/>
      <c r="L1" s="509"/>
      <c r="M1" s="509"/>
      <c r="N1" s="509"/>
      <c r="O1" s="509"/>
      <c r="P1" s="509"/>
      <c r="Q1" s="509"/>
      <c r="R1" s="509"/>
      <c r="S1" s="509"/>
      <c r="T1" s="509"/>
      <c r="U1" s="279" t="s">
        <v>43</v>
      </c>
    </row>
    <row r="2" spans="1:21" ht="15.75">
      <c r="A2" s="1"/>
      <c r="B2" s="1"/>
      <c r="C2" s="1"/>
      <c r="D2" s="1"/>
      <c r="E2" s="1"/>
      <c r="F2" s="1"/>
      <c r="G2" s="1"/>
      <c r="H2" s="1"/>
      <c r="I2" s="1"/>
      <c r="J2" s="1"/>
      <c r="K2" s="1"/>
      <c r="L2" s="1"/>
      <c r="M2" s="1"/>
      <c r="N2" s="1"/>
      <c r="O2" s="1"/>
      <c r="P2" s="1"/>
      <c r="Q2" s="1"/>
      <c r="R2" s="1"/>
      <c r="S2" s="1"/>
      <c r="T2" s="1"/>
      <c r="U2" s="279" t="s">
        <v>43</v>
      </c>
    </row>
    <row r="3" spans="1:21" ht="18.75">
      <c r="A3" s="577" t="s">
        <v>118</v>
      </c>
      <c r="B3" s="495"/>
      <c r="C3" s="495"/>
      <c r="D3" s="495"/>
      <c r="E3" s="495"/>
      <c r="F3" s="495"/>
      <c r="G3" s="495"/>
      <c r="H3" s="495"/>
      <c r="I3" s="495"/>
      <c r="J3" s="495"/>
      <c r="K3" s="495"/>
      <c r="L3" s="495"/>
      <c r="M3" s="495"/>
      <c r="N3" s="495"/>
      <c r="O3" s="495"/>
      <c r="P3" s="495"/>
      <c r="Q3" s="495"/>
      <c r="R3" s="495"/>
      <c r="S3" s="495"/>
      <c r="T3" s="495"/>
      <c r="U3" s="279" t="s">
        <v>43</v>
      </c>
    </row>
    <row r="4" spans="1:21" ht="16.5">
      <c r="A4" s="578" t="str">
        <f>+'B. Summary of Requirements '!A5</f>
        <v>Office of Dispute Resolution</v>
      </c>
      <c r="B4" s="497"/>
      <c r="C4" s="497"/>
      <c r="D4" s="497"/>
      <c r="E4" s="497"/>
      <c r="F4" s="497"/>
      <c r="G4" s="497"/>
      <c r="H4" s="497"/>
      <c r="I4" s="497"/>
      <c r="J4" s="497"/>
      <c r="K4" s="497"/>
      <c r="L4" s="497"/>
      <c r="M4" s="497"/>
      <c r="N4" s="497"/>
      <c r="O4" s="497"/>
      <c r="P4" s="497"/>
      <c r="Q4" s="497"/>
      <c r="R4" s="497"/>
      <c r="S4" s="497"/>
      <c r="T4" s="497"/>
      <c r="U4" s="279" t="s">
        <v>43</v>
      </c>
    </row>
    <row r="5" spans="1:21" ht="16.5">
      <c r="A5" s="578" t="str">
        <f>+'B. Summary of Requirements '!A6</f>
        <v>Salaries and Expenses</v>
      </c>
      <c r="B5" s="495"/>
      <c r="C5" s="495"/>
      <c r="D5" s="495"/>
      <c r="E5" s="495"/>
      <c r="F5" s="495"/>
      <c r="G5" s="495"/>
      <c r="H5" s="495"/>
      <c r="I5" s="495"/>
      <c r="J5" s="495"/>
      <c r="K5" s="495"/>
      <c r="L5" s="495"/>
      <c r="M5" s="495"/>
      <c r="N5" s="495"/>
      <c r="O5" s="495"/>
      <c r="P5" s="495"/>
      <c r="Q5" s="495"/>
      <c r="R5" s="495"/>
      <c r="S5" s="495"/>
      <c r="T5" s="495"/>
      <c r="U5" s="279" t="s">
        <v>43</v>
      </c>
    </row>
    <row r="6" spans="1:21" ht="15.75">
      <c r="A6" s="576" t="s">
        <v>1</v>
      </c>
      <c r="B6" s="497"/>
      <c r="C6" s="497"/>
      <c r="D6" s="497"/>
      <c r="E6" s="497"/>
      <c r="F6" s="497"/>
      <c r="G6" s="497"/>
      <c r="H6" s="497"/>
      <c r="I6" s="497"/>
      <c r="J6" s="497"/>
      <c r="K6" s="497"/>
      <c r="L6" s="497"/>
      <c r="M6" s="497"/>
      <c r="N6" s="497"/>
      <c r="O6" s="497"/>
      <c r="P6" s="497"/>
      <c r="Q6" s="497"/>
      <c r="R6" s="497"/>
      <c r="S6" s="497"/>
      <c r="T6" s="497"/>
      <c r="U6" s="279" t="s">
        <v>43</v>
      </c>
    </row>
    <row r="7" spans="1:21" ht="15.75">
      <c r="A7" s="1"/>
      <c r="B7" s="1"/>
      <c r="C7" s="1"/>
      <c r="D7" s="1"/>
      <c r="E7" s="1"/>
      <c r="F7" s="18"/>
      <c r="G7" s="18"/>
      <c r="H7" s="18"/>
      <c r="I7" s="18"/>
      <c r="J7" s="18"/>
      <c r="K7" s="18"/>
      <c r="L7" s="18"/>
      <c r="M7" s="18"/>
      <c r="N7" s="18"/>
      <c r="O7" s="1"/>
      <c r="P7" s="1"/>
      <c r="Q7" s="1"/>
      <c r="R7" s="1"/>
      <c r="S7" s="1"/>
      <c r="T7" s="1"/>
      <c r="U7" s="279" t="s">
        <v>43</v>
      </c>
    </row>
    <row r="8" spans="1:21" ht="15.75">
      <c r="A8" s="1"/>
      <c r="B8" s="1"/>
      <c r="C8" s="18"/>
      <c r="D8" s="18"/>
      <c r="E8" s="18"/>
      <c r="F8" s="18"/>
      <c r="G8" s="18"/>
      <c r="H8" s="18"/>
      <c r="I8" s="18"/>
      <c r="J8" s="18"/>
      <c r="K8" s="18"/>
      <c r="L8" s="18"/>
      <c r="M8" s="18"/>
      <c r="N8" s="18"/>
      <c r="O8" s="1"/>
      <c r="P8" s="1"/>
      <c r="Q8" s="1"/>
      <c r="R8" s="19"/>
      <c r="S8" s="18"/>
      <c r="T8" s="18"/>
      <c r="U8" s="279" t="s">
        <v>43</v>
      </c>
    </row>
    <row r="9" spans="1:21" ht="15.75">
      <c r="A9" s="75"/>
      <c r="B9" s="76"/>
      <c r="C9" s="564" t="s">
        <v>101</v>
      </c>
      <c r="D9" s="565"/>
      <c r="E9" s="566"/>
      <c r="F9" s="575" t="s">
        <v>17</v>
      </c>
      <c r="G9" s="434"/>
      <c r="H9" s="431"/>
      <c r="I9" s="575" t="s">
        <v>18</v>
      </c>
      <c r="J9" s="434"/>
      <c r="K9" s="431"/>
      <c r="L9" s="564" t="s">
        <v>102</v>
      </c>
      <c r="M9" s="565"/>
      <c r="N9" s="566"/>
      <c r="O9" s="564" t="s">
        <v>103</v>
      </c>
      <c r="P9" s="565"/>
      <c r="Q9" s="566"/>
      <c r="R9" s="564" t="s">
        <v>119</v>
      </c>
      <c r="S9" s="565"/>
      <c r="T9" s="566"/>
      <c r="U9" s="279" t="s">
        <v>43</v>
      </c>
    </row>
    <row r="10" spans="1:21" ht="15.75">
      <c r="A10" s="74"/>
      <c r="B10" s="2"/>
      <c r="C10" s="567"/>
      <c r="D10" s="568"/>
      <c r="E10" s="569"/>
      <c r="F10" s="432"/>
      <c r="G10" s="433"/>
      <c r="H10" s="430"/>
      <c r="I10" s="432"/>
      <c r="J10" s="433"/>
      <c r="K10" s="430"/>
      <c r="L10" s="567"/>
      <c r="M10" s="568"/>
      <c r="N10" s="569"/>
      <c r="O10" s="567"/>
      <c r="P10" s="568"/>
      <c r="Q10" s="569"/>
      <c r="R10" s="567"/>
      <c r="S10" s="568"/>
      <c r="T10" s="569"/>
      <c r="U10" s="279" t="s">
        <v>43</v>
      </c>
    </row>
    <row r="11" spans="1:21" ht="3" customHeight="1">
      <c r="A11" s="74"/>
      <c r="B11" s="1"/>
      <c r="C11" s="74"/>
      <c r="D11" s="1"/>
      <c r="E11" s="1"/>
      <c r="F11" s="74"/>
      <c r="G11" s="1"/>
      <c r="H11" s="1"/>
      <c r="I11" s="74"/>
      <c r="J11" s="1"/>
      <c r="K11" s="1"/>
      <c r="L11" s="74"/>
      <c r="M11" s="1"/>
      <c r="N11" s="1"/>
      <c r="O11" s="74"/>
      <c r="P11" s="1"/>
      <c r="Q11" s="1"/>
      <c r="R11" s="74"/>
      <c r="S11" s="1"/>
      <c r="T11" s="71"/>
      <c r="U11" s="279" t="s">
        <v>43</v>
      </c>
    </row>
    <row r="12" spans="1:21" ht="16.5" thickBot="1">
      <c r="A12" s="78" t="s">
        <v>130</v>
      </c>
      <c r="B12" s="135"/>
      <c r="C12" s="111" t="s">
        <v>25</v>
      </c>
      <c r="D12" s="77" t="s">
        <v>132</v>
      </c>
      <c r="E12" s="77" t="s">
        <v>27</v>
      </c>
      <c r="F12" s="111" t="s">
        <v>25</v>
      </c>
      <c r="G12" s="77" t="s">
        <v>132</v>
      </c>
      <c r="H12" s="77" t="s">
        <v>27</v>
      </c>
      <c r="I12" s="111" t="s">
        <v>25</v>
      </c>
      <c r="J12" s="77" t="s">
        <v>132</v>
      </c>
      <c r="K12" s="77" t="s">
        <v>27</v>
      </c>
      <c r="L12" s="111" t="s">
        <v>25</v>
      </c>
      <c r="M12" s="77" t="s">
        <v>132</v>
      </c>
      <c r="N12" s="77" t="s">
        <v>27</v>
      </c>
      <c r="O12" s="111" t="s">
        <v>25</v>
      </c>
      <c r="P12" s="77" t="s">
        <v>132</v>
      </c>
      <c r="Q12" s="77" t="s">
        <v>27</v>
      </c>
      <c r="R12" s="111" t="s">
        <v>25</v>
      </c>
      <c r="S12" s="77" t="s">
        <v>132</v>
      </c>
      <c r="T12" s="112" t="s">
        <v>27</v>
      </c>
      <c r="U12" s="279" t="s">
        <v>43</v>
      </c>
    </row>
    <row r="13" spans="1:21" ht="15.75">
      <c r="A13" s="570" t="s">
        <v>94</v>
      </c>
      <c r="B13" s="571"/>
      <c r="C13" s="317">
        <v>3</v>
      </c>
      <c r="D13" s="318">
        <v>3</v>
      </c>
      <c r="E13" s="318">
        <v>586</v>
      </c>
      <c r="F13" s="317">
        <v>0</v>
      </c>
      <c r="G13" s="318">
        <v>0</v>
      </c>
      <c r="H13" s="318">
        <v>0</v>
      </c>
      <c r="I13" s="317">
        <v>0</v>
      </c>
      <c r="J13" s="318">
        <v>0</v>
      </c>
      <c r="K13" s="318">
        <v>0</v>
      </c>
      <c r="L13" s="317">
        <v>0</v>
      </c>
      <c r="M13" s="318">
        <v>0</v>
      </c>
      <c r="N13" s="318">
        <v>0</v>
      </c>
      <c r="O13" s="317">
        <v>0</v>
      </c>
      <c r="P13" s="318">
        <v>0</v>
      </c>
      <c r="Q13" s="318">
        <v>0</v>
      </c>
      <c r="R13" s="317">
        <f>C13+F13+I13+L13+O13</f>
        <v>3</v>
      </c>
      <c r="S13" s="318">
        <f>D13+G13+J13+M13+P13</f>
        <v>3</v>
      </c>
      <c r="T13" s="319">
        <f>E13+H13+K13+N13+Q13</f>
        <v>586</v>
      </c>
      <c r="U13" s="279" t="s">
        <v>43</v>
      </c>
    </row>
    <row r="14" spans="1:21" ht="9" customHeight="1" hidden="1">
      <c r="A14" s="74"/>
      <c r="B14" s="1" t="s">
        <v>26</v>
      </c>
      <c r="C14" s="74"/>
      <c r="D14" s="2"/>
      <c r="E14" s="2"/>
      <c r="F14" s="74"/>
      <c r="G14" s="2"/>
      <c r="H14" s="2"/>
      <c r="I14" s="74"/>
      <c r="J14" s="2"/>
      <c r="K14" s="2"/>
      <c r="L14" s="74"/>
      <c r="M14" s="2"/>
      <c r="N14" s="2"/>
      <c r="O14" s="74"/>
      <c r="P14" s="2"/>
      <c r="Q14" s="2"/>
      <c r="R14" s="74"/>
      <c r="S14" s="2"/>
      <c r="T14" s="71"/>
      <c r="U14" s="279" t="s">
        <v>43</v>
      </c>
    </row>
    <row r="15" spans="1:21" ht="15.75">
      <c r="A15" s="573" t="s">
        <v>35</v>
      </c>
      <c r="B15" s="574"/>
      <c r="C15" s="320">
        <f>SUM(C13:C13)</f>
        <v>3</v>
      </c>
      <c r="D15" s="321">
        <f>SUM(D13:D13)</f>
        <v>3</v>
      </c>
      <c r="E15" s="72">
        <f>SUM(E13:E13)</f>
        <v>586</v>
      </c>
      <c r="F15" s="320">
        <f>SUM(F13:F13)</f>
        <v>0</v>
      </c>
      <c r="G15" s="321">
        <f>SUM(G13:G13)</f>
        <v>0</v>
      </c>
      <c r="H15" s="255">
        <f>SUM(H13:H13)</f>
        <v>0</v>
      </c>
      <c r="I15" s="320">
        <f>SUM(I13:I13)</f>
        <v>0</v>
      </c>
      <c r="J15" s="321">
        <f>SUM(J13:J13)</f>
        <v>0</v>
      </c>
      <c r="K15" s="72">
        <f aca="true" t="shared" si="0" ref="K15:T15">SUM(K13:K13)</f>
        <v>0</v>
      </c>
      <c r="L15" s="320">
        <f t="shared" si="0"/>
        <v>0</v>
      </c>
      <c r="M15" s="321">
        <f t="shared" si="0"/>
        <v>0</v>
      </c>
      <c r="N15" s="72">
        <f t="shared" si="0"/>
        <v>0</v>
      </c>
      <c r="O15" s="320">
        <f t="shared" si="0"/>
        <v>0</v>
      </c>
      <c r="P15" s="321">
        <f t="shared" si="0"/>
        <v>0</v>
      </c>
      <c r="Q15" s="72">
        <f t="shared" si="0"/>
        <v>0</v>
      </c>
      <c r="R15" s="320">
        <f t="shared" si="0"/>
        <v>3</v>
      </c>
      <c r="S15" s="321">
        <f t="shared" si="0"/>
        <v>3</v>
      </c>
      <c r="T15" s="73">
        <f t="shared" si="0"/>
        <v>586</v>
      </c>
      <c r="U15" s="279" t="s">
        <v>43</v>
      </c>
    </row>
    <row r="16" spans="1:34" ht="15.75">
      <c r="A16" s="572" t="s">
        <v>9</v>
      </c>
      <c r="B16" s="563"/>
      <c r="C16" s="322" t="s">
        <v>26</v>
      </c>
      <c r="D16" s="323">
        <v>0</v>
      </c>
      <c r="E16" s="323"/>
      <c r="F16" s="322"/>
      <c r="G16" s="323">
        <v>0</v>
      </c>
      <c r="H16" s="323"/>
      <c r="I16" s="322"/>
      <c r="J16" s="323">
        <v>0</v>
      </c>
      <c r="K16" s="323"/>
      <c r="L16" s="322"/>
      <c r="M16" s="323">
        <v>0</v>
      </c>
      <c r="N16" s="323"/>
      <c r="O16" s="322"/>
      <c r="P16" s="323">
        <v>0</v>
      </c>
      <c r="Q16" s="323"/>
      <c r="R16" s="322"/>
      <c r="S16" s="323">
        <f>D16+G16+J16+M16+P16</f>
        <v>0</v>
      </c>
      <c r="T16" s="324"/>
      <c r="U16" s="279" t="s">
        <v>43</v>
      </c>
      <c r="V16" s="20"/>
      <c r="W16" s="20"/>
      <c r="X16" s="20"/>
      <c r="Y16" s="20"/>
      <c r="Z16" s="20"/>
      <c r="AA16" s="20"/>
      <c r="AB16" s="20"/>
      <c r="AC16" s="20"/>
      <c r="AD16" s="20"/>
      <c r="AE16" s="20"/>
      <c r="AF16" s="20"/>
      <c r="AG16" s="20"/>
      <c r="AH16" s="20"/>
    </row>
    <row r="17" spans="1:21" ht="15.75">
      <c r="A17" s="572" t="s">
        <v>8</v>
      </c>
      <c r="B17" s="563"/>
      <c r="C17" s="325"/>
      <c r="D17" s="326">
        <f>SUM(D15:D16)</f>
        <v>3</v>
      </c>
      <c r="E17" s="326"/>
      <c r="F17" s="325"/>
      <c r="G17" s="326">
        <f>+G15+G16</f>
        <v>0</v>
      </c>
      <c r="H17" s="326"/>
      <c r="I17" s="325"/>
      <c r="J17" s="326">
        <f>+J15+J16</f>
        <v>0</v>
      </c>
      <c r="K17" s="326"/>
      <c r="L17" s="325"/>
      <c r="M17" s="326">
        <f>+M15+M16</f>
        <v>0</v>
      </c>
      <c r="N17" s="326"/>
      <c r="O17" s="325"/>
      <c r="P17" s="326">
        <f>+P15+P16</f>
        <v>0</v>
      </c>
      <c r="Q17" s="326"/>
      <c r="R17" s="325"/>
      <c r="S17" s="326">
        <f>SUM(S15:S16)</f>
        <v>3</v>
      </c>
      <c r="T17" s="327"/>
      <c r="U17" s="279" t="s">
        <v>43</v>
      </c>
    </row>
    <row r="18" spans="1:21" ht="15.75">
      <c r="A18" s="562" t="s">
        <v>10</v>
      </c>
      <c r="B18" s="563"/>
      <c r="C18" s="322"/>
      <c r="D18" s="323">
        <v>3</v>
      </c>
      <c r="E18" s="328"/>
      <c r="F18" s="322"/>
      <c r="G18" s="323">
        <v>0</v>
      </c>
      <c r="H18" s="328"/>
      <c r="I18" s="322"/>
      <c r="J18" s="323">
        <v>0</v>
      </c>
      <c r="K18" s="328"/>
      <c r="L18" s="322"/>
      <c r="M18" s="323">
        <v>0</v>
      </c>
      <c r="N18" s="328"/>
      <c r="O18" s="322"/>
      <c r="P18" s="323">
        <v>0</v>
      </c>
      <c r="Q18" s="328"/>
      <c r="R18" s="322"/>
      <c r="S18" s="323">
        <v>3</v>
      </c>
      <c r="T18" s="329"/>
      <c r="U18" s="279" t="s">
        <v>43</v>
      </c>
    </row>
    <row r="19" spans="2:21" ht="15.75">
      <c r="B19" s="1"/>
      <c r="C19" s="1"/>
      <c r="D19" s="1"/>
      <c r="E19" s="1"/>
      <c r="F19" s="1"/>
      <c r="G19" s="1"/>
      <c r="H19" s="1"/>
      <c r="I19" s="1"/>
      <c r="J19" s="1"/>
      <c r="K19" s="1"/>
      <c r="L19" s="1"/>
      <c r="M19" s="1"/>
      <c r="N19" s="1"/>
      <c r="O19" s="1"/>
      <c r="P19" s="1"/>
      <c r="Q19" s="1"/>
      <c r="R19" s="1"/>
      <c r="S19" s="1"/>
      <c r="T19" s="1"/>
      <c r="U19" s="279" t="s">
        <v>43</v>
      </c>
    </row>
    <row r="20" spans="1:22" ht="15.75">
      <c r="A20" s="1"/>
      <c r="B20" s="1"/>
      <c r="C20" s="1"/>
      <c r="D20" s="1"/>
      <c r="E20" s="1"/>
      <c r="F20" s="1"/>
      <c r="G20" s="1"/>
      <c r="H20" s="1"/>
      <c r="I20" s="1"/>
      <c r="J20" s="1"/>
      <c r="K20" s="1"/>
      <c r="L20" s="1"/>
      <c r="M20" s="1"/>
      <c r="N20" s="1"/>
      <c r="O20" s="1"/>
      <c r="P20" s="1"/>
      <c r="Q20" s="1"/>
      <c r="R20" s="1"/>
      <c r="S20" s="1"/>
      <c r="T20" s="1"/>
      <c r="U20" s="690" t="s">
        <v>104</v>
      </c>
      <c r="V20" s="410"/>
    </row>
    <row r="21" spans="1:26" ht="15.75">
      <c r="A21" s="410"/>
      <c r="B21" s="410"/>
      <c r="C21" s="410"/>
      <c r="D21" s="410"/>
      <c r="E21" s="410"/>
      <c r="F21" s="410"/>
      <c r="G21" s="410"/>
      <c r="H21" s="410"/>
      <c r="I21" s="410"/>
      <c r="J21" s="410"/>
      <c r="K21" s="410"/>
      <c r="L21" s="410"/>
      <c r="M21" s="410"/>
      <c r="N21" s="410"/>
      <c r="O21" s="410"/>
      <c r="P21" s="410"/>
      <c r="Q21" s="410"/>
      <c r="R21" s="410"/>
      <c r="S21" s="410"/>
      <c r="T21" s="410"/>
      <c r="U21" s="411"/>
      <c r="V21" s="410"/>
      <c r="W21" s="410"/>
      <c r="X21" s="410"/>
      <c r="Y21" s="410"/>
      <c r="Z21" s="410"/>
    </row>
    <row r="22" spans="1:26" ht="15.75">
      <c r="A22" s="410"/>
      <c r="B22" s="410"/>
      <c r="C22" s="410"/>
      <c r="D22" s="410"/>
      <c r="E22" s="410"/>
      <c r="F22" s="410"/>
      <c r="G22" s="410"/>
      <c r="H22" s="410"/>
      <c r="I22" s="410"/>
      <c r="J22" s="410"/>
      <c r="K22" s="410"/>
      <c r="L22" s="410"/>
      <c r="M22" s="410"/>
      <c r="N22" s="410"/>
      <c r="O22" s="410"/>
      <c r="P22" s="410"/>
      <c r="Q22" s="410"/>
      <c r="R22" s="410"/>
      <c r="S22" s="410"/>
      <c r="T22" s="410"/>
      <c r="W22" s="410"/>
      <c r="X22" s="410"/>
      <c r="Y22" s="410"/>
      <c r="Z22" s="410"/>
    </row>
    <row r="23" spans="1:26" ht="15.75">
      <c r="A23" s="410"/>
      <c r="B23" s="410"/>
      <c r="C23" s="410"/>
      <c r="D23" s="410"/>
      <c r="E23" s="410"/>
      <c r="F23" s="410"/>
      <c r="G23" s="410"/>
      <c r="H23" s="410"/>
      <c r="I23" s="410"/>
      <c r="J23" s="410"/>
      <c r="K23" s="410"/>
      <c r="L23" s="410"/>
      <c r="M23" s="410"/>
      <c r="N23" s="410"/>
      <c r="O23" s="410"/>
      <c r="P23" s="410"/>
      <c r="Q23" s="410"/>
      <c r="R23" s="410"/>
      <c r="S23" s="410"/>
      <c r="T23" s="410"/>
      <c r="U23" s="411"/>
      <c r="V23" s="410"/>
      <c r="W23" s="410"/>
      <c r="X23" s="410"/>
      <c r="Y23" s="410"/>
      <c r="Z23" s="410"/>
    </row>
    <row r="24" spans="1:26" ht="15.75">
      <c r="A24" s="410"/>
      <c r="B24" s="410"/>
      <c r="C24" s="410"/>
      <c r="D24" s="410"/>
      <c r="E24" s="410"/>
      <c r="F24" s="410"/>
      <c r="G24" s="410"/>
      <c r="H24" s="410"/>
      <c r="I24" s="410"/>
      <c r="J24" s="410"/>
      <c r="K24" s="410"/>
      <c r="L24" s="410"/>
      <c r="M24" s="410"/>
      <c r="N24" s="410"/>
      <c r="O24" s="410"/>
      <c r="P24" s="410"/>
      <c r="Q24" s="410"/>
      <c r="R24" s="410"/>
      <c r="S24" s="410"/>
      <c r="T24" s="410"/>
      <c r="U24" s="411"/>
      <c r="V24" s="410"/>
      <c r="W24" s="410"/>
      <c r="X24" s="410"/>
      <c r="Y24" s="410"/>
      <c r="Z24" s="410"/>
    </row>
    <row r="25" spans="1:26" ht="15.75">
      <c r="A25" s="410"/>
      <c r="B25" s="410"/>
      <c r="C25" s="410"/>
      <c r="D25" s="410"/>
      <c r="E25" s="410"/>
      <c r="F25" s="410"/>
      <c r="G25" s="410"/>
      <c r="H25" s="410"/>
      <c r="I25" s="410"/>
      <c r="J25" s="410"/>
      <c r="K25" s="410"/>
      <c r="L25" s="410"/>
      <c r="M25" s="410"/>
      <c r="N25" s="410"/>
      <c r="O25" s="410"/>
      <c r="P25" s="410"/>
      <c r="Q25" s="410"/>
      <c r="R25" s="410"/>
      <c r="S25" s="410"/>
      <c r="T25" s="410"/>
      <c r="U25" s="411"/>
      <c r="V25" s="410"/>
      <c r="W25" s="410"/>
      <c r="X25" s="410"/>
      <c r="Y25" s="410"/>
      <c r="Z25" s="410"/>
    </row>
    <row r="26" spans="1:26" ht="15.75">
      <c r="A26" s="410"/>
      <c r="B26" s="410"/>
      <c r="C26" s="410"/>
      <c r="D26" s="410"/>
      <c r="E26" s="410"/>
      <c r="F26" s="410"/>
      <c r="G26" s="410"/>
      <c r="H26" s="410"/>
      <c r="I26" s="410"/>
      <c r="J26" s="410"/>
      <c r="K26" s="410"/>
      <c r="L26" s="410"/>
      <c r="M26" s="410"/>
      <c r="N26" s="410"/>
      <c r="O26" s="410"/>
      <c r="P26" s="410"/>
      <c r="Q26" s="410"/>
      <c r="R26" s="410"/>
      <c r="S26" s="410"/>
      <c r="T26" s="410"/>
      <c r="U26" s="411"/>
      <c r="V26" s="410"/>
      <c r="W26" s="410"/>
      <c r="X26" s="410"/>
      <c r="Y26" s="410"/>
      <c r="Z26" s="410"/>
    </row>
    <row r="27" spans="1:26" ht="15.75">
      <c r="A27" s="410"/>
      <c r="B27" s="410"/>
      <c r="C27" s="410"/>
      <c r="D27" s="410"/>
      <c r="E27" s="410"/>
      <c r="F27" s="410"/>
      <c r="G27" s="410"/>
      <c r="H27" s="410"/>
      <c r="I27" s="410"/>
      <c r="J27" s="410"/>
      <c r="K27" s="410"/>
      <c r="L27" s="410"/>
      <c r="M27" s="410"/>
      <c r="N27" s="410"/>
      <c r="O27" s="410"/>
      <c r="P27" s="410"/>
      <c r="Q27" s="410"/>
      <c r="R27" s="410"/>
      <c r="S27" s="410"/>
      <c r="T27" s="410"/>
      <c r="U27" s="411"/>
      <c r="V27" s="410"/>
      <c r="W27" s="410"/>
      <c r="X27" s="410"/>
      <c r="Y27" s="410"/>
      <c r="Z27" s="410"/>
    </row>
    <row r="28" spans="1:26" ht="15.75">
      <c r="A28" s="410"/>
      <c r="B28" s="410"/>
      <c r="C28" s="410"/>
      <c r="D28" s="410"/>
      <c r="E28" s="410"/>
      <c r="F28" s="410"/>
      <c r="G28" s="410"/>
      <c r="H28" s="410"/>
      <c r="I28" s="410"/>
      <c r="J28" s="410"/>
      <c r="K28" s="410"/>
      <c r="L28" s="410"/>
      <c r="M28" s="410"/>
      <c r="N28" s="410"/>
      <c r="O28" s="410"/>
      <c r="P28" s="410"/>
      <c r="Q28" s="410"/>
      <c r="R28" s="410"/>
      <c r="S28" s="410"/>
      <c r="T28" s="410"/>
      <c r="U28" s="411"/>
      <c r="V28" s="410"/>
      <c r="W28" s="410"/>
      <c r="X28" s="410"/>
      <c r="Y28" s="410"/>
      <c r="Z28" s="410"/>
    </row>
    <row r="29" spans="1:26" ht="15.75">
      <c r="A29" s="410"/>
      <c r="B29" s="410"/>
      <c r="C29" s="410"/>
      <c r="D29" s="410"/>
      <c r="E29" s="410"/>
      <c r="F29" s="410"/>
      <c r="G29" s="410"/>
      <c r="H29" s="410"/>
      <c r="I29" s="410"/>
      <c r="J29" s="410"/>
      <c r="K29" s="410"/>
      <c r="L29" s="410"/>
      <c r="M29" s="410"/>
      <c r="N29" s="410"/>
      <c r="O29" s="410"/>
      <c r="P29" s="410"/>
      <c r="Q29" s="410"/>
      <c r="R29" s="410"/>
      <c r="S29" s="410"/>
      <c r="T29" s="410"/>
      <c r="U29" s="411"/>
      <c r="V29" s="410"/>
      <c r="W29" s="410"/>
      <c r="X29" s="410"/>
      <c r="Y29" s="410"/>
      <c r="Z29" s="410"/>
    </row>
    <row r="30" spans="1:26" ht="15.75">
      <c r="A30" s="410"/>
      <c r="B30" s="410"/>
      <c r="C30" s="410"/>
      <c r="D30" s="410"/>
      <c r="E30" s="410"/>
      <c r="F30" s="410"/>
      <c r="G30" s="410"/>
      <c r="H30" s="410"/>
      <c r="I30" s="410"/>
      <c r="J30" s="410"/>
      <c r="K30" s="410"/>
      <c r="L30" s="410"/>
      <c r="M30" s="410"/>
      <c r="N30" s="410"/>
      <c r="O30" s="410"/>
      <c r="P30" s="410"/>
      <c r="Q30" s="410"/>
      <c r="R30" s="410"/>
      <c r="S30" s="410"/>
      <c r="T30" s="410"/>
      <c r="U30" s="411"/>
      <c r="V30" s="410"/>
      <c r="W30" s="410"/>
      <c r="X30" s="410"/>
      <c r="Y30" s="410"/>
      <c r="Z30" s="410"/>
    </row>
    <row r="31" spans="1:26" ht="15.75">
      <c r="A31" s="410"/>
      <c r="B31" s="410"/>
      <c r="C31" s="410"/>
      <c r="D31" s="410"/>
      <c r="E31" s="410"/>
      <c r="F31" s="410"/>
      <c r="G31" s="410"/>
      <c r="H31" s="410"/>
      <c r="I31" s="410"/>
      <c r="J31" s="410"/>
      <c r="K31" s="410"/>
      <c r="L31" s="410"/>
      <c r="M31" s="410"/>
      <c r="N31" s="410"/>
      <c r="O31" s="410"/>
      <c r="P31" s="410"/>
      <c r="Q31" s="410"/>
      <c r="R31" s="410"/>
      <c r="S31" s="410"/>
      <c r="T31" s="410"/>
      <c r="U31" s="411"/>
      <c r="V31" s="410"/>
      <c r="W31" s="410"/>
      <c r="X31" s="410"/>
      <c r="Y31" s="410"/>
      <c r="Z31" s="410"/>
    </row>
    <row r="32" spans="1:26" ht="15.75">
      <c r="A32" s="410"/>
      <c r="B32" s="410"/>
      <c r="C32" s="410"/>
      <c r="D32" s="410"/>
      <c r="E32" s="410"/>
      <c r="F32" s="410"/>
      <c r="G32" s="410"/>
      <c r="H32" s="410"/>
      <c r="I32" s="410"/>
      <c r="J32" s="410"/>
      <c r="K32" s="410"/>
      <c r="L32" s="410"/>
      <c r="M32" s="410"/>
      <c r="N32" s="410"/>
      <c r="O32" s="410"/>
      <c r="P32" s="410"/>
      <c r="Q32" s="410"/>
      <c r="R32" s="410"/>
      <c r="S32" s="410"/>
      <c r="T32" s="410"/>
      <c r="U32" s="411"/>
      <c r="V32" s="410"/>
      <c r="W32" s="410"/>
      <c r="X32" s="410"/>
      <c r="Y32" s="410"/>
      <c r="Z32" s="410"/>
    </row>
    <row r="33" spans="1:26" ht="15.75">
      <c r="A33" s="410"/>
      <c r="B33" s="410"/>
      <c r="C33" s="410"/>
      <c r="D33" s="410"/>
      <c r="E33" s="410"/>
      <c r="F33" s="410"/>
      <c r="G33" s="410"/>
      <c r="H33" s="410"/>
      <c r="I33" s="410"/>
      <c r="J33" s="410"/>
      <c r="K33" s="410"/>
      <c r="L33" s="410"/>
      <c r="M33" s="410"/>
      <c r="N33" s="410"/>
      <c r="O33" s="410"/>
      <c r="P33" s="410"/>
      <c r="Q33" s="410"/>
      <c r="R33" s="410"/>
      <c r="S33" s="410"/>
      <c r="T33" s="410"/>
      <c r="U33" s="411"/>
      <c r="V33" s="410"/>
      <c r="W33" s="410"/>
      <c r="X33" s="410"/>
      <c r="Y33" s="410"/>
      <c r="Z33" s="410"/>
    </row>
    <row r="34" spans="1:26" ht="15.75">
      <c r="A34" s="410"/>
      <c r="B34" s="410"/>
      <c r="C34" s="410"/>
      <c r="D34" s="410"/>
      <c r="E34" s="410"/>
      <c r="F34" s="410"/>
      <c r="G34" s="410"/>
      <c r="H34" s="410"/>
      <c r="I34" s="410"/>
      <c r="J34" s="410"/>
      <c r="K34" s="410"/>
      <c r="L34" s="410"/>
      <c r="M34" s="410"/>
      <c r="N34" s="410"/>
      <c r="O34" s="410"/>
      <c r="P34" s="410"/>
      <c r="Q34" s="410"/>
      <c r="R34" s="410"/>
      <c r="S34" s="410"/>
      <c r="T34" s="410"/>
      <c r="U34" s="411"/>
      <c r="V34" s="410"/>
      <c r="W34" s="410"/>
      <c r="X34" s="410"/>
      <c r="Y34" s="410"/>
      <c r="Z34" s="410"/>
    </row>
    <row r="35" spans="1:26" ht="15.75">
      <c r="A35" s="410"/>
      <c r="B35" s="410"/>
      <c r="C35" s="410"/>
      <c r="D35" s="410"/>
      <c r="E35" s="410"/>
      <c r="F35" s="410"/>
      <c r="G35" s="410"/>
      <c r="H35" s="410"/>
      <c r="I35" s="410"/>
      <c r="J35" s="410"/>
      <c r="K35" s="410"/>
      <c r="L35" s="410"/>
      <c r="M35" s="410"/>
      <c r="N35" s="410"/>
      <c r="O35" s="410"/>
      <c r="P35" s="410"/>
      <c r="Q35" s="410"/>
      <c r="R35" s="410"/>
      <c r="S35" s="410"/>
      <c r="T35" s="410"/>
      <c r="U35" s="411"/>
      <c r="V35" s="410"/>
      <c r="W35" s="410"/>
      <c r="X35" s="410"/>
      <c r="Y35" s="410"/>
      <c r="Z35" s="410"/>
    </row>
    <row r="36" spans="1:26" ht="15.75">
      <c r="A36" s="410"/>
      <c r="B36" s="410"/>
      <c r="C36" s="410"/>
      <c r="D36" s="410"/>
      <c r="E36" s="410"/>
      <c r="F36" s="410"/>
      <c r="G36" s="410"/>
      <c r="H36" s="410"/>
      <c r="I36" s="410"/>
      <c r="J36" s="410"/>
      <c r="K36" s="410"/>
      <c r="L36" s="410"/>
      <c r="M36" s="410"/>
      <c r="N36" s="410"/>
      <c r="O36" s="410"/>
      <c r="P36" s="410"/>
      <c r="Q36" s="410"/>
      <c r="R36" s="410"/>
      <c r="S36" s="410"/>
      <c r="T36" s="410"/>
      <c r="U36" s="411"/>
      <c r="V36" s="410"/>
      <c r="W36" s="410"/>
      <c r="X36" s="410"/>
      <c r="Y36" s="410"/>
      <c r="Z36" s="410"/>
    </row>
    <row r="37" spans="1:26" ht="15.75">
      <c r="A37" s="410"/>
      <c r="B37" s="410"/>
      <c r="C37" s="410"/>
      <c r="D37" s="410"/>
      <c r="E37" s="410"/>
      <c r="F37" s="410"/>
      <c r="G37" s="410"/>
      <c r="H37" s="410"/>
      <c r="I37" s="410"/>
      <c r="J37" s="410"/>
      <c r="K37" s="410"/>
      <c r="L37" s="410"/>
      <c r="M37" s="410"/>
      <c r="N37" s="410"/>
      <c r="O37" s="410"/>
      <c r="P37" s="410"/>
      <c r="Q37" s="410"/>
      <c r="R37" s="410"/>
      <c r="S37" s="410"/>
      <c r="T37" s="410"/>
      <c r="U37" s="411"/>
      <c r="V37" s="410"/>
      <c r="W37" s="410"/>
      <c r="X37" s="410"/>
      <c r="Y37" s="410"/>
      <c r="Z37" s="410"/>
    </row>
    <row r="38" spans="1:26" ht="15.75">
      <c r="A38" s="410"/>
      <c r="B38" s="410"/>
      <c r="C38" s="410"/>
      <c r="D38" s="410"/>
      <c r="E38" s="410"/>
      <c r="F38" s="410"/>
      <c r="G38" s="410"/>
      <c r="H38" s="410"/>
      <c r="I38" s="410"/>
      <c r="J38" s="410"/>
      <c r="K38" s="410"/>
      <c r="L38" s="410"/>
      <c r="M38" s="410"/>
      <c r="N38" s="410"/>
      <c r="O38" s="410"/>
      <c r="P38" s="410"/>
      <c r="Q38" s="410"/>
      <c r="R38" s="410"/>
      <c r="S38" s="410"/>
      <c r="T38" s="410"/>
      <c r="U38" s="411"/>
      <c r="V38" s="410"/>
      <c r="W38" s="410"/>
      <c r="X38" s="410"/>
      <c r="Y38" s="410"/>
      <c r="Z38" s="410"/>
    </row>
    <row r="39" spans="1:26" ht="15.75">
      <c r="A39" s="410"/>
      <c r="B39" s="410"/>
      <c r="C39" s="410"/>
      <c r="D39" s="410"/>
      <c r="E39" s="410"/>
      <c r="F39" s="410"/>
      <c r="G39" s="410"/>
      <c r="H39" s="410"/>
      <c r="I39" s="410"/>
      <c r="J39" s="410"/>
      <c r="K39" s="410"/>
      <c r="L39" s="410"/>
      <c r="M39" s="410"/>
      <c r="N39" s="410"/>
      <c r="O39" s="410"/>
      <c r="P39" s="410"/>
      <c r="Q39" s="410"/>
      <c r="R39" s="410"/>
      <c r="S39" s="410"/>
      <c r="T39" s="410"/>
      <c r="U39" s="411"/>
      <c r="V39" s="410"/>
      <c r="W39" s="410"/>
      <c r="X39" s="410"/>
      <c r="Y39" s="410"/>
      <c r="Z39" s="410"/>
    </row>
    <row r="40" spans="1:26" ht="15.75">
      <c r="A40" s="410"/>
      <c r="B40" s="410"/>
      <c r="C40" s="410"/>
      <c r="D40" s="410"/>
      <c r="E40" s="410"/>
      <c r="F40" s="410"/>
      <c r="G40" s="410"/>
      <c r="H40" s="410"/>
      <c r="I40" s="410"/>
      <c r="J40" s="410"/>
      <c r="K40" s="410"/>
      <c r="L40" s="410"/>
      <c r="M40" s="410"/>
      <c r="N40" s="410"/>
      <c r="O40" s="410"/>
      <c r="P40" s="410"/>
      <c r="Q40" s="410"/>
      <c r="R40" s="410"/>
      <c r="S40" s="410"/>
      <c r="T40" s="410"/>
      <c r="U40" s="411"/>
      <c r="V40" s="410"/>
      <c r="W40" s="410"/>
      <c r="X40" s="410"/>
      <c r="Y40" s="410"/>
      <c r="Z40" s="410"/>
    </row>
    <row r="41" spans="1:26" ht="15.75">
      <c r="A41" s="410"/>
      <c r="B41" s="410"/>
      <c r="C41" s="410"/>
      <c r="D41" s="410"/>
      <c r="E41" s="410"/>
      <c r="F41" s="410"/>
      <c r="G41" s="410"/>
      <c r="H41" s="410"/>
      <c r="I41" s="410"/>
      <c r="J41" s="410"/>
      <c r="K41" s="410"/>
      <c r="L41" s="410"/>
      <c r="M41" s="410"/>
      <c r="N41" s="410"/>
      <c r="O41" s="410"/>
      <c r="P41" s="410"/>
      <c r="Q41" s="410"/>
      <c r="R41" s="410"/>
      <c r="S41" s="410"/>
      <c r="T41" s="410"/>
      <c r="U41" s="411"/>
      <c r="V41" s="410"/>
      <c r="W41" s="410"/>
      <c r="X41" s="410"/>
      <c r="Y41" s="410"/>
      <c r="Z41" s="410"/>
    </row>
    <row r="42" spans="1:26" ht="15.75">
      <c r="A42" s="410"/>
      <c r="B42" s="410"/>
      <c r="C42" s="410"/>
      <c r="D42" s="410"/>
      <c r="E42" s="410"/>
      <c r="F42" s="410"/>
      <c r="G42" s="410"/>
      <c r="H42" s="410"/>
      <c r="I42" s="410"/>
      <c r="J42" s="410"/>
      <c r="K42" s="410"/>
      <c r="L42" s="410"/>
      <c r="M42" s="410"/>
      <c r="N42" s="410"/>
      <c r="O42" s="410"/>
      <c r="P42" s="410"/>
      <c r="Q42" s="410"/>
      <c r="R42" s="410"/>
      <c r="S42" s="410"/>
      <c r="T42" s="410"/>
      <c r="U42" s="411"/>
      <c r="V42" s="410"/>
      <c r="W42" s="410"/>
      <c r="X42" s="410"/>
      <c r="Y42" s="410"/>
      <c r="Z42" s="410"/>
    </row>
    <row r="43" spans="1:26" ht="15.75">
      <c r="A43" s="410"/>
      <c r="B43" s="410"/>
      <c r="C43" s="410"/>
      <c r="D43" s="410"/>
      <c r="E43" s="410"/>
      <c r="F43" s="410"/>
      <c r="G43" s="410"/>
      <c r="H43" s="410"/>
      <c r="I43" s="410"/>
      <c r="J43" s="410"/>
      <c r="K43" s="410"/>
      <c r="L43" s="410"/>
      <c r="M43" s="410"/>
      <c r="N43" s="410"/>
      <c r="O43" s="410"/>
      <c r="P43" s="410"/>
      <c r="Q43" s="410"/>
      <c r="R43" s="410"/>
      <c r="S43" s="410"/>
      <c r="T43" s="410"/>
      <c r="U43" s="411"/>
      <c r="V43" s="410"/>
      <c r="W43" s="410"/>
      <c r="X43" s="410"/>
      <c r="Y43" s="410"/>
      <c r="Z43" s="410"/>
    </row>
    <row r="44" spans="1:26" ht="15.75">
      <c r="A44" s="410"/>
      <c r="B44" s="410"/>
      <c r="C44" s="410"/>
      <c r="D44" s="410"/>
      <c r="E44" s="410"/>
      <c r="F44" s="410"/>
      <c r="G44" s="410"/>
      <c r="H44" s="410"/>
      <c r="I44" s="410"/>
      <c r="J44" s="410"/>
      <c r="K44" s="410"/>
      <c r="L44" s="410"/>
      <c r="M44" s="410"/>
      <c r="N44" s="410"/>
      <c r="O44" s="410"/>
      <c r="P44" s="410"/>
      <c r="Q44" s="410"/>
      <c r="R44" s="410"/>
      <c r="S44" s="410"/>
      <c r="T44" s="410"/>
      <c r="U44" s="411"/>
      <c r="V44" s="410"/>
      <c r="W44" s="410"/>
      <c r="X44" s="410"/>
      <c r="Y44" s="410"/>
      <c r="Z44" s="410"/>
    </row>
    <row r="45" spans="1:26" ht="15.75">
      <c r="A45" s="410"/>
      <c r="B45" s="410"/>
      <c r="C45" s="410"/>
      <c r="D45" s="410"/>
      <c r="E45" s="410"/>
      <c r="F45" s="410"/>
      <c r="G45" s="410"/>
      <c r="H45" s="410"/>
      <c r="I45" s="410"/>
      <c r="J45" s="410"/>
      <c r="K45" s="410"/>
      <c r="L45" s="410"/>
      <c r="M45" s="410"/>
      <c r="N45" s="410"/>
      <c r="O45" s="410"/>
      <c r="P45" s="410"/>
      <c r="Q45" s="410"/>
      <c r="R45" s="410"/>
      <c r="S45" s="410"/>
      <c r="T45" s="410"/>
      <c r="U45" s="411"/>
      <c r="V45" s="410"/>
      <c r="W45" s="410"/>
      <c r="X45" s="410"/>
      <c r="Y45" s="410"/>
      <c r="Z45" s="410"/>
    </row>
    <row r="46" spans="1:26" ht="15.75">
      <c r="A46" s="410"/>
      <c r="B46" s="410"/>
      <c r="C46" s="410"/>
      <c r="D46" s="410"/>
      <c r="E46" s="410"/>
      <c r="F46" s="410"/>
      <c r="G46" s="410"/>
      <c r="H46" s="410"/>
      <c r="I46" s="410"/>
      <c r="J46" s="410"/>
      <c r="K46" s="410"/>
      <c r="L46" s="410"/>
      <c r="M46" s="410"/>
      <c r="N46" s="410"/>
      <c r="O46" s="410"/>
      <c r="P46" s="410"/>
      <c r="Q46" s="410"/>
      <c r="R46" s="410"/>
      <c r="S46" s="410"/>
      <c r="T46" s="410"/>
      <c r="U46" s="411"/>
      <c r="V46" s="410"/>
      <c r="W46" s="410"/>
      <c r="X46" s="410"/>
      <c r="Y46" s="410"/>
      <c r="Z46" s="410"/>
    </row>
    <row r="47" spans="1:26" ht="15.75">
      <c r="A47" s="410"/>
      <c r="B47" s="410"/>
      <c r="C47" s="410"/>
      <c r="D47" s="410"/>
      <c r="E47" s="410"/>
      <c r="F47" s="410"/>
      <c r="G47" s="410"/>
      <c r="H47" s="410"/>
      <c r="I47" s="410"/>
      <c r="J47" s="410"/>
      <c r="K47" s="410"/>
      <c r="L47" s="410"/>
      <c r="M47" s="410"/>
      <c r="N47" s="410"/>
      <c r="O47" s="410"/>
      <c r="P47" s="410"/>
      <c r="Q47" s="410"/>
      <c r="R47" s="410"/>
      <c r="S47" s="410"/>
      <c r="T47" s="410"/>
      <c r="U47" s="411"/>
      <c r="V47" s="410"/>
      <c r="W47" s="410"/>
      <c r="X47" s="410"/>
      <c r="Y47" s="410"/>
      <c r="Z47" s="410"/>
    </row>
    <row r="48" spans="1:26" ht="15.75">
      <c r="A48" s="410"/>
      <c r="B48" s="410"/>
      <c r="C48" s="410"/>
      <c r="D48" s="410"/>
      <c r="E48" s="410"/>
      <c r="F48" s="410"/>
      <c r="G48" s="410"/>
      <c r="H48" s="410"/>
      <c r="I48" s="410"/>
      <c r="J48" s="410"/>
      <c r="K48" s="410"/>
      <c r="L48" s="410"/>
      <c r="M48" s="410"/>
      <c r="N48" s="410"/>
      <c r="O48" s="410"/>
      <c r="P48" s="410"/>
      <c r="Q48" s="410"/>
      <c r="R48" s="410"/>
      <c r="S48" s="410"/>
      <c r="T48" s="410"/>
      <c r="U48" s="411"/>
      <c r="V48" s="410"/>
      <c r="W48" s="410"/>
      <c r="X48" s="410"/>
      <c r="Y48" s="410"/>
      <c r="Z48" s="410"/>
    </row>
    <row r="49" spans="1:26" ht="15.75">
      <c r="A49" s="410"/>
      <c r="B49" s="410"/>
      <c r="C49" s="410"/>
      <c r="D49" s="410"/>
      <c r="E49" s="410"/>
      <c r="F49" s="410"/>
      <c r="G49" s="410"/>
      <c r="H49" s="410"/>
      <c r="I49" s="410"/>
      <c r="J49" s="410"/>
      <c r="K49" s="410"/>
      <c r="L49" s="410"/>
      <c r="M49" s="410"/>
      <c r="N49" s="410"/>
      <c r="O49" s="410"/>
      <c r="P49" s="410"/>
      <c r="Q49" s="410"/>
      <c r="R49" s="410"/>
      <c r="S49" s="410"/>
      <c r="T49" s="410"/>
      <c r="U49" s="411"/>
      <c r="V49" s="410"/>
      <c r="W49" s="410"/>
      <c r="X49" s="410"/>
      <c r="Y49" s="410"/>
      <c r="Z49" s="410"/>
    </row>
  </sheetData>
  <mergeCells count="16">
    <mergeCell ref="F9:H10"/>
    <mergeCell ref="A6:T6"/>
    <mergeCell ref="A1:T1"/>
    <mergeCell ref="A3:T3"/>
    <mergeCell ref="A4:T4"/>
    <mergeCell ref="A5:T5"/>
    <mergeCell ref="I9:K10"/>
    <mergeCell ref="L9:N10"/>
    <mergeCell ref="O9:Q10"/>
    <mergeCell ref="R9:T10"/>
    <mergeCell ref="A18:B18"/>
    <mergeCell ref="C9:E10"/>
    <mergeCell ref="A13:B13"/>
    <mergeCell ref="A16:B16"/>
    <mergeCell ref="A15:B15"/>
    <mergeCell ref="A17:B17"/>
  </mergeCells>
  <printOptions horizontalCentered="1"/>
  <pageMargins left="0.5" right="0.5" top="0.5" bottom="0.55" header="0" footer="0"/>
  <pageSetup firstPageNumber="2" useFirstPageNumber="1" fitToHeight="1" fitToWidth="1" horizontalDpi="300" verticalDpi="300" orientation="landscape" scale="71" r:id="rId1"/>
  <headerFooter alignWithMargins="0">
    <oddFooter>&amp;C&amp;"Times New Roman,Regular"Exhibit F - Crosswalk of 2007 Availability</oddFooter>
  </headerFooter>
</worksheet>
</file>

<file path=xl/worksheets/sheet6.xml><?xml version="1.0" encoding="utf-8"?>
<worksheet xmlns="http://schemas.openxmlformats.org/spreadsheetml/2006/main" xmlns:r="http://schemas.openxmlformats.org/officeDocument/2006/relationships">
  <sheetPr codeName="Sheet12">
    <pageSetUpPr fitToPage="1"/>
  </sheetPr>
  <dimension ref="A1:AH45"/>
  <sheetViews>
    <sheetView zoomScale="75" zoomScaleNormal="75" workbookViewId="0" topLeftCell="A1">
      <selection activeCell="A1" sqref="A1:AC1"/>
    </sheetView>
  </sheetViews>
  <sheetFormatPr defaultColWidth="8.88671875" defaultRowHeight="15"/>
  <cols>
    <col min="2" max="2" width="9.88671875" style="0" customWidth="1"/>
    <col min="4" max="4" width="8.77734375" style="0" customWidth="1"/>
    <col min="5" max="5" width="10.3359375" style="256" customWidth="1"/>
  </cols>
  <sheetData>
    <row r="1" spans="1:21" ht="20.25">
      <c r="A1" s="599" t="s">
        <v>120</v>
      </c>
      <c r="B1" s="600"/>
      <c r="C1" s="600"/>
      <c r="D1" s="601"/>
      <c r="E1" s="247"/>
      <c r="F1" s="247"/>
      <c r="G1" s="247"/>
      <c r="H1" s="247"/>
      <c r="I1" s="247"/>
      <c r="J1" s="247"/>
      <c r="K1" s="247"/>
      <c r="L1" s="247"/>
      <c r="M1" s="247"/>
      <c r="N1" s="247"/>
      <c r="O1" s="247"/>
      <c r="P1" s="247"/>
      <c r="Q1" s="247"/>
      <c r="R1" s="247"/>
      <c r="S1" s="247"/>
      <c r="T1" s="376"/>
      <c r="U1" s="281" t="s">
        <v>43</v>
      </c>
    </row>
    <row r="2" spans="1:21" ht="15.75">
      <c r="A2" s="247"/>
      <c r="B2" s="247"/>
      <c r="C2" s="247"/>
      <c r="D2" s="247"/>
      <c r="E2" s="247"/>
      <c r="F2" s="247"/>
      <c r="G2" s="247"/>
      <c r="H2" s="247"/>
      <c r="I2" s="247"/>
      <c r="J2" s="247"/>
      <c r="K2" s="247"/>
      <c r="L2" s="247"/>
      <c r="M2" s="247"/>
      <c r="N2" s="247"/>
      <c r="O2" s="247"/>
      <c r="P2" s="247"/>
      <c r="Q2" s="247"/>
      <c r="R2" s="247"/>
      <c r="S2" s="247"/>
      <c r="T2" s="376"/>
      <c r="U2" s="281" t="s">
        <v>43</v>
      </c>
    </row>
    <row r="3" spans="1:21" s="17" customFormat="1" ht="18.75">
      <c r="A3" s="602" t="s">
        <v>51</v>
      </c>
      <c r="B3" s="603"/>
      <c r="C3" s="603"/>
      <c r="D3" s="603"/>
      <c r="E3" s="603"/>
      <c r="F3" s="603"/>
      <c r="G3" s="603"/>
      <c r="H3" s="603"/>
      <c r="I3" s="603"/>
      <c r="J3" s="603"/>
      <c r="K3" s="603"/>
      <c r="L3" s="603"/>
      <c r="M3" s="603"/>
      <c r="N3" s="603"/>
      <c r="O3" s="603"/>
      <c r="P3" s="603"/>
      <c r="Q3" s="603"/>
      <c r="R3" s="603"/>
      <c r="S3" s="603"/>
      <c r="T3" s="603"/>
      <c r="U3" s="279" t="s">
        <v>43</v>
      </c>
    </row>
    <row r="4" spans="1:21" s="17" customFormat="1" ht="15.75">
      <c r="A4" s="604" t="str">
        <f>+'B. Summary of Requirements '!A5</f>
        <v>Office of Dispute Resolution</v>
      </c>
      <c r="B4" s="605"/>
      <c r="C4" s="605"/>
      <c r="D4" s="605"/>
      <c r="E4" s="605"/>
      <c r="F4" s="605"/>
      <c r="G4" s="605"/>
      <c r="H4" s="605"/>
      <c r="I4" s="605"/>
      <c r="J4" s="605"/>
      <c r="K4" s="605"/>
      <c r="L4" s="605"/>
      <c r="M4" s="605"/>
      <c r="N4" s="605"/>
      <c r="O4" s="605"/>
      <c r="P4" s="605"/>
      <c r="Q4" s="605"/>
      <c r="R4" s="605"/>
      <c r="S4" s="605"/>
      <c r="T4" s="605"/>
      <c r="U4" s="279" t="s">
        <v>43</v>
      </c>
    </row>
    <row r="5" spans="1:21" s="17" customFormat="1" ht="15.75">
      <c r="A5" s="604" t="str">
        <f>+'B. Summary of Requirements '!A6</f>
        <v>Salaries and Expenses</v>
      </c>
      <c r="B5" s="606"/>
      <c r="C5" s="606"/>
      <c r="D5" s="606"/>
      <c r="E5" s="606"/>
      <c r="F5" s="606"/>
      <c r="G5" s="606"/>
      <c r="H5" s="606"/>
      <c r="I5" s="606"/>
      <c r="J5" s="606"/>
      <c r="K5" s="606"/>
      <c r="L5" s="606"/>
      <c r="M5" s="606"/>
      <c r="N5" s="606"/>
      <c r="O5" s="606"/>
      <c r="P5" s="606"/>
      <c r="Q5" s="606"/>
      <c r="R5" s="606"/>
      <c r="S5" s="606"/>
      <c r="T5" s="606"/>
      <c r="U5" s="279" t="s">
        <v>43</v>
      </c>
    </row>
    <row r="6" spans="1:21" s="17" customFormat="1" ht="15.75">
      <c r="A6" s="585" t="s">
        <v>1</v>
      </c>
      <c r="B6" s="586"/>
      <c r="C6" s="586"/>
      <c r="D6" s="586"/>
      <c r="E6" s="586"/>
      <c r="F6" s="586"/>
      <c r="G6" s="586"/>
      <c r="H6" s="586"/>
      <c r="I6" s="586"/>
      <c r="J6" s="586"/>
      <c r="K6" s="586"/>
      <c r="L6" s="586"/>
      <c r="M6" s="586"/>
      <c r="N6" s="586"/>
      <c r="O6" s="586"/>
      <c r="P6" s="586"/>
      <c r="Q6" s="586"/>
      <c r="R6" s="586"/>
      <c r="S6" s="586"/>
      <c r="T6" s="586"/>
      <c r="U6" s="279" t="s">
        <v>43</v>
      </c>
    </row>
    <row r="7" spans="1:21" s="17" customFormat="1" ht="15.75">
      <c r="A7" s="11"/>
      <c r="B7" s="11"/>
      <c r="C7" s="11"/>
      <c r="D7" s="11"/>
      <c r="E7" s="11"/>
      <c r="F7" s="13"/>
      <c r="G7" s="13"/>
      <c r="H7" s="13"/>
      <c r="I7" s="13"/>
      <c r="J7" s="13"/>
      <c r="K7" s="13"/>
      <c r="L7" s="13"/>
      <c r="M7" s="13"/>
      <c r="N7" s="13"/>
      <c r="O7" s="11"/>
      <c r="P7" s="11"/>
      <c r="Q7" s="11"/>
      <c r="R7" s="11"/>
      <c r="S7" s="11"/>
      <c r="T7" s="11"/>
      <c r="U7" s="279" t="s">
        <v>43</v>
      </c>
    </row>
    <row r="8" spans="1:21" s="17" customFormat="1" ht="15.75">
      <c r="A8" s="11"/>
      <c r="B8" s="11"/>
      <c r="C8" s="13"/>
      <c r="D8" s="13"/>
      <c r="E8" s="13"/>
      <c r="F8" s="13"/>
      <c r="G8" s="13"/>
      <c r="H8" s="13"/>
      <c r="I8" s="13"/>
      <c r="J8" s="13"/>
      <c r="K8" s="13"/>
      <c r="L8" s="13"/>
      <c r="M8" s="13"/>
      <c r="N8" s="13"/>
      <c r="O8" s="11"/>
      <c r="P8" s="11"/>
      <c r="Q8" s="11"/>
      <c r="R8" s="11"/>
      <c r="S8" s="13"/>
      <c r="T8" s="13"/>
      <c r="U8" s="279" t="s">
        <v>43</v>
      </c>
    </row>
    <row r="9" spans="1:21" s="294" customFormat="1" ht="16.5" customHeight="1">
      <c r="A9" s="377"/>
      <c r="B9" s="378"/>
      <c r="C9" s="587" t="s">
        <v>182</v>
      </c>
      <c r="D9" s="588"/>
      <c r="E9" s="589"/>
      <c r="F9" s="593" t="s">
        <v>17</v>
      </c>
      <c r="G9" s="594"/>
      <c r="H9" s="595"/>
      <c r="I9" s="593" t="s">
        <v>18</v>
      </c>
      <c r="J9" s="594"/>
      <c r="K9" s="595"/>
      <c r="L9" s="587" t="s">
        <v>102</v>
      </c>
      <c r="M9" s="588"/>
      <c r="N9" s="589"/>
      <c r="O9" s="587" t="s">
        <v>103</v>
      </c>
      <c r="P9" s="588"/>
      <c r="Q9" s="589"/>
      <c r="R9" s="587" t="s">
        <v>52</v>
      </c>
      <c r="S9" s="588"/>
      <c r="T9" s="589"/>
      <c r="U9" s="293" t="s">
        <v>43</v>
      </c>
    </row>
    <row r="10" spans="1:21" s="294" customFormat="1" ht="15.75">
      <c r="A10" s="379"/>
      <c r="B10" s="380"/>
      <c r="C10" s="590"/>
      <c r="D10" s="591"/>
      <c r="E10" s="592"/>
      <c r="F10" s="596"/>
      <c r="G10" s="597"/>
      <c r="H10" s="598"/>
      <c r="I10" s="596"/>
      <c r="J10" s="597"/>
      <c r="K10" s="598"/>
      <c r="L10" s="590"/>
      <c r="M10" s="591"/>
      <c r="N10" s="592"/>
      <c r="O10" s="590"/>
      <c r="P10" s="591"/>
      <c r="Q10" s="592"/>
      <c r="R10" s="590"/>
      <c r="S10" s="591"/>
      <c r="T10" s="592"/>
      <c r="U10" s="293" t="s">
        <v>43</v>
      </c>
    </row>
    <row r="11" spans="1:21" s="294" customFormat="1" ht="15" customHeight="1">
      <c r="A11" s="379"/>
      <c r="C11" s="379"/>
      <c r="F11" s="379"/>
      <c r="I11" s="379"/>
      <c r="L11" s="379"/>
      <c r="O11" s="379"/>
      <c r="R11" s="379"/>
      <c r="T11" s="237"/>
      <c r="U11" s="293" t="s">
        <v>43</v>
      </c>
    </row>
    <row r="12" spans="1:21" s="294" customFormat="1" ht="16.5" thickBot="1">
      <c r="A12" s="381" t="s">
        <v>130</v>
      </c>
      <c r="B12" s="382"/>
      <c r="C12" s="383" t="s">
        <v>25</v>
      </c>
      <c r="D12" s="384" t="s">
        <v>132</v>
      </c>
      <c r="E12" s="384" t="s">
        <v>27</v>
      </c>
      <c r="F12" s="383" t="s">
        <v>25</v>
      </c>
      <c r="G12" s="384" t="s">
        <v>132</v>
      </c>
      <c r="H12" s="384" t="s">
        <v>27</v>
      </c>
      <c r="I12" s="383" t="s">
        <v>25</v>
      </c>
      <c r="J12" s="384" t="s">
        <v>132</v>
      </c>
      <c r="K12" s="384" t="s">
        <v>27</v>
      </c>
      <c r="L12" s="383" t="s">
        <v>25</v>
      </c>
      <c r="M12" s="384" t="s">
        <v>132</v>
      </c>
      <c r="N12" s="384" t="s">
        <v>27</v>
      </c>
      <c r="O12" s="383" t="s">
        <v>25</v>
      </c>
      <c r="P12" s="384" t="s">
        <v>132</v>
      </c>
      <c r="Q12" s="384" t="s">
        <v>27</v>
      </c>
      <c r="R12" s="383" t="s">
        <v>25</v>
      </c>
      <c r="S12" s="384" t="s">
        <v>132</v>
      </c>
      <c r="T12" s="94" t="s">
        <v>27</v>
      </c>
      <c r="U12" s="293" t="s">
        <v>43</v>
      </c>
    </row>
    <row r="13" spans="1:21" s="17" customFormat="1" ht="15.75">
      <c r="A13" s="581" t="s">
        <v>94</v>
      </c>
      <c r="B13" s="582"/>
      <c r="C13" s="86">
        <v>3</v>
      </c>
      <c r="D13" s="87">
        <v>3</v>
      </c>
      <c r="E13" s="87">
        <v>541</v>
      </c>
      <c r="F13" s="86">
        <v>0</v>
      </c>
      <c r="G13" s="87">
        <v>0</v>
      </c>
      <c r="H13" s="87">
        <v>0</v>
      </c>
      <c r="I13" s="86">
        <v>0</v>
      </c>
      <c r="J13" s="87">
        <v>0</v>
      </c>
      <c r="K13" s="87">
        <v>0</v>
      </c>
      <c r="L13" s="86">
        <v>0</v>
      </c>
      <c r="M13" s="87">
        <v>0</v>
      </c>
      <c r="N13" s="87">
        <v>0</v>
      </c>
      <c r="O13" s="86">
        <v>0</v>
      </c>
      <c r="P13" s="87">
        <v>0</v>
      </c>
      <c r="Q13" s="87">
        <v>0</v>
      </c>
      <c r="R13" s="86">
        <f>C13+F13+I13+L13+O13</f>
        <v>3</v>
      </c>
      <c r="S13" s="87">
        <f>D13+G13+J13+M13+P13</f>
        <v>3</v>
      </c>
      <c r="T13" s="385">
        <f>E13+H13+K13+N13+Q13</f>
        <v>541</v>
      </c>
      <c r="U13" s="279" t="s">
        <v>43</v>
      </c>
    </row>
    <row r="14" spans="1:21" s="17" customFormat="1" ht="18" customHeight="1">
      <c r="A14" s="386"/>
      <c r="B14" s="11" t="s">
        <v>26</v>
      </c>
      <c r="C14" s="85"/>
      <c r="D14" s="9"/>
      <c r="E14" s="9"/>
      <c r="F14" s="85"/>
      <c r="G14" s="9"/>
      <c r="H14" s="9"/>
      <c r="I14" s="85"/>
      <c r="J14" s="9"/>
      <c r="K14" s="9"/>
      <c r="L14" s="85"/>
      <c r="M14" s="9"/>
      <c r="N14" s="9"/>
      <c r="O14" s="85"/>
      <c r="P14" s="9"/>
      <c r="Q14" s="9"/>
      <c r="R14" s="85"/>
      <c r="S14" s="9"/>
      <c r="T14" s="387"/>
      <c r="U14" s="279" t="s">
        <v>43</v>
      </c>
    </row>
    <row r="15" spans="1:21" s="294" customFormat="1" ht="15.75">
      <c r="A15" s="583" t="s">
        <v>35</v>
      </c>
      <c r="B15" s="584"/>
      <c r="C15" s="388">
        <f aca="true" t="shared" si="0" ref="C15:T15">SUM(C13:C13)</f>
        <v>3</v>
      </c>
      <c r="D15" s="389">
        <f t="shared" si="0"/>
        <v>3</v>
      </c>
      <c r="E15" s="389">
        <f t="shared" si="0"/>
        <v>541</v>
      </c>
      <c r="F15" s="388">
        <f t="shared" si="0"/>
        <v>0</v>
      </c>
      <c r="G15" s="389">
        <f t="shared" si="0"/>
        <v>0</v>
      </c>
      <c r="H15" s="390">
        <f t="shared" si="0"/>
        <v>0</v>
      </c>
      <c r="I15" s="388">
        <f t="shared" si="0"/>
        <v>0</v>
      </c>
      <c r="J15" s="389">
        <f t="shared" si="0"/>
        <v>0</v>
      </c>
      <c r="K15" s="389">
        <f t="shared" si="0"/>
        <v>0</v>
      </c>
      <c r="L15" s="388">
        <f t="shared" si="0"/>
        <v>0</v>
      </c>
      <c r="M15" s="389">
        <f t="shared" si="0"/>
        <v>0</v>
      </c>
      <c r="N15" s="389">
        <f t="shared" si="0"/>
        <v>0</v>
      </c>
      <c r="O15" s="388">
        <f t="shared" si="0"/>
        <v>0</v>
      </c>
      <c r="P15" s="389">
        <f t="shared" si="0"/>
        <v>0</v>
      </c>
      <c r="Q15" s="389">
        <f t="shared" si="0"/>
        <v>0</v>
      </c>
      <c r="R15" s="388">
        <f t="shared" si="0"/>
        <v>3</v>
      </c>
      <c r="S15" s="389">
        <f t="shared" si="0"/>
        <v>3</v>
      </c>
      <c r="T15" s="107">
        <f t="shared" si="0"/>
        <v>541</v>
      </c>
      <c r="U15" s="293" t="s">
        <v>43</v>
      </c>
    </row>
    <row r="16" spans="1:34" s="17" customFormat="1" ht="15.75">
      <c r="A16" s="579" t="s">
        <v>9</v>
      </c>
      <c r="B16" s="580"/>
      <c r="C16" s="391"/>
      <c r="D16" s="392">
        <v>0</v>
      </c>
      <c r="E16" s="392"/>
      <c r="F16" s="391"/>
      <c r="G16" s="392">
        <v>0</v>
      </c>
      <c r="H16" s="392"/>
      <c r="I16" s="391"/>
      <c r="J16" s="392">
        <v>0</v>
      </c>
      <c r="K16" s="392"/>
      <c r="L16" s="391"/>
      <c r="M16" s="392">
        <v>0</v>
      </c>
      <c r="N16" s="392"/>
      <c r="O16" s="391"/>
      <c r="P16" s="392">
        <v>0</v>
      </c>
      <c r="Q16" s="392"/>
      <c r="R16" s="391"/>
      <c r="S16" s="392">
        <f>D16+G16+J16+M16+P16</f>
        <v>0</v>
      </c>
      <c r="T16" s="393"/>
      <c r="U16" s="279" t="s">
        <v>43</v>
      </c>
      <c r="V16" s="20"/>
      <c r="W16" s="20"/>
      <c r="X16" s="20"/>
      <c r="Y16" s="20"/>
      <c r="Z16" s="20"/>
      <c r="AA16" s="20"/>
      <c r="AB16" s="20"/>
      <c r="AC16" s="20"/>
      <c r="AD16" s="20"/>
      <c r="AE16" s="20"/>
      <c r="AF16" s="20"/>
      <c r="AG16" s="20"/>
      <c r="AH16" s="20"/>
    </row>
    <row r="17" spans="1:21" s="17" customFormat="1" ht="15.75">
      <c r="A17" s="579" t="s">
        <v>8</v>
      </c>
      <c r="B17" s="580"/>
      <c r="C17" s="372"/>
      <c r="D17" s="394">
        <f>SUM(D15:D16)</f>
        <v>3</v>
      </c>
      <c r="E17" s="394"/>
      <c r="F17" s="372"/>
      <c r="G17" s="394">
        <f>+G15+G16</f>
        <v>0</v>
      </c>
      <c r="H17" s="394"/>
      <c r="I17" s="372"/>
      <c r="J17" s="394">
        <f>+J15+J16</f>
        <v>0</v>
      </c>
      <c r="K17" s="394"/>
      <c r="L17" s="372"/>
      <c r="M17" s="394">
        <f>+M15+M16</f>
        <v>0</v>
      </c>
      <c r="N17" s="394"/>
      <c r="O17" s="372"/>
      <c r="P17" s="394">
        <f>+P15+P16</f>
        <v>0</v>
      </c>
      <c r="Q17" s="394"/>
      <c r="R17" s="372"/>
      <c r="S17" s="394">
        <f>SUM(S15:S16)</f>
        <v>3</v>
      </c>
      <c r="T17" s="395"/>
      <c r="U17" s="279" t="s">
        <v>43</v>
      </c>
    </row>
    <row r="18" spans="1:21" s="17" customFormat="1" ht="15.75">
      <c r="A18" s="579" t="s">
        <v>10</v>
      </c>
      <c r="B18" s="580"/>
      <c r="C18" s="391"/>
      <c r="D18" s="392">
        <v>3</v>
      </c>
      <c r="E18" s="392"/>
      <c r="F18" s="391"/>
      <c r="G18" s="392">
        <v>0</v>
      </c>
      <c r="H18" s="392"/>
      <c r="I18" s="391"/>
      <c r="J18" s="392">
        <v>0</v>
      </c>
      <c r="K18" s="392"/>
      <c r="L18" s="391"/>
      <c r="M18" s="392">
        <v>0</v>
      </c>
      <c r="N18" s="392"/>
      <c r="O18" s="391"/>
      <c r="P18" s="392">
        <v>0</v>
      </c>
      <c r="Q18" s="392"/>
      <c r="R18" s="391"/>
      <c r="S18" s="392">
        <v>3</v>
      </c>
      <c r="T18" s="393"/>
      <c r="U18" s="279" t="s">
        <v>43</v>
      </c>
    </row>
    <row r="19" spans="1:21" s="17" customFormat="1" ht="15.75">
      <c r="A19" s="11"/>
      <c r="B19" s="11"/>
      <c r="C19" s="11"/>
      <c r="D19" s="11"/>
      <c r="E19" s="11"/>
      <c r="F19" s="11"/>
      <c r="G19" s="11"/>
      <c r="H19" s="11"/>
      <c r="I19" s="11"/>
      <c r="J19" s="11"/>
      <c r="K19" s="11"/>
      <c r="L19" s="11"/>
      <c r="M19" s="11"/>
      <c r="N19" s="11"/>
      <c r="O19" s="11"/>
      <c r="P19" s="11"/>
      <c r="Q19" s="11"/>
      <c r="R19" s="11"/>
      <c r="S19" s="11"/>
      <c r="T19" s="11"/>
      <c r="U19" s="279" t="s">
        <v>43</v>
      </c>
    </row>
    <row r="20" spans="1:21" s="17" customFormat="1" ht="15.75">
      <c r="A20" s="11"/>
      <c r="B20" s="11"/>
      <c r="C20" s="11"/>
      <c r="D20" s="11"/>
      <c r="E20" s="11"/>
      <c r="F20" s="11"/>
      <c r="G20" s="11"/>
      <c r="H20" s="11"/>
      <c r="I20" s="11"/>
      <c r="J20" s="11"/>
      <c r="K20" s="11"/>
      <c r="L20" s="11"/>
      <c r="M20" s="11"/>
      <c r="N20" s="11"/>
      <c r="O20" s="11"/>
      <c r="P20" s="11"/>
      <c r="Q20" s="11"/>
      <c r="R20" s="11"/>
      <c r="S20" s="11"/>
      <c r="T20" s="11"/>
      <c r="U20" s="279" t="s">
        <v>104</v>
      </c>
    </row>
    <row r="21" spans="1:21" s="17" customFormat="1" ht="15.75">
      <c r="A21" s="11"/>
      <c r="B21" s="11"/>
      <c r="C21" s="11"/>
      <c r="D21" s="11"/>
      <c r="E21" s="11"/>
      <c r="F21" s="11"/>
      <c r="G21" s="11"/>
      <c r="H21" s="11"/>
      <c r="I21" s="11"/>
      <c r="J21" s="11"/>
      <c r="K21" s="11"/>
      <c r="L21" s="11"/>
      <c r="M21" s="11"/>
      <c r="N21" s="11"/>
      <c r="O21" s="11"/>
      <c r="P21" s="11"/>
      <c r="Q21" s="11"/>
      <c r="R21" s="11"/>
      <c r="S21" s="11"/>
      <c r="T21" s="11"/>
      <c r="U21" s="279" t="s">
        <v>43</v>
      </c>
    </row>
    <row r="22" spans="1:20" s="17" customFormat="1" ht="15.75">
      <c r="A22" s="11"/>
      <c r="B22" s="11"/>
      <c r="C22" s="11"/>
      <c r="D22" s="11"/>
      <c r="E22" s="11"/>
      <c r="F22" s="11"/>
      <c r="G22" s="11"/>
      <c r="H22" s="11"/>
      <c r="I22" s="11"/>
      <c r="J22" s="11"/>
      <c r="K22" s="11"/>
      <c r="L22" s="11"/>
      <c r="M22" s="11"/>
      <c r="N22" s="11"/>
      <c r="O22" s="11"/>
      <c r="P22" s="11"/>
      <c r="Q22" s="11"/>
      <c r="R22" s="11"/>
      <c r="S22" s="11"/>
      <c r="T22" s="11"/>
    </row>
    <row r="23" spans="1:21" ht="15">
      <c r="A23" s="412"/>
      <c r="B23" s="412"/>
      <c r="C23" s="412"/>
      <c r="D23" s="412"/>
      <c r="E23" s="413"/>
      <c r="F23" s="412"/>
      <c r="G23" s="412"/>
      <c r="H23" s="412"/>
      <c r="I23" s="412"/>
      <c r="J23" s="412"/>
      <c r="K23" s="412"/>
      <c r="L23" s="412"/>
      <c r="M23" s="412"/>
      <c r="N23" s="412"/>
      <c r="O23" s="412"/>
      <c r="P23" s="412"/>
      <c r="Q23" s="412"/>
      <c r="R23" s="412"/>
      <c r="S23" s="412"/>
      <c r="T23" s="412"/>
      <c r="U23" s="412"/>
    </row>
    <row r="24" spans="1:21" ht="15">
      <c r="A24" s="412"/>
      <c r="B24" s="412"/>
      <c r="C24" s="412"/>
      <c r="D24" s="412"/>
      <c r="E24" s="413"/>
      <c r="F24" s="412"/>
      <c r="G24" s="412"/>
      <c r="H24" s="412"/>
      <c r="I24" s="412"/>
      <c r="J24" s="412"/>
      <c r="K24" s="412"/>
      <c r="L24" s="412"/>
      <c r="M24" s="412"/>
      <c r="N24" s="412"/>
      <c r="O24" s="412"/>
      <c r="P24" s="412"/>
      <c r="Q24" s="412"/>
      <c r="R24" s="412"/>
      <c r="S24" s="412"/>
      <c r="T24" s="412"/>
      <c r="U24" s="412"/>
    </row>
    <row r="25" spans="1:21" ht="15">
      <c r="A25" s="412"/>
      <c r="B25" s="412"/>
      <c r="C25" s="412"/>
      <c r="D25" s="412"/>
      <c r="E25" s="413"/>
      <c r="F25" s="412"/>
      <c r="G25" s="412"/>
      <c r="H25" s="412"/>
      <c r="I25" s="412"/>
      <c r="J25" s="412"/>
      <c r="K25" s="412"/>
      <c r="L25" s="412"/>
      <c r="M25" s="412"/>
      <c r="N25" s="412"/>
      <c r="O25" s="412"/>
      <c r="P25" s="412"/>
      <c r="Q25" s="412"/>
      <c r="R25" s="412"/>
      <c r="S25" s="412"/>
      <c r="T25" s="412"/>
      <c r="U25" s="412"/>
    </row>
    <row r="26" spans="1:21" ht="15">
      <c r="A26" s="412"/>
      <c r="B26" s="412"/>
      <c r="C26" s="412"/>
      <c r="D26" s="412"/>
      <c r="E26" s="413"/>
      <c r="F26" s="412"/>
      <c r="G26" s="412"/>
      <c r="H26" s="412"/>
      <c r="I26" s="412"/>
      <c r="J26" s="412"/>
      <c r="K26" s="412"/>
      <c r="L26" s="412"/>
      <c r="M26" s="412"/>
      <c r="N26" s="412"/>
      <c r="O26" s="412"/>
      <c r="P26" s="412"/>
      <c r="Q26" s="412"/>
      <c r="R26" s="412"/>
      <c r="S26" s="412"/>
      <c r="T26" s="412"/>
      <c r="U26" s="412"/>
    </row>
    <row r="27" spans="1:21" ht="15">
      <c r="A27" s="412"/>
      <c r="B27" s="412"/>
      <c r="C27" s="412"/>
      <c r="D27" s="412"/>
      <c r="E27" s="413"/>
      <c r="F27" s="412"/>
      <c r="G27" s="412"/>
      <c r="H27" s="412"/>
      <c r="I27" s="412"/>
      <c r="J27" s="412"/>
      <c r="K27" s="412"/>
      <c r="L27" s="412"/>
      <c r="M27" s="412"/>
      <c r="N27" s="412"/>
      <c r="O27" s="412"/>
      <c r="P27" s="412"/>
      <c r="Q27" s="412"/>
      <c r="R27" s="412"/>
      <c r="S27" s="412"/>
      <c r="T27" s="412"/>
      <c r="U27" s="412"/>
    </row>
    <row r="28" spans="1:21" ht="15">
      <c r="A28" s="412"/>
      <c r="B28" s="412"/>
      <c r="C28" s="412"/>
      <c r="D28" s="412"/>
      <c r="E28" s="413"/>
      <c r="F28" s="412"/>
      <c r="G28" s="412"/>
      <c r="H28" s="412"/>
      <c r="I28" s="412"/>
      <c r="J28" s="412"/>
      <c r="K28" s="412"/>
      <c r="L28" s="412"/>
      <c r="M28" s="412"/>
      <c r="N28" s="412"/>
      <c r="O28" s="412"/>
      <c r="P28" s="412"/>
      <c r="Q28" s="412"/>
      <c r="R28" s="412"/>
      <c r="S28" s="412"/>
      <c r="T28" s="412"/>
      <c r="U28" s="412"/>
    </row>
    <row r="29" spans="1:21" ht="15">
      <c r="A29" s="412"/>
      <c r="B29" s="412"/>
      <c r="C29" s="412"/>
      <c r="D29" s="412"/>
      <c r="E29" s="413"/>
      <c r="F29" s="412"/>
      <c r="G29" s="412"/>
      <c r="H29" s="412"/>
      <c r="I29" s="412"/>
      <c r="J29" s="412"/>
      <c r="K29" s="412"/>
      <c r="L29" s="412"/>
      <c r="M29" s="412"/>
      <c r="N29" s="412"/>
      <c r="O29" s="412"/>
      <c r="P29" s="412"/>
      <c r="Q29" s="412"/>
      <c r="R29" s="412"/>
      <c r="S29" s="412"/>
      <c r="T29" s="412"/>
      <c r="U29" s="412"/>
    </row>
    <row r="30" spans="1:21" ht="15">
      <c r="A30" s="412"/>
      <c r="B30" s="412"/>
      <c r="C30" s="412"/>
      <c r="D30" s="412"/>
      <c r="E30" s="413"/>
      <c r="F30" s="412"/>
      <c r="G30" s="412"/>
      <c r="H30" s="412"/>
      <c r="I30" s="412"/>
      <c r="J30" s="412"/>
      <c r="K30" s="412"/>
      <c r="L30" s="412"/>
      <c r="M30" s="412"/>
      <c r="N30" s="412"/>
      <c r="O30" s="412"/>
      <c r="P30" s="412"/>
      <c r="Q30" s="412"/>
      <c r="R30" s="412"/>
      <c r="S30" s="412"/>
      <c r="T30" s="412"/>
      <c r="U30" s="412"/>
    </row>
    <row r="31" spans="1:21" ht="15">
      <c r="A31" s="412"/>
      <c r="B31" s="412"/>
      <c r="C31" s="412"/>
      <c r="D31" s="412"/>
      <c r="E31" s="413"/>
      <c r="F31" s="412"/>
      <c r="G31" s="412"/>
      <c r="H31" s="412"/>
      <c r="I31" s="412"/>
      <c r="J31" s="412"/>
      <c r="K31" s="412"/>
      <c r="L31" s="412"/>
      <c r="M31" s="412"/>
      <c r="N31" s="412"/>
      <c r="O31" s="412"/>
      <c r="P31" s="412"/>
      <c r="Q31" s="412"/>
      <c r="R31" s="412"/>
      <c r="S31" s="412"/>
      <c r="T31" s="412"/>
      <c r="U31" s="412"/>
    </row>
    <row r="32" spans="1:21" ht="15">
      <c r="A32" s="412"/>
      <c r="B32" s="412"/>
      <c r="C32" s="412"/>
      <c r="D32" s="412"/>
      <c r="E32" s="413"/>
      <c r="F32" s="412"/>
      <c r="G32" s="412"/>
      <c r="H32" s="412"/>
      <c r="I32" s="412"/>
      <c r="J32" s="412"/>
      <c r="K32" s="412"/>
      <c r="L32" s="412"/>
      <c r="M32" s="412"/>
      <c r="N32" s="412"/>
      <c r="O32" s="412"/>
      <c r="P32" s="412"/>
      <c r="Q32" s="412"/>
      <c r="R32" s="412"/>
      <c r="S32" s="412"/>
      <c r="T32" s="412"/>
      <c r="U32" s="412"/>
    </row>
    <row r="33" spans="1:21" ht="15">
      <c r="A33" s="412"/>
      <c r="B33" s="412"/>
      <c r="C33" s="412"/>
      <c r="D33" s="412"/>
      <c r="E33" s="413"/>
      <c r="F33" s="412"/>
      <c r="G33" s="412"/>
      <c r="H33" s="412"/>
      <c r="I33" s="412"/>
      <c r="J33" s="412"/>
      <c r="K33" s="412"/>
      <c r="L33" s="412"/>
      <c r="M33" s="412"/>
      <c r="N33" s="412"/>
      <c r="O33" s="412"/>
      <c r="P33" s="412"/>
      <c r="Q33" s="412"/>
      <c r="R33" s="412"/>
      <c r="S33" s="412"/>
      <c r="T33" s="412"/>
      <c r="U33" s="412"/>
    </row>
    <row r="34" spans="1:21" ht="15">
      <c r="A34" s="412"/>
      <c r="B34" s="412"/>
      <c r="C34" s="412"/>
      <c r="D34" s="412"/>
      <c r="E34" s="413"/>
      <c r="F34" s="412"/>
      <c r="G34" s="412"/>
      <c r="H34" s="412"/>
      <c r="I34" s="412"/>
      <c r="J34" s="412"/>
      <c r="K34" s="412"/>
      <c r="L34" s="412"/>
      <c r="M34" s="412"/>
      <c r="N34" s="412"/>
      <c r="O34" s="412"/>
      <c r="P34" s="412"/>
      <c r="Q34" s="412"/>
      <c r="R34" s="412"/>
      <c r="S34" s="412"/>
      <c r="T34" s="412"/>
      <c r="U34" s="412"/>
    </row>
    <row r="35" spans="1:21" ht="15">
      <c r="A35" s="412"/>
      <c r="B35" s="412"/>
      <c r="C35" s="412"/>
      <c r="D35" s="412"/>
      <c r="E35" s="413"/>
      <c r="F35" s="412"/>
      <c r="G35" s="412"/>
      <c r="H35" s="412"/>
      <c r="I35" s="412"/>
      <c r="J35" s="412"/>
      <c r="K35" s="412"/>
      <c r="L35" s="412"/>
      <c r="M35" s="412"/>
      <c r="N35" s="412"/>
      <c r="O35" s="412"/>
      <c r="P35" s="412"/>
      <c r="Q35" s="412"/>
      <c r="R35" s="412"/>
      <c r="S35" s="412"/>
      <c r="T35" s="412"/>
      <c r="U35" s="412"/>
    </row>
    <row r="36" spans="1:21" ht="15">
      <c r="A36" s="412"/>
      <c r="B36" s="412"/>
      <c r="C36" s="412"/>
      <c r="D36" s="412"/>
      <c r="E36" s="413"/>
      <c r="F36" s="412"/>
      <c r="G36" s="412"/>
      <c r="H36" s="412"/>
      <c r="I36" s="412"/>
      <c r="J36" s="412"/>
      <c r="K36" s="412"/>
      <c r="L36" s="412"/>
      <c r="M36" s="412"/>
      <c r="N36" s="412"/>
      <c r="O36" s="412"/>
      <c r="P36" s="412"/>
      <c r="Q36" s="412"/>
      <c r="R36" s="412"/>
      <c r="S36" s="412"/>
      <c r="T36" s="412"/>
      <c r="U36" s="412"/>
    </row>
    <row r="37" spans="1:21" ht="15">
      <c r="A37" s="412"/>
      <c r="B37" s="412"/>
      <c r="C37" s="412"/>
      <c r="D37" s="412"/>
      <c r="E37" s="413"/>
      <c r="F37" s="412"/>
      <c r="G37" s="412"/>
      <c r="H37" s="412"/>
      <c r="I37" s="412"/>
      <c r="J37" s="412"/>
      <c r="K37" s="412"/>
      <c r="L37" s="412"/>
      <c r="M37" s="412"/>
      <c r="N37" s="412"/>
      <c r="O37" s="412"/>
      <c r="P37" s="412"/>
      <c r="Q37" s="412"/>
      <c r="R37" s="412"/>
      <c r="S37" s="412"/>
      <c r="T37" s="412"/>
      <c r="U37" s="412"/>
    </row>
    <row r="38" spans="1:21" ht="15">
      <c r="A38" s="412"/>
      <c r="B38" s="412"/>
      <c r="C38" s="412"/>
      <c r="D38" s="412"/>
      <c r="E38" s="413"/>
      <c r="F38" s="412"/>
      <c r="G38" s="412"/>
      <c r="H38" s="412"/>
      <c r="I38" s="412"/>
      <c r="J38" s="412"/>
      <c r="K38" s="412"/>
      <c r="L38" s="412"/>
      <c r="M38" s="412"/>
      <c r="N38" s="412"/>
      <c r="O38" s="412"/>
      <c r="P38" s="412"/>
      <c r="Q38" s="412"/>
      <c r="R38" s="412"/>
      <c r="S38" s="412"/>
      <c r="T38" s="412"/>
      <c r="U38" s="412"/>
    </row>
    <row r="39" spans="1:21" ht="15">
      <c r="A39" s="412"/>
      <c r="B39" s="412"/>
      <c r="C39" s="412"/>
      <c r="D39" s="412"/>
      <c r="E39" s="413"/>
      <c r="F39" s="412"/>
      <c r="G39" s="412"/>
      <c r="H39" s="412"/>
      <c r="I39" s="412"/>
      <c r="J39" s="412"/>
      <c r="K39" s="412"/>
      <c r="L39" s="412"/>
      <c r="M39" s="412"/>
      <c r="N39" s="412"/>
      <c r="O39" s="412"/>
      <c r="P39" s="412"/>
      <c r="Q39" s="412"/>
      <c r="R39" s="412"/>
      <c r="S39" s="412"/>
      <c r="T39" s="412"/>
      <c r="U39" s="412"/>
    </row>
    <row r="40" spans="1:21" ht="15">
      <c r="A40" s="412"/>
      <c r="B40" s="412"/>
      <c r="C40" s="412"/>
      <c r="D40" s="412"/>
      <c r="E40" s="413"/>
      <c r="F40" s="412"/>
      <c r="G40" s="412"/>
      <c r="H40" s="412"/>
      <c r="I40" s="412"/>
      <c r="J40" s="412"/>
      <c r="K40" s="412"/>
      <c r="L40" s="412"/>
      <c r="M40" s="412"/>
      <c r="N40" s="412"/>
      <c r="O40" s="412"/>
      <c r="P40" s="412"/>
      <c r="Q40" s="412"/>
      <c r="R40" s="412"/>
      <c r="S40" s="412"/>
      <c r="T40" s="412"/>
      <c r="U40" s="412"/>
    </row>
    <row r="41" spans="1:21" ht="15">
      <c r="A41" s="412"/>
      <c r="B41" s="412"/>
      <c r="C41" s="412"/>
      <c r="D41" s="412"/>
      <c r="E41" s="413"/>
      <c r="F41" s="412"/>
      <c r="G41" s="412"/>
      <c r="H41" s="412"/>
      <c r="I41" s="412"/>
      <c r="J41" s="412"/>
      <c r="K41" s="412"/>
      <c r="L41" s="412"/>
      <c r="M41" s="412"/>
      <c r="N41" s="412"/>
      <c r="O41" s="412"/>
      <c r="P41" s="412"/>
      <c r="Q41" s="412"/>
      <c r="R41" s="412"/>
      <c r="S41" s="412"/>
      <c r="T41" s="412"/>
      <c r="U41" s="412"/>
    </row>
    <row r="42" spans="1:21" ht="15">
      <c r="A42" s="412"/>
      <c r="B42" s="412"/>
      <c r="C42" s="412"/>
      <c r="D42" s="412"/>
      <c r="E42" s="413"/>
      <c r="F42" s="412"/>
      <c r="G42" s="412"/>
      <c r="H42" s="412"/>
      <c r="I42" s="412"/>
      <c r="J42" s="412"/>
      <c r="K42" s="412"/>
      <c r="L42" s="412"/>
      <c r="M42" s="412"/>
      <c r="N42" s="412"/>
      <c r="O42" s="412"/>
      <c r="P42" s="412"/>
      <c r="Q42" s="412"/>
      <c r="R42" s="412"/>
      <c r="S42" s="412"/>
      <c r="T42" s="412"/>
      <c r="U42" s="412"/>
    </row>
    <row r="43" spans="1:21" ht="15">
      <c r="A43" s="412"/>
      <c r="B43" s="412"/>
      <c r="C43" s="412"/>
      <c r="D43" s="412"/>
      <c r="E43" s="413"/>
      <c r="F43" s="412"/>
      <c r="G43" s="412"/>
      <c r="H43" s="412"/>
      <c r="I43" s="412"/>
      <c r="J43" s="412"/>
      <c r="K43" s="412"/>
      <c r="L43" s="412"/>
      <c r="M43" s="412"/>
      <c r="N43" s="412"/>
      <c r="O43" s="412"/>
      <c r="P43" s="412"/>
      <c r="Q43" s="412"/>
      <c r="R43" s="412"/>
      <c r="S43" s="412"/>
      <c r="T43" s="412"/>
      <c r="U43" s="412"/>
    </row>
    <row r="44" spans="1:21" ht="15">
      <c r="A44" s="412"/>
      <c r="B44" s="412"/>
      <c r="C44" s="412"/>
      <c r="D44" s="412"/>
      <c r="E44" s="413"/>
      <c r="F44" s="412"/>
      <c r="G44" s="412"/>
      <c r="H44" s="412"/>
      <c r="I44" s="412"/>
      <c r="J44" s="412"/>
      <c r="K44" s="412"/>
      <c r="L44" s="412"/>
      <c r="M44" s="412"/>
      <c r="N44" s="412"/>
      <c r="O44" s="412"/>
      <c r="P44" s="412"/>
      <c r="Q44" s="412"/>
      <c r="R44" s="412"/>
      <c r="S44" s="412"/>
      <c r="T44" s="412"/>
      <c r="U44" s="412"/>
    </row>
    <row r="45" spans="1:21" ht="15">
      <c r="A45" s="412"/>
      <c r="B45" s="412"/>
      <c r="C45" s="412"/>
      <c r="D45" s="412"/>
      <c r="E45" s="413"/>
      <c r="F45" s="412"/>
      <c r="G45" s="412"/>
      <c r="H45" s="412"/>
      <c r="I45" s="412"/>
      <c r="J45" s="412"/>
      <c r="K45" s="412"/>
      <c r="L45" s="412"/>
      <c r="M45" s="412"/>
      <c r="N45" s="412"/>
      <c r="O45" s="412"/>
      <c r="P45" s="412"/>
      <c r="Q45" s="412"/>
      <c r="R45" s="412"/>
      <c r="S45" s="412"/>
      <c r="T45" s="412"/>
      <c r="U45" s="412"/>
    </row>
  </sheetData>
  <mergeCells count="16">
    <mergeCell ref="A1:D1"/>
    <mergeCell ref="A3:T3"/>
    <mergeCell ref="A4:T4"/>
    <mergeCell ref="A5:T5"/>
    <mergeCell ref="A6:T6"/>
    <mergeCell ref="C9:E10"/>
    <mergeCell ref="F9:H10"/>
    <mergeCell ref="I9:K10"/>
    <mergeCell ref="L9:N10"/>
    <mergeCell ref="O9:Q10"/>
    <mergeCell ref="R9:T10"/>
    <mergeCell ref="A18:B18"/>
    <mergeCell ref="A16:B16"/>
    <mergeCell ref="A17:B17"/>
    <mergeCell ref="A13:B13"/>
    <mergeCell ref="A15:B15"/>
  </mergeCells>
  <printOptions horizontalCentered="1"/>
  <pageMargins left="0.75" right="0.75" top="1" bottom="1" header="0.5" footer="0.5"/>
  <pageSetup fitToHeight="1" fitToWidth="1" horizontalDpi="600" verticalDpi="600" orientation="landscape" scale="56" r:id="rId1"/>
  <headerFooter alignWithMargins="0">
    <oddFooter>&amp;C&amp;"Times New Roman,Regular"Exhibit G:  Crosswalk of 2008 Availability</oddFooter>
  </headerFooter>
</worksheet>
</file>

<file path=xl/worksheets/sheet7.xml><?xml version="1.0" encoding="utf-8"?>
<worksheet xmlns="http://schemas.openxmlformats.org/spreadsheetml/2006/main" xmlns:r="http://schemas.openxmlformats.org/officeDocument/2006/relationships">
  <sheetPr codeName="Sheet14">
    <pageSetUpPr fitToPage="1"/>
  </sheetPr>
  <dimension ref="A1:U32"/>
  <sheetViews>
    <sheetView zoomScale="75" zoomScaleNormal="75" workbookViewId="0" topLeftCell="A1">
      <pane xSplit="2" ySplit="11" topLeftCell="D12" activePane="bottomRight" state="frozen"/>
      <selection pane="topLeft" activeCell="A1" sqref="A1:AC1"/>
      <selection pane="topRight" activeCell="A1" sqref="A1:AC1"/>
      <selection pane="bottomLeft" activeCell="A1" sqref="A1:AC1"/>
      <selection pane="bottomRight" activeCell="A1" sqref="A1:AC1"/>
    </sheetView>
  </sheetViews>
  <sheetFormatPr defaultColWidth="8.88671875" defaultRowHeight="15"/>
  <cols>
    <col min="1" max="1" width="21.6640625" style="21" customWidth="1"/>
    <col min="2" max="2" width="5.99609375" style="21" customWidth="1"/>
    <col min="3" max="3" width="10.77734375" style="21" customWidth="1"/>
    <col min="4" max="4" width="12.6640625" style="21" customWidth="1"/>
    <col min="5" max="5" width="10.88671875" style="21" customWidth="1"/>
    <col min="6" max="6" width="12.5546875" style="21" customWidth="1"/>
    <col min="7" max="7" width="9.77734375" style="21" customWidth="1"/>
    <col min="8" max="8" width="11.99609375" style="21" customWidth="1"/>
    <col min="9" max="9" width="9.77734375" style="21" hidden="1" customWidth="1"/>
    <col min="10" max="11" width="9.77734375" style="21" customWidth="1"/>
    <col min="12" max="12" width="10.3359375" style="21" customWidth="1"/>
    <col min="13" max="13" width="12.99609375" style="21" customWidth="1"/>
    <col min="14" max="14" width="1.1171875" style="277" customWidth="1"/>
    <col min="15" max="16384" width="8.88671875" style="21" customWidth="1"/>
  </cols>
  <sheetData>
    <row r="1" spans="1:14" ht="20.25">
      <c r="A1" s="508" t="s">
        <v>109</v>
      </c>
      <c r="B1" s="433"/>
      <c r="C1" s="433"/>
      <c r="D1" s="433"/>
      <c r="E1" s="433"/>
      <c r="F1" s="433"/>
      <c r="G1" s="433"/>
      <c r="H1" s="433"/>
      <c r="I1" s="433"/>
      <c r="J1" s="433"/>
      <c r="K1" s="433"/>
      <c r="L1" s="433"/>
      <c r="M1" s="635"/>
      <c r="N1" s="277" t="s">
        <v>43</v>
      </c>
    </row>
    <row r="2" spans="1:14" ht="20.25">
      <c r="A2" s="31"/>
      <c r="N2" s="277" t="s">
        <v>43</v>
      </c>
    </row>
    <row r="3" spans="1:14" ht="12" customHeight="1">
      <c r="A3" s="31"/>
      <c r="N3" s="277" t="s">
        <v>43</v>
      </c>
    </row>
    <row r="4" spans="1:14" ht="18.75">
      <c r="A4" s="577" t="s">
        <v>134</v>
      </c>
      <c r="B4" s="497"/>
      <c r="C4" s="497"/>
      <c r="D4" s="497"/>
      <c r="E4" s="497"/>
      <c r="F4" s="497"/>
      <c r="G4" s="497"/>
      <c r="H4" s="497"/>
      <c r="I4" s="497"/>
      <c r="J4" s="497"/>
      <c r="K4" s="497"/>
      <c r="L4" s="497"/>
      <c r="M4" s="553"/>
      <c r="N4" s="277" t="s">
        <v>43</v>
      </c>
    </row>
    <row r="5" spans="1:14" ht="16.5">
      <c r="A5" s="578" t="str">
        <f>+'B. Summary of Requirements '!A5</f>
        <v>Office of Dispute Resolution</v>
      </c>
      <c r="B5" s="497"/>
      <c r="C5" s="497"/>
      <c r="D5" s="497"/>
      <c r="E5" s="497"/>
      <c r="F5" s="497"/>
      <c r="G5" s="497"/>
      <c r="H5" s="497"/>
      <c r="I5" s="497"/>
      <c r="J5" s="497"/>
      <c r="K5" s="497"/>
      <c r="L5" s="497"/>
      <c r="M5" s="553"/>
      <c r="N5" s="277" t="s">
        <v>43</v>
      </c>
    </row>
    <row r="6" spans="1:14" ht="16.5">
      <c r="A6" s="636" t="str">
        <f>+'B. Summary of Requirements '!A6</f>
        <v>Salaries and Expenses</v>
      </c>
      <c r="B6" s="637"/>
      <c r="C6" s="637"/>
      <c r="D6" s="637"/>
      <c r="E6" s="637"/>
      <c r="F6" s="637"/>
      <c r="G6" s="637"/>
      <c r="H6" s="637"/>
      <c r="I6" s="637"/>
      <c r="J6" s="637"/>
      <c r="K6" s="637"/>
      <c r="L6" s="637"/>
      <c r="M6" s="638"/>
      <c r="N6" s="277" t="s">
        <v>43</v>
      </c>
    </row>
    <row r="7" ht="15">
      <c r="N7" s="277" t="s">
        <v>43</v>
      </c>
    </row>
    <row r="8" spans="1:14" ht="15">
      <c r="A8" s="22"/>
      <c r="B8" s="22"/>
      <c r="C8" s="22"/>
      <c r="D8" s="22"/>
      <c r="E8" s="22"/>
      <c r="F8" s="22"/>
      <c r="G8" s="22"/>
      <c r="H8" s="22"/>
      <c r="I8" s="22"/>
      <c r="J8" s="22"/>
      <c r="K8" s="22"/>
      <c r="L8" s="22"/>
      <c r="M8" s="22"/>
      <c r="N8" s="277" t="s">
        <v>43</v>
      </c>
    </row>
    <row r="9" spans="1:14" ht="40.5" customHeight="1">
      <c r="A9" s="614" t="s">
        <v>135</v>
      </c>
      <c r="B9" s="615"/>
      <c r="C9" s="620" t="s">
        <v>21</v>
      </c>
      <c r="D9" s="621"/>
      <c r="E9" s="620" t="s">
        <v>181</v>
      </c>
      <c r="F9" s="621"/>
      <c r="G9" s="607" t="s">
        <v>121</v>
      </c>
      <c r="H9" s="608"/>
      <c r="I9" s="608"/>
      <c r="J9" s="608"/>
      <c r="K9" s="608"/>
      <c r="L9" s="608"/>
      <c r="M9" s="609"/>
      <c r="N9" s="373" t="s">
        <v>43</v>
      </c>
    </row>
    <row r="10" spans="1:14" ht="15">
      <c r="A10" s="616"/>
      <c r="B10" s="617"/>
      <c r="C10" s="622" t="s">
        <v>107</v>
      </c>
      <c r="D10" s="612" t="s">
        <v>108</v>
      </c>
      <c r="E10" s="622" t="s">
        <v>107</v>
      </c>
      <c r="F10" s="612" t="s">
        <v>108</v>
      </c>
      <c r="G10" s="375"/>
      <c r="H10" s="610" t="s">
        <v>179</v>
      </c>
      <c r="I10" s="64" t="s">
        <v>136</v>
      </c>
      <c r="J10" s="610" t="s">
        <v>105</v>
      </c>
      <c r="K10" s="610" t="s">
        <v>106</v>
      </c>
      <c r="L10" s="628" t="s">
        <v>107</v>
      </c>
      <c r="M10" s="626" t="s">
        <v>108</v>
      </c>
      <c r="N10" s="277" t="s">
        <v>43</v>
      </c>
    </row>
    <row r="11" spans="1:14" ht="27" customHeight="1">
      <c r="A11" s="618"/>
      <c r="B11" s="619"/>
      <c r="C11" s="623"/>
      <c r="D11" s="613"/>
      <c r="E11" s="623"/>
      <c r="F11" s="613"/>
      <c r="G11" s="374" t="s">
        <v>87</v>
      </c>
      <c r="H11" s="611"/>
      <c r="I11" s="65" t="s">
        <v>34</v>
      </c>
      <c r="J11" s="611"/>
      <c r="K11" s="611"/>
      <c r="L11" s="629"/>
      <c r="M11" s="627"/>
      <c r="N11" s="277" t="s">
        <v>43</v>
      </c>
    </row>
    <row r="12" spans="1:14" ht="15">
      <c r="A12" s="252" t="s">
        <v>33</v>
      </c>
      <c r="B12" s="253"/>
      <c r="C12" s="330"/>
      <c r="D12" s="330">
        <v>1</v>
      </c>
      <c r="E12" s="330">
        <v>1</v>
      </c>
      <c r="F12" s="330">
        <v>0</v>
      </c>
      <c r="G12" s="330"/>
      <c r="H12" s="330"/>
      <c r="I12" s="330"/>
      <c r="J12" s="330"/>
      <c r="K12" s="330">
        <f>H12+J12</f>
        <v>0</v>
      </c>
      <c r="L12" s="330">
        <f>E12+G12+K12</f>
        <v>1</v>
      </c>
      <c r="M12" s="331"/>
      <c r="N12" s="277" t="s">
        <v>43</v>
      </c>
    </row>
    <row r="13" spans="1:14" ht="15">
      <c r="A13" s="252" t="s">
        <v>167</v>
      </c>
      <c r="B13" s="253"/>
      <c r="C13" s="330"/>
      <c r="D13" s="330">
        <v>2</v>
      </c>
      <c r="E13" s="330">
        <v>2</v>
      </c>
      <c r="F13" s="330">
        <v>0</v>
      </c>
      <c r="G13" s="330"/>
      <c r="H13" s="330"/>
      <c r="I13" s="330"/>
      <c r="J13" s="330"/>
      <c r="K13" s="330">
        <f>H13+J13</f>
        <v>0</v>
      </c>
      <c r="L13" s="330">
        <f>E13+G13+K13</f>
        <v>2</v>
      </c>
      <c r="M13" s="331"/>
      <c r="N13" s="277" t="s">
        <v>43</v>
      </c>
    </row>
    <row r="14" spans="1:14" ht="15.75" thickBot="1">
      <c r="A14" s="631" t="s">
        <v>131</v>
      </c>
      <c r="B14" s="632"/>
      <c r="C14" s="332">
        <f aca="true" t="shared" si="0" ref="C14:H14">SUM(C12:C13)</f>
        <v>0</v>
      </c>
      <c r="D14" s="333">
        <f t="shared" si="0"/>
        <v>3</v>
      </c>
      <c r="E14" s="334">
        <f t="shared" si="0"/>
        <v>3</v>
      </c>
      <c r="F14" s="333">
        <f t="shared" si="0"/>
        <v>0</v>
      </c>
      <c r="G14" s="334">
        <f t="shared" si="0"/>
        <v>0</v>
      </c>
      <c r="H14" s="333">
        <f t="shared" si="0"/>
        <v>0</v>
      </c>
      <c r="I14" s="333" t="e">
        <f>SUM(#REF!)</f>
        <v>#REF!</v>
      </c>
      <c r="J14" s="333">
        <f>SUM(J12:J13)</f>
        <v>0</v>
      </c>
      <c r="K14" s="333">
        <f>SUM(K12:K13)</f>
        <v>0</v>
      </c>
      <c r="L14" s="335">
        <f>SUM(L12:L13)</f>
        <v>3</v>
      </c>
      <c r="M14" s="334">
        <f>SUM(M12:M13)</f>
        <v>0</v>
      </c>
      <c r="N14" s="277" t="s">
        <v>43</v>
      </c>
    </row>
    <row r="15" spans="1:14" ht="15">
      <c r="A15" s="630" t="s">
        <v>11</v>
      </c>
      <c r="B15" s="571"/>
      <c r="C15" s="336"/>
      <c r="D15" s="336">
        <v>3</v>
      </c>
      <c r="E15" s="337"/>
      <c r="F15" s="336"/>
      <c r="G15" s="337"/>
      <c r="H15" s="336"/>
      <c r="I15" s="336"/>
      <c r="J15" s="338"/>
      <c r="K15" s="339"/>
      <c r="L15" s="340">
        <v>3</v>
      </c>
      <c r="M15" s="341"/>
      <c r="N15" s="277" t="s">
        <v>43</v>
      </c>
    </row>
    <row r="16" spans="1:14" s="23" customFormat="1" ht="15">
      <c r="A16" s="633" t="s">
        <v>131</v>
      </c>
      <c r="B16" s="634"/>
      <c r="C16" s="342">
        <f aca="true" t="shared" si="1" ref="C16:I16">SUM(C15:C15)</f>
        <v>0</v>
      </c>
      <c r="D16" s="342">
        <f t="shared" si="1"/>
        <v>3</v>
      </c>
      <c r="E16" s="342">
        <f t="shared" si="1"/>
        <v>0</v>
      </c>
      <c r="F16" s="342">
        <f t="shared" si="1"/>
        <v>0</v>
      </c>
      <c r="G16" s="342">
        <f t="shared" si="1"/>
        <v>0</v>
      </c>
      <c r="H16" s="342">
        <f t="shared" si="1"/>
        <v>0</v>
      </c>
      <c r="I16" s="342">
        <f t="shared" si="1"/>
        <v>0</v>
      </c>
      <c r="J16" s="342"/>
      <c r="K16" s="342">
        <f>SUM(K15:K15)</f>
        <v>0</v>
      </c>
      <c r="L16" s="343">
        <f>SUM(L15:L15)</f>
        <v>3</v>
      </c>
      <c r="M16" s="344">
        <f>SUM(M15:M15)</f>
        <v>0</v>
      </c>
      <c r="N16" s="277" t="s">
        <v>104</v>
      </c>
    </row>
    <row r="17" spans="1:14" s="24" customFormat="1" ht="15">
      <c r="A17" s="624"/>
      <c r="B17" s="624"/>
      <c r="C17" s="624"/>
      <c r="D17" s="624"/>
      <c r="E17" s="624"/>
      <c r="F17" s="624"/>
      <c r="G17" s="624"/>
      <c r="H17" s="624"/>
      <c r="I17" s="624"/>
      <c r="J17" s="624"/>
      <c r="K17" s="624"/>
      <c r="L17" s="624"/>
      <c r="M17" s="625"/>
      <c r="N17" s="277"/>
    </row>
    <row r="18" s="24" customFormat="1" ht="15">
      <c r="N18" s="278"/>
    </row>
    <row r="19" spans="1:13" ht="15">
      <c r="A19" s="414"/>
      <c r="B19" s="414"/>
      <c r="C19" s="414"/>
      <c r="D19" s="414"/>
      <c r="E19" s="414"/>
      <c r="F19" s="414"/>
      <c r="G19" s="414"/>
      <c r="H19" s="414"/>
      <c r="I19" s="414"/>
      <c r="J19" s="414"/>
      <c r="K19" s="414"/>
      <c r="L19" s="414"/>
      <c r="M19" s="415"/>
    </row>
    <row r="20" spans="1:21" ht="15">
      <c r="A20" s="414"/>
      <c r="B20" s="414"/>
      <c r="C20" s="414"/>
      <c r="D20" s="414"/>
      <c r="E20" s="414"/>
      <c r="F20" s="414"/>
      <c r="G20" s="414"/>
      <c r="H20" s="414"/>
      <c r="I20" s="414"/>
      <c r="J20" s="414"/>
      <c r="K20" s="414"/>
      <c r="L20" s="414"/>
      <c r="M20" s="414"/>
      <c r="U20" s="692" t="s">
        <v>104</v>
      </c>
    </row>
    <row r="21" spans="1:13" ht="15">
      <c r="A21" s="414"/>
      <c r="B21" s="414"/>
      <c r="C21" s="414"/>
      <c r="D21" s="414"/>
      <c r="E21" s="414"/>
      <c r="F21" s="414"/>
      <c r="G21" s="414"/>
      <c r="H21" s="414"/>
      <c r="I21" s="414"/>
      <c r="J21" s="414"/>
      <c r="K21" s="414"/>
      <c r="L21" s="414"/>
      <c r="M21" s="414"/>
    </row>
    <row r="22" spans="1:13" ht="15">
      <c r="A22" s="414"/>
      <c r="B22" s="414"/>
      <c r="C22" s="414"/>
      <c r="D22" s="414"/>
      <c r="E22" s="414"/>
      <c r="F22" s="414"/>
      <c r="G22" s="414"/>
      <c r="H22" s="414"/>
      <c r="I22" s="414"/>
      <c r="J22" s="414"/>
      <c r="K22" s="414"/>
      <c r="L22" s="414"/>
      <c r="M22" s="414"/>
    </row>
    <row r="23" spans="1:13" ht="15">
      <c r="A23" s="414"/>
      <c r="B23" s="414"/>
      <c r="C23" s="414"/>
      <c r="D23" s="414"/>
      <c r="E23" s="414"/>
      <c r="F23" s="414"/>
      <c r="G23" s="414"/>
      <c r="H23" s="414"/>
      <c r="I23" s="414"/>
      <c r="J23" s="414"/>
      <c r="K23" s="414"/>
      <c r="L23" s="414"/>
      <c r="M23" s="414"/>
    </row>
    <row r="24" spans="1:13" ht="15">
      <c r="A24" s="414"/>
      <c r="B24" s="414"/>
      <c r="C24" s="414"/>
      <c r="D24" s="414"/>
      <c r="E24" s="414"/>
      <c r="F24" s="414"/>
      <c r="G24" s="414"/>
      <c r="H24" s="414"/>
      <c r="I24" s="414"/>
      <c r="J24" s="414"/>
      <c r="K24" s="414"/>
      <c r="L24" s="414"/>
      <c r="M24" s="414"/>
    </row>
    <row r="25" spans="1:13" ht="15">
      <c r="A25" s="414"/>
      <c r="B25" s="414"/>
      <c r="C25" s="414"/>
      <c r="D25" s="414"/>
      <c r="E25" s="414"/>
      <c r="F25" s="414"/>
      <c r="G25" s="414"/>
      <c r="H25" s="414"/>
      <c r="I25" s="414"/>
      <c r="J25" s="414"/>
      <c r="K25" s="414"/>
      <c r="L25" s="414"/>
      <c r="M25" s="414"/>
    </row>
    <row r="26" spans="1:13" ht="15">
      <c r="A26" s="414"/>
      <c r="B26" s="414"/>
      <c r="C26" s="414"/>
      <c r="D26" s="414"/>
      <c r="E26" s="414"/>
      <c r="F26" s="414"/>
      <c r="G26" s="414"/>
      <c r="H26" s="414"/>
      <c r="I26" s="414"/>
      <c r="J26" s="414"/>
      <c r="K26" s="414"/>
      <c r="L26" s="414"/>
      <c r="M26" s="414"/>
    </row>
    <row r="27" spans="1:13" ht="15">
      <c r="A27" s="414"/>
      <c r="B27" s="414"/>
      <c r="C27" s="414"/>
      <c r="D27" s="414"/>
      <c r="E27" s="414"/>
      <c r="F27" s="414"/>
      <c r="G27" s="414"/>
      <c r="H27" s="414"/>
      <c r="I27" s="414"/>
      <c r="J27" s="414"/>
      <c r="K27" s="414"/>
      <c r="L27" s="414"/>
      <c r="M27" s="414"/>
    </row>
    <row r="28" spans="1:13" ht="15">
      <c r="A28" s="414"/>
      <c r="B28" s="414"/>
      <c r="C28" s="414"/>
      <c r="D28" s="414"/>
      <c r="E28" s="414"/>
      <c r="F28" s="414"/>
      <c r="G28" s="414"/>
      <c r="H28" s="414"/>
      <c r="I28" s="414"/>
      <c r="J28" s="414"/>
      <c r="K28" s="414"/>
      <c r="L28" s="414"/>
      <c r="M28" s="414"/>
    </row>
    <row r="29" spans="1:13" ht="15">
      <c r="A29" s="414"/>
      <c r="B29" s="414"/>
      <c r="C29" s="414"/>
      <c r="D29" s="414"/>
      <c r="E29" s="414"/>
      <c r="F29" s="414"/>
      <c r="G29" s="414"/>
      <c r="H29" s="414"/>
      <c r="I29" s="414"/>
      <c r="J29" s="414"/>
      <c r="K29" s="414"/>
      <c r="L29" s="414"/>
      <c r="M29" s="414"/>
    </row>
    <row r="30" spans="1:13" ht="15">
      <c r="A30" s="414"/>
      <c r="B30" s="414"/>
      <c r="C30" s="414"/>
      <c r="D30" s="414"/>
      <c r="E30" s="414"/>
      <c r="F30" s="414"/>
      <c r="G30" s="414"/>
      <c r="H30" s="414"/>
      <c r="I30" s="414"/>
      <c r="J30" s="414"/>
      <c r="K30" s="414"/>
      <c r="L30" s="414"/>
      <c r="M30" s="414"/>
    </row>
    <row r="31" spans="1:13" ht="15">
      <c r="A31" s="414"/>
      <c r="B31" s="414"/>
      <c r="C31" s="414"/>
      <c r="D31" s="414"/>
      <c r="E31" s="414"/>
      <c r="F31" s="414"/>
      <c r="G31" s="414"/>
      <c r="H31" s="414"/>
      <c r="I31" s="414"/>
      <c r="J31" s="414"/>
      <c r="K31" s="414"/>
      <c r="L31" s="414"/>
      <c r="M31" s="414"/>
    </row>
    <row r="32" spans="1:13" ht="15">
      <c r="A32" s="414"/>
      <c r="B32" s="414"/>
      <c r="C32" s="414"/>
      <c r="D32" s="414"/>
      <c r="E32" s="414"/>
      <c r="F32" s="414"/>
      <c r="G32" s="414"/>
      <c r="H32" s="414"/>
      <c r="I32" s="414"/>
      <c r="J32" s="414"/>
      <c r="K32" s="414"/>
      <c r="L32" s="414"/>
      <c r="M32" s="414"/>
    </row>
  </sheetData>
  <mergeCells count="21">
    <mergeCell ref="A1:M1"/>
    <mergeCell ref="A4:M4"/>
    <mergeCell ref="A5:M5"/>
    <mergeCell ref="A6:M6"/>
    <mergeCell ref="A17:M17"/>
    <mergeCell ref="M10:M11"/>
    <mergeCell ref="L10:L11"/>
    <mergeCell ref="A15:B15"/>
    <mergeCell ref="A14:B14"/>
    <mergeCell ref="A16:B16"/>
    <mergeCell ref="J10:J11"/>
    <mergeCell ref="H10:H11"/>
    <mergeCell ref="C10:C11"/>
    <mergeCell ref="D10:D11"/>
    <mergeCell ref="G9:M9"/>
    <mergeCell ref="K10:K11"/>
    <mergeCell ref="F10:F11"/>
    <mergeCell ref="A9:B11"/>
    <mergeCell ref="E9:F9"/>
    <mergeCell ref="C9:D9"/>
    <mergeCell ref="E10:E11"/>
  </mergeCells>
  <printOptions horizontalCentered="1"/>
  <pageMargins left="0.75" right="0.75" top="1" bottom="1" header="0.5" footer="0.5"/>
  <pageSetup fitToHeight="1" fitToWidth="1" horizontalDpi="600" verticalDpi="600" orientation="landscape" scale="72" r:id="rId1"/>
  <headerFooter alignWithMargins="0">
    <oddFooter>&amp;C&amp;"Times New Roman,Regular"Exhibit I - Detail of Permanent Positions by Category</oddFooter>
  </headerFooter>
</worksheet>
</file>

<file path=xl/worksheets/sheet8.xml><?xml version="1.0" encoding="utf-8"?>
<worksheet xmlns="http://schemas.openxmlformats.org/spreadsheetml/2006/main" xmlns:r="http://schemas.openxmlformats.org/officeDocument/2006/relationships">
  <sheetPr codeName="Sheet16"/>
  <dimension ref="A1:U30"/>
  <sheetViews>
    <sheetView showGridLines="0" showOutlineSymbols="0" zoomScale="75" zoomScaleNormal="75" workbookViewId="0" topLeftCell="B1">
      <pane xSplit="1" ySplit="11" topLeftCell="C12" activePane="bottomRight" state="frozen"/>
      <selection pane="topLeft" activeCell="A1" sqref="A1:AC1"/>
      <selection pane="topRight" activeCell="A1" sqref="A1:AC1"/>
      <selection pane="bottomLeft" activeCell="A1" sqref="A1:AC1"/>
      <selection pane="bottomRight" activeCell="A1" sqref="A1:AC1"/>
    </sheetView>
  </sheetViews>
  <sheetFormatPr defaultColWidth="8.88671875" defaultRowHeight="15"/>
  <cols>
    <col min="1" max="1" width="3.88671875" style="11" hidden="1" customWidth="1"/>
    <col min="2" max="2" width="56.99609375" style="11" customWidth="1"/>
    <col min="3" max="3" width="8.3359375" style="11" customWidth="1"/>
    <col min="4" max="4" width="9.77734375" style="11" customWidth="1"/>
    <col min="5" max="5" width="8.77734375" style="11" customWidth="1"/>
    <col min="6" max="6" width="9.77734375" style="11" customWidth="1"/>
    <col min="7" max="7" width="9.21484375" style="11" customWidth="1"/>
    <col min="8" max="8" width="9.77734375" style="11" customWidth="1"/>
    <col min="9" max="9" width="7.77734375" style="11" customWidth="1"/>
    <col min="10" max="10" width="11.77734375" style="11" bestFit="1" customWidth="1"/>
    <col min="11" max="11" width="1.2265625" style="276" customWidth="1"/>
    <col min="12" max="16384" width="9.6640625" style="11" customWidth="1"/>
  </cols>
  <sheetData>
    <row r="1" spans="1:11" ht="20.25">
      <c r="A1" s="31" t="s">
        <v>169</v>
      </c>
      <c r="B1" s="656" t="s">
        <v>177</v>
      </c>
      <c r="C1" s="657"/>
      <c r="D1" s="657"/>
      <c r="E1" s="657"/>
      <c r="F1" s="657"/>
      <c r="G1" s="657"/>
      <c r="H1" s="657"/>
      <c r="I1" s="657"/>
      <c r="J1" s="657"/>
      <c r="K1" s="275" t="s">
        <v>43</v>
      </c>
    </row>
    <row r="2" spans="1:11" ht="20.25">
      <c r="A2" s="31"/>
      <c r="B2" s="121"/>
      <c r="C2" s="25"/>
      <c r="D2" s="25"/>
      <c r="E2" s="25"/>
      <c r="F2" s="25"/>
      <c r="G2" s="25"/>
      <c r="H2" s="25"/>
      <c r="I2" s="25"/>
      <c r="J2" s="25"/>
      <c r="K2" s="275" t="s">
        <v>43</v>
      </c>
    </row>
    <row r="3" spans="1:11" ht="20.25">
      <c r="A3" s="31"/>
      <c r="B3" s="25"/>
      <c r="C3" s="25"/>
      <c r="D3" s="25"/>
      <c r="E3" s="25"/>
      <c r="F3" s="25"/>
      <c r="G3" s="25"/>
      <c r="H3" s="25"/>
      <c r="I3" s="25"/>
      <c r="J3" s="25"/>
      <c r="K3" s="275" t="s">
        <v>43</v>
      </c>
    </row>
    <row r="4" spans="1:11" ht="20.25">
      <c r="A4" s="31"/>
      <c r="B4" s="655" t="s">
        <v>36</v>
      </c>
      <c r="C4" s="495"/>
      <c r="D4" s="495"/>
      <c r="E4" s="495"/>
      <c r="F4" s="495"/>
      <c r="G4" s="495"/>
      <c r="H4" s="495"/>
      <c r="I4" s="495"/>
      <c r="J4" s="495"/>
      <c r="K4" s="275" t="s">
        <v>43</v>
      </c>
    </row>
    <row r="5" spans="1:11" ht="18.75">
      <c r="A5" s="12" t="s">
        <v>36</v>
      </c>
      <c r="B5" s="654" t="str">
        <f>+'B. Summary of Requirements '!A5</f>
        <v>Office of Dispute Resolution</v>
      </c>
      <c r="C5" s="497"/>
      <c r="D5" s="497"/>
      <c r="E5" s="497"/>
      <c r="F5" s="497"/>
      <c r="G5" s="497"/>
      <c r="H5" s="497"/>
      <c r="I5" s="497"/>
      <c r="J5" s="497"/>
      <c r="K5" s="275" t="s">
        <v>43</v>
      </c>
    </row>
    <row r="6" spans="1:11" ht="18.75">
      <c r="A6" s="14" t="e">
        <f>+#REF!</f>
        <v>#REF!</v>
      </c>
      <c r="B6" s="654" t="str">
        <f>+'B. Summary of Requirements '!A6</f>
        <v>Salaries and Expenses</v>
      </c>
      <c r="C6" s="495"/>
      <c r="D6" s="495"/>
      <c r="E6" s="495"/>
      <c r="F6" s="495"/>
      <c r="G6" s="495"/>
      <c r="H6" s="495"/>
      <c r="I6" s="495"/>
      <c r="J6" s="495"/>
      <c r="K6" s="275" t="s">
        <v>43</v>
      </c>
    </row>
    <row r="7" spans="1:11" ht="15.75">
      <c r="A7" s="15"/>
      <c r="B7" s="27"/>
      <c r="C7" s="27"/>
      <c r="D7" s="27"/>
      <c r="E7" s="27"/>
      <c r="F7" s="27"/>
      <c r="G7" s="27"/>
      <c r="H7" s="27"/>
      <c r="I7" s="27"/>
      <c r="J7" s="27"/>
      <c r="K7" s="275" t="s">
        <v>43</v>
      </c>
    </row>
    <row r="8" spans="1:11" ht="16.5" thickBot="1">
      <c r="A8" s="25"/>
      <c r="B8" s="25" t="s">
        <v>26</v>
      </c>
      <c r="C8" s="25"/>
      <c r="D8" s="25"/>
      <c r="E8" s="25"/>
      <c r="F8" s="25"/>
      <c r="G8" s="25"/>
      <c r="H8" s="25"/>
      <c r="I8" s="25"/>
      <c r="J8" s="25"/>
      <c r="K8" s="275" t="s">
        <v>43</v>
      </c>
    </row>
    <row r="9" spans="1:11" ht="15.75">
      <c r="A9" s="115"/>
      <c r="B9" s="639" t="s">
        <v>137</v>
      </c>
      <c r="C9" s="647" t="s">
        <v>22</v>
      </c>
      <c r="D9" s="648"/>
      <c r="E9" s="647" t="s">
        <v>181</v>
      </c>
      <c r="F9" s="651"/>
      <c r="G9" s="647" t="s">
        <v>121</v>
      </c>
      <c r="H9" s="651"/>
      <c r="I9" s="647" t="s">
        <v>129</v>
      </c>
      <c r="J9" s="651"/>
      <c r="K9" s="275" t="s">
        <v>43</v>
      </c>
    </row>
    <row r="10" spans="1:11" ht="15.75">
      <c r="A10" s="113"/>
      <c r="B10" s="640"/>
      <c r="C10" s="649"/>
      <c r="D10" s="650"/>
      <c r="E10" s="652"/>
      <c r="F10" s="653"/>
      <c r="G10" s="652"/>
      <c r="H10" s="653"/>
      <c r="I10" s="652"/>
      <c r="J10" s="653"/>
      <c r="K10" s="275" t="s">
        <v>43</v>
      </c>
    </row>
    <row r="11" spans="1:11" ht="16.5" thickBot="1">
      <c r="A11" s="116"/>
      <c r="B11" s="641"/>
      <c r="C11" s="118" t="s">
        <v>25</v>
      </c>
      <c r="D11" s="117" t="s">
        <v>27</v>
      </c>
      <c r="E11" s="118" t="s">
        <v>25</v>
      </c>
      <c r="F11" s="117" t="s">
        <v>27</v>
      </c>
      <c r="G11" s="118" t="s">
        <v>25</v>
      </c>
      <c r="H11" s="117" t="s">
        <v>27</v>
      </c>
      <c r="I11" s="118" t="s">
        <v>25</v>
      </c>
      <c r="J11" s="119" t="s">
        <v>27</v>
      </c>
      <c r="K11" s="275" t="s">
        <v>43</v>
      </c>
    </row>
    <row r="12" spans="1:11" ht="15.75" hidden="1">
      <c r="A12" s="113"/>
      <c r="B12" s="120" t="s">
        <v>138</v>
      </c>
      <c r="C12" s="113"/>
      <c r="D12" s="67"/>
      <c r="E12" s="113"/>
      <c r="F12" s="67"/>
      <c r="G12" s="113"/>
      <c r="H12" s="67"/>
      <c r="I12" s="113">
        <f aca="true" t="shared" si="0" ref="I12:I18">G12-E12</f>
        <v>0</v>
      </c>
      <c r="J12" s="68"/>
      <c r="K12" s="275" t="s">
        <v>43</v>
      </c>
    </row>
    <row r="13" spans="1:11" ht="15.75" hidden="1">
      <c r="A13" s="113"/>
      <c r="B13" s="120" t="s">
        <v>139</v>
      </c>
      <c r="C13" s="113"/>
      <c r="D13" s="67"/>
      <c r="E13" s="113"/>
      <c r="F13" s="67"/>
      <c r="G13" s="113"/>
      <c r="H13" s="67"/>
      <c r="I13" s="113">
        <f t="shared" si="0"/>
        <v>0</v>
      </c>
      <c r="J13" s="68"/>
      <c r="K13" s="275" t="s">
        <v>43</v>
      </c>
    </row>
    <row r="14" spans="1:11" ht="15.75" hidden="1">
      <c r="A14" s="113"/>
      <c r="B14" s="120" t="s">
        <v>140</v>
      </c>
      <c r="C14" s="113"/>
      <c r="D14" s="67"/>
      <c r="E14" s="113"/>
      <c r="F14" s="67"/>
      <c r="G14" s="113"/>
      <c r="H14" s="67"/>
      <c r="I14" s="113">
        <f t="shared" si="0"/>
        <v>0</v>
      </c>
      <c r="J14" s="68"/>
      <c r="K14" s="275" t="s">
        <v>43</v>
      </c>
    </row>
    <row r="15" spans="1:11" ht="15.75" hidden="1">
      <c r="A15" s="113"/>
      <c r="B15" s="120" t="s">
        <v>152</v>
      </c>
      <c r="C15" s="113"/>
      <c r="D15" s="67"/>
      <c r="E15" s="113"/>
      <c r="F15" s="67"/>
      <c r="G15" s="113"/>
      <c r="H15" s="67"/>
      <c r="I15" s="113">
        <f t="shared" si="0"/>
        <v>0</v>
      </c>
      <c r="J15" s="68"/>
      <c r="K15" s="275" t="s">
        <v>43</v>
      </c>
    </row>
    <row r="16" spans="1:11" ht="15.75">
      <c r="A16" s="113"/>
      <c r="B16" s="211" t="s">
        <v>178</v>
      </c>
      <c r="C16" s="345">
        <v>1</v>
      </c>
      <c r="D16" s="346">
        <v>1</v>
      </c>
      <c r="E16" s="345">
        <v>1</v>
      </c>
      <c r="F16" s="346">
        <v>1</v>
      </c>
      <c r="G16" s="345">
        <v>1</v>
      </c>
      <c r="H16" s="346">
        <v>1</v>
      </c>
      <c r="I16" s="345">
        <f t="shared" si="0"/>
        <v>0</v>
      </c>
      <c r="J16" s="347">
        <v>0</v>
      </c>
      <c r="K16" s="275" t="s">
        <v>43</v>
      </c>
    </row>
    <row r="17" spans="1:11" ht="15.75">
      <c r="A17" s="113"/>
      <c r="B17" s="122" t="s">
        <v>125</v>
      </c>
      <c r="C17" s="345">
        <v>1</v>
      </c>
      <c r="D17" s="346">
        <v>1</v>
      </c>
      <c r="E17" s="345">
        <v>1</v>
      </c>
      <c r="F17" s="346">
        <v>1</v>
      </c>
      <c r="G17" s="345">
        <v>1</v>
      </c>
      <c r="H17" s="346">
        <v>1</v>
      </c>
      <c r="I17" s="345">
        <f t="shared" si="0"/>
        <v>0</v>
      </c>
      <c r="J17" s="347">
        <v>0</v>
      </c>
      <c r="K17" s="275" t="s">
        <v>43</v>
      </c>
    </row>
    <row r="18" spans="1:11" ht="15.75">
      <c r="A18" s="113"/>
      <c r="B18" s="122" t="s">
        <v>124</v>
      </c>
      <c r="C18" s="345">
        <v>1</v>
      </c>
      <c r="D18" s="346">
        <v>1</v>
      </c>
      <c r="E18" s="345">
        <v>1</v>
      </c>
      <c r="F18" s="346">
        <v>1</v>
      </c>
      <c r="G18" s="345">
        <v>1</v>
      </c>
      <c r="H18" s="346">
        <v>1</v>
      </c>
      <c r="I18" s="345">
        <f t="shared" si="0"/>
        <v>0</v>
      </c>
      <c r="J18" s="347">
        <v>0</v>
      </c>
      <c r="K18" s="275" t="s">
        <v>43</v>
      </c>
    </row>
    <row r="19" spans="1:11" ht="15.75">
      <c r="A19" s="113"/>
      <c r="B19" s="138" t="s">
        <v>151</v>
      </c>
      <c r="C19" s="348">
        <f>SUM(C16:C18)</f>
        <v>3</v>
      </c>
      <c r="D19" s="349">
        <v>3</v>
      </c>
      <c r="E19" s="348">
        <f>SUM(E16:E18)</f>
        <v>3</v>
      </c>
      <c r="F19" s="349">
        <v>3</v>
      </c>
      <c r="G19" s="348">
        <f>SUM(G16:G18)</f>
        <v>3</v>
      </c>
      <c r="H19" s="349">
        <v>3</v>
      </c>
      <c r="I19" s="348">
        <f>SUM(I16:I18)</f>
        <v>0</v>
      </c>
      <c r="J19" s="350">
        <v>0</v>
      </c>
      <c r="K19" s="275" t="s">
        <v>43</v>
      </c>
    </row>
    <row r="20" spans="1:21" ht="15.75">
      <c r="A20" s="113"/>
      <c r="B20" s="139" t="s">
        <v>95</v>
      </c>
      <c r="C20" s="643">
        <v>159805</v>
      </c>
      <c r="D20" s="644"/>
      <c r="E20" s="351"/>
      <c r="F20" s="259">
        <v>164759</v>
      </c>
      <c r="G20" s="354"/>
      <c r="H20" s="259">
        <f>F20*1.022</f>
        <v>168383.698</v>
      </c>
      <c r="I20" s="351"/>
      <c r="J20" s="355"/>
      <c r="K20" s="275" t="s">
        <v>43</v>
      </c>
      <c r="U20" s="264" t="s">
        <v>104</v>
      </c>
    </row>
    <row r="21" spans="1:11" ht="15.75">
      <c r="A21" s="113"/>
      <c r="B21" s="139" t="s">
        <v>153</v>
      </c>
      <c r="C21" s="645">
        <v>89898</v>
      </c>
      <c r="D21" s="646"/>
      <c r="E21" s="351"/>
      <c r="F21" s="259">
        <v>92685</v>
      </c>
      <c r="G21" s="354"/>
      <c r="H21" s="259">
        <f>F21*1.022</f>
        <v>94724.07</v>
      </c>
      <c r="I21" s="351"/>
      <c r="J21" s="355"/>
      <c r="K21" s="275" t="s">
        <v>43</v>
      </c>
    </row>
    <row r="22" spans="1:11" ht="16.5" thickBot="1">
      <c r="A22" s="114"/>
      <c r="B22" s="212" t="s">
        <v>154</v>
      </c>
      <c r="C22" s="352"/>
      <c r="D22" s="416">
        <v>13</v>
      </c>
      <c r="E22" s="353"/>
      <c r="F22" s="416">
        <v>13</v>
      </c>
      <c r="G22" s="353"/>
      <c r="H22" s="416">
        <v>13</v>
      </c>
      <c r="I22" s="353"/>
      <c r="J22" s="356"/>
      <c r="K22" s="275" t="s">
        <v>104</v>
      </c>
    </row>
    <row r="23" spans="1:11" ht="15.75">
      <c r="A23" s="25"/>
      <c r="B23" s="642"/>
      <c r="C23" s="513"/>
      <c r="D23" s="513"/>
      <c r="E23" s="513"/>
      <c r="F23" s="513"/>
      <c r="G23" s="513"/>
      <c r="H23" s="513"/>
      <c r="I23" s="513"/>
      <c r="J23" s="513"/>
      <c r="K23" s="513"/>
    </row>
    <row r="24" spans="2:10" ht="15.75">
      <c r="B24" s="25"/>
      <c r="C24" s="25"/>
      <c r="D24" s="25"/>
      <c r="E24" s="25"/>
      <c r="F24" s="25"/>
      <c r="G24" s="25"/>
      <c r="H24" s="25"/>
      <c r="I24" s="25"/>
      <c r="J24" s="25"/>
    </row>
    <row r="25" spans="2:11" ht="15.75">
      <c r="B25" s="132"/>
      <c r="C25" s="132"/>
      <c r="D25" s="132"/>
      <c r="E25" s="132"/>
      <c r="F25" s="132"/>
      <c r="G25" s="132"/>
      <c r="H25" s="132"/>
      <c r="I25" s="132"/>
      <c r="K25" s="275"/>
    </row>
    <row r="26" spans="2:9" ht="15.75">
      <c r="B26" s="132"/>
      <c r="C26" s="132"/>
      <c r="D26" s="132"/>
      <c r="E26" s="132"/>
      <c r="F26" s="132"/>
      <c r="G26" s="132"/>
      <c r="H26" s="132"/>
      <c r="I26" s="132"/>
    </row>
    <row r="27" spans="2:9" ht="15.75">
      <c r="B27" s="132"/>
      <c r="C27" s="132"/>
      <c r="D27" s="132"/>
      <c r="E27" s="132"/>
      <c r="F27" s="132"/>
      <c r="G27" s="132"/>
      <c r="H27" s="132"/>
      <c r="I27" s="132"/>
    </row>
    <row r="28" spans="2:9" ht="15.75">
      <c r="B28" s="132"/>
      <c r="C28" s="132"/>
      <c r="D28" s="132"/>
      <c r="E28" s="132"/>
      <c r="F28" s="132"/>
      <c r="G28" s="132"/>
      <c r="H28" s="132"/>
      <c r="I28" s="132"/>
    </row>
    <row r="29" spans="2:9" ht="15.75">
      <c r="B29" s="132"/>
      <c r="C29" s="132"/>
      <c r="D29" s="132"/>
      <c r="E29" s="132"/>
      <c r="F29" s="132"/>
      <c r="G29" s="132"/>
      <c r="H29" s="132"/>
      <c r="I29" s="132"/>
    </row>
    <row r="30" spans="2:9" ht="15.75">
      <c r="B30" s="132"/>
      <c r="C30" s="132"/>
      <c r="D30" s="132"/>
      <c r="E30" s="132"/>
      <c r="F30" s="132"/>
      <c r="G30" s="132"/>
      <c r="H30" s="132"/>
      <c r="I30" s="132"/>
    </row>
  </sheetData>
  <mergeCells count="12">
    <mergeCell ref="B6:J6"/>
    <mergeCell ref="B5:J5"/>
    <mergeCell ref="B4:J4"/>
    <mergeCell ref="B1:J1"/>
    <mergeCell ref="B9:B11"/>
    <mergeCell ref="B23:K23"/>
    <mergeCell ref="C20:D20"/>
    <mergeCell ref="C21:D21"/>
    <mergeCell ref="C9:D10"/>
    <mergeCell ref="E9:F10"/>
    <mergeCell ref="G9:H10"/>
    <mergeCell ref="I9:J10"/>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xl/worksheets/sheet9.xml><?xml version="1.0" encoding="utf-8"?>
<worksheet xmlns="http://schemas.openxmlformats.org/spreadsheetml/2006/main" xmlns:r="http://schemas.openxmlformats.org/officeDocument/2006/relationships">
  <sheetPr codeName="Sheet17"/>
  <dimension ref="A1:U69"/>
  <sheetViews>
    <sheetView zoomScale="75" zoomScaleNormal="75" zoomScaleSheetLayoutView="50" workbookViewId="0" topLeftCell="A1">
      <pane xSplit="4" ySplit="9" topLeftCell="F10" activePane="bottomRight" state="frozen"/>
      <selection pane="topLeft" activeCell="A1" sqref="A1:AC1"/>
      <selection pane="topRight" activeCell="A1" sqref="A1:AC1"/>
      <selection pane="bottomLeft" activeCell="A1" sqref="A1:AC1"/>
      <selection pane="bottomRight" activeCell="A1" sqref="A1:AC1"/>
    </sheetView>
  </sheetViews>
  <sheetFormatPr defaultColWidth="8.88671875" defaultRowHeight="15"/>
  <cols>
    <col min="1" max="1" width="1.88671875" style="3" customWidth="1"/>
    <col min="2" max="2" width="27.10546875" style="3" customWidth="1"/>
    <col min="3" max="3" width="12.5546875" style="3" customWidth="1"/>
    <col min="4" max="4" width="18.10546875" style="3" customWidth="1"/>
    <col min="5" max="5" width="8.88671875" style="3" customWidth="1"/>
    <col min="6" max="6" width="10.10546875" style="3" customWidth="1"/>
    <col min="7" max="7" width="8.88671875" style="3" customWidth="1"/>
    <col min="8" max="8" width="10.6640625" style="3" customWidth="1"/>
    <col min="9" max="11" width="8.88671875" style="3" customWidth="1"/>
    <col min="12" max="12" width="10.3359375" style="3" customWidth="1"/>
    <col min="13" max="15" width="0" style="3" hidden="1" customWidth="1"/>
    <col min="16" max="16" width="0.9921875" style="274" customWidth="1"/>
    <col min="18" max="16384" width="8.88671875" style="3" customWidth="1"/>
  </cols>
  <sheetData>
    <row r="1" spans="1:16" ht="18.75" customHeight="1">
      <c r="A1" s="508" t="s">
        <v>176</v>
      </c>
      <c r="B1" s="433"/>
      <c r="C1" s="433"/>
      <c r="D1" s="433"/>
      <c r="E1" s="433"/>
      <c r="F1" s="433"/>
      <c r="G1" s="433"/>
      <c r="H1" s="433"/>
      <c r="I1" s="433"/>
      <c r="J1" s="433"/>
      <c r="K1" s="433"/>
      <c r="L1" s="635"/>
      <c r="P1" s="273" t="s">
        <v>43</v>
      </c>
    </row>
    <row r="2" spans="1:16" ht="18.75" customHeight="1">
      <c r="A2" s="599"/>
      <c r="B2" s="671"/>
      <c r="C2" s="671"/>
      <c r="D2" s="671"/>
      <c r="E2" s="671"/>
      <c r="F2" s="671"/>
      <c r="G2" s="671"/>
      <c r="H2" s="671"/>
      <c r="I2" s="671"/>
      <c r="J2" s="671"/>
      <c r="K2" s="671"/>
      <c r="L2" s="672"/>
      <c r="P2" s="273" t="s">
        <v>43</v>
      </c>
    </row>
    <row r="3" spans="1:16" ht="18.75">
      <c r="A3" s="673" t="s">
        <v>165</v>
      </c>
      <c r="B3" s="674"/>
      <c r="C3" s="674"/>
      <c r="D3" s="674"/>
      <c r="E3" s="674"/>
      <c r="F3" s="674"/>
      <c r="G3" s="674"/>
      <c r="H3" s="674"/>
      <c r="I3" s="674"/>
      <c r="J3" s="674"/>
      <c r="K3" s="674"/>
      <c r="L3" s="675"/>
      <c r="P3" s="273" t="s">
        <v>43</v>
      </c>
    </row>
    <row r="4" spans="1:16" ht="16.5">
      <c r="A4" s="676" t="str">
        <f>+'B. Summary of Requirements '!A5</f>
        <v>Office of Dispute Resolution</v>
      </c>
      <c r="B4" s="433"/>
      <c r="C4" s="433"/>
      <c r="D4" s="433"/>
      <c r="E4" s="433"/>
      <c r="F4" s="433"/>
      <c r="G4" s="433"/>
      <c r="H4" s="433"/>
      <c r="I4" s="433"/>
      <c r="J4" s="433"/>
      <c r="K4" s="433"/>
      <c r="L4" s="635"/>
      <c r="P4" s="273" t="s">
        <v>43</v>
      </c>
    </row>
    <row r="5" spans="1:16" ht="16.5">
      <c r="A5" s="676" t="str">
        <f>+'B. Summary of Requirements '!A6</f>
        <v>Salaries and Expenses</v>
      </c>
      <c r="B5" s="433"/>
      <c r="C5" s="433"/>
      <c r="D5" s="433"/>
      <c r="E5" s="433"/>
      <c r="F5" s="433"/>
      <c r="G5" s="433"/>
      <c r="H5" s="433"/>
      <c r="I5" s="433"/>
      <c r="J5" s="433"/>
      <c r="K5" s="433"/>
      <c r="L5" s="635"/>
      <c r="P5" s="273" t="s">
        <v>43</v>
      </c>
    </row>
    <row r="6" spans="1:16" ht="15.75">
      <c r="A6" s="684" t="s">
        <v>1</v>
      </c>
      <c r="B6" s="433"/>
      <c r="C6" s="433"/>
      <c r="D6" s="433"/>
      <c r="E6" s="433"/>
      <c r="F6" s="433"/>
      <c r="G6" s="433"/>
      <c r="H6" s="433"/>
      <c r="I6" s="433"/>
      <c r="J6" s="433"/>
      <c r="K6" s="433"/>
      <c r="L6" s="635"/>
      <c r="P6" s="273" t="s">
        <v>43</v>
      </c>
    </row>
    <row r="7" spans="1:16" ht="11.25" customHeight="1">
      <c r="A7" s="32"/>
      <c r="B7" s="14"/>
      <c r="C7" s="28"/>
      <c r="D7" s="28"/>
      <c r="E7" s="28"/>
      <c r="F7" s="28"/>
      <c r="G7" s="28"/>
      <c r="H7" s="28"/>
      <c r="I7" s="28"/>
      <c r="J7" s="28"/>
      <c r="K7" s="4"/>
      <c r="L7" s="4"/>
      <c r="P7" s="273" t="s">
        <v>43</v>
      </c>
    </row>
    <row r="8" spans="1:16" ht="44.25" customHeight="1">
      <c r="A8" s="680" t="s">
        <v>155</v>
      </c>
      <c r="B8" s="434"/>
      <c r="C8" s="434"/>
      <c r="D8" s="431"/>
      <c r="E8" s="666" t="s">
        <v>50</v>
      </c>
      <c r="F8" s="667"/>
      <c r="G8" s="688" t="s">
        <v>181</v>
      </c>
      <c r="H8" s="689"/>
      <c r="I8" s="685" t="s">
        <v>121</v>
      </c>
      <c r="J8" s="687"/>
      <c r="K8" s="685" t="s">
        <v>129</v>
      </c>
      <c r="L8" s="686"/>
      <c r="M8" s="11"/>
      <c r="P8" s="273" t="s">
        <v>43</v>
      </c>
    </row>
    <row r="9" spans="1:16" ht="25.5" customHeight="1" thickBot="1">
      <c r="A9" s="428"/>
      <c r="B9" s="429"/>
      <c r="C9" s="429"/>
      <c r="D9" s="424"/>
      <c r="E9" s="108" t="s">
        <v>132</v>
      </c>
      <c r="F9" s="109" t="s">
        <v>27</v>
      </c>
      <c r="G9" s="108" t="s">
        <v>132</v>
      </c>
      <c r="H9" s="109" t="s">
        <v>27</v>
      </c>
      <c r="I9" s="108" t="s">
        <v>132</v>
      </c>
      <c r="J9" s="109" t="s">
        <v>27</v>
      </c>
      <c r="K9" s="108" t="s">
        <v>132</v>
      </c>
      <c r="L9" s="110" t="s">
        <v>27</v>
      </c>
      <c r="M9" s="11"/>
      <c r="P9" s="273" t="s">
        <v>43</v>
      </c>
    </row>
    <row r="10" spans="1:16" ht="15.75">
      <c r="A10" s="681" t="s">
        <v>88</v>
      </c>
      <c r="B10" s="682"/>
      <c r="C10" s="682"/>
      <c r="D10" s="683"/>
      <c r="E10" s="357">
        <v>3</v>
      </c>
      <c r="F10" s="358">
        <v>330</v>
      </c>
      <c r="G10" s="357">
        <v>3</v>
      </c>
      <c r="H10" s="358">
        <v>318</v>
      </c>
      <c r="I10" s="357">
        <v>3</v>
      </c>
      <c r="J10" s="358">
        <v>340</v>
      </c>
      <c r="K10" s="357">
        <f>I10-G10</f>
        <v>0</v>
      </c>
      <c r="L10" s="341"/>
      <c r="M10" s="11"/>
      <c r="P10" s="273" t="s">
        <v>43</v>
      </c>
    </row>
    <row r="11" spans="1:16" ht="15.75">
      <c r="A11" s="665" t="s">
        <v>89</v>
      </c>
      <c r="B11" s="506"/>
      <c r="C11" s="506"/>
      <c r="D11" s="507"/>
      <c r="E11" s="359">
        <v>3</v>
      </c>
      <c r="F11" s="360">
        <v>330</v>
      </c>
      <c r="G11" s="359">
        <v>3</v>
      </c>
      <c r="H11" s="360">
        <v>318</v>
      </c>
      <c r="I11" s="359">
        <v>3</v>
      </c>
      <c r="J11" s="360">
        <v>340</v>
      </c>
      <c r="K11" s="359">
        <f>SUM(K10:K10)</f>
        <v>0</v>
      </c>
      <c r="L11" s="361">
        <v>22</v>
      </c>
      <c r="M11" s="33">
        <f>697+630+957+2333</f>
        <v>4617</v>
      </c>
      <c r="N11" s="3">
        <f>2451-93</f>
        <v>2358</v>
      </c>
      <c r="O11" s="3">
        <f>+H11-J11</f>
        <v>-22</v>
      </c>
      <c r="P11" s="273" t="s">
        <v>43</v>
      </c>
    </row>
    <row r="12" spans="1:16" ht="15.75">
      <c r="A12" s="668" t="s">
        <v>156</v>
      </c>
      <c r="B12" s="669"/>
      <c r="C12" s="669"/>
      <c r="D12" s="670"/>
      <c r="E12" s="357"/>
      <c r="F12" s="358"/>
      <c r="G12" s="357"/>
      <c r="H12" s="358"/>
      <c r="I12" s="357"/>
      <c r="J12" s="358"/>
      <c r="K12" s="357"/>
      <c r="L12" s="341"/>
      <c r="M12" s="11"/>
      <c r="P12" s="273" t="s">
        <v>43</v>
      </c>
    </row>
    <row r="13" spans="1:16" ht="15.75">
      <c r="A13" s="661" t="s">
        <v>142</v>
      </c>
      <c r="B13" s="463"/>
      <c r="C13" s="463"/>
      <c r="D13" s="662"/>
      <c r="E13" s="357"/>
      <c r="F13" s="358">
        <v>57</v>
      </c>
      <c r="G13" s="357"/>
      <c r="H13" s="358">
        <v>87</v>
      </c>
      <c r="I13" s="357"/>
      <c r="J13" s="358">
        <v>86</v>
      </c>
      <c r="K13" s="357"/>
      <c r="L13" s="341">
        <f>J13-H13</f>
        <v>-1</v>
      </c>
      <c r="M13" s="11">
        <v>359</v>
      </c>
      <c r="N13" s="3">
        <f>1171+93</f>
        <v>1264</v>
      </c>
      <c r="O13" s="3">
        <f aca="true" t="shared" si="0" ref="O13:O26">+H13-J13</f>
        <v>1</v>
      </c>
      <c r="P13" s="273" t="s">
        <v>43</v>
      </c>
    </row>
    <row r="14" spans="1:16" ht="15.75">
      <c r="A14" s="661" t="s">
        <v>143</v>
      </c>
      <c r="B14" s="463"/>
      <c r="C14" s="463"/>
      <c r="D14" s="662"/>
      <c r="E14" s="357"/>
      <c r="F14" s="358">
        <v>6</v>
      </c>
      <c r="G14" s="357"/>
      <c r="H14" s="358">
        <v>3</v>
      </c>
      <c r="I14" s="357"/>
      <c r="J14" s="358">
        <v>3</v>
      </c>
      <c r="K14" s="357"/>
      <c r="L14" s="341">
        <v>0</v>
      </c>
      <c r="M14" s="11"/>
      <c r="N14" s="3">
        <v>110</v>
      </c>
      <c r="O14" s="3">
        <f t="shared" si="0"/>
        <v>0</v>
      </c>
      <c r="P14" s="273" t="s">
        <v>43</v>
      </c>
    </row>
    <row r="15" spans="1:16" ht="15.75">
      <c r="A15" s="661" t="s">
        <v>144</v>
      </c>
      <c r="B15" s="463"/>
      <c r="C15" s="463"/>
      <c r="D15" s="662"/>
      <c r="E15" s="357"/>
      <c r="F15" s="358">
        <v>0</v>
      </c>
      <c r="G15" s="357"/>
      <c r="H15" s="358">
        <v>7</v>
      </c>
      <c r="I15" s="357"/>
      <c r="J15" s="358">
        <v>10</v>
      </c>
      <c r="K15" s="357"/>
      <c r="L15" s="341">
        <v>3</v>
      </c>
      <c r="M15" s="11"/>
      <c r="N15" s="3">
        <v>0</v>
      </c>
      <c r="O15" s="3">
        <f t="shared" si="0"/>
        <v>-3</v>
      </c>
      <c r="P15" s="273" t="s">
        <v>43</v>
      </c>
    </row>
    <row r="16" spans="1:16" ht="15.75">
      <c r="A16" s="661" t="s">
        <v>170</v>
      </c>
      <c r="B16" s="463"/>
      <c r="C16" s="463"/>
      <c r="D16" s="662"/>
      <c r="E16" s="357"/>
      <c r="F16" s="358">
        <v>77</v>
      </c>
      <c r="G16" s="357"/>
      <c r="H16" s="358">
        <v>81</v>
      </c>
      <c r="I16" s="357"/>
      <c r="J16" s="358">
        <v>90</v>
      </c>
      <c r="K16" s="357"/>
      <c r="L16" s="341">
        <f>J16-H16</f>
        <v>9</v>
      </c>
      <c r="M16" s="11">
        <f>4220-576</f>
        <v>3644</v>
      </c>
      <c r="O16" s="3">
        <f t="shared" si="0"/>
        <v>-9</v>
      </c>
      <c r="P16" s="273" t="s">
        <v>43</v>
      </c>
    </row>
    <row r="17" spans="1:16" ht="15.75">
      <c r="A17" s="661" t="s">
        <v>145</v>
      </c>
      <c r="B17" s="463"/>
      <c r="C17" s="463"/>
      <c r="D17" s="662"/>
      <c r="E17" s="357"/>
      <c r="F17" s="358">
        <v>6</v>
      </c>
      <c r="G17" s="357"/>
      <c r="H17" s="358">
        <v>10</v>
      </c>
      <c r="I17" s="357"/>
      <c r="J17" s="358">
        <v>10</v>
      </c>
      <c r="K17" s="357"/>
      <c r="L17" s="341">
        <f aca="true" t="shared" si="1" ref="L17:L24">J17-H17</f>
        <v>0</v>
      </c>
      <c r="M17" s="11">
        <v>332</v>
      </c>
      <c r="N17" s="3">
        <v>175</v>
      </c>
      <c r="O17" s="3">
        <f t="shared" si="0"/>
        <v>0</v>
      </c>
      <c r="P17" s="273" t="s">
        <v>43</v>
      </c>
    </row>
    <row r="18" spans="1:16" ht="15.75">
      <c r="A18" s="661" t="s">
        <v>146</v>
      </c>
      <c r="B18" s="463"/>
      <c r="C18" s="463"/>
      <c r="D18" s="662"/>
      <c r="E18" s="357"/>
      <c r="F18" s="358">
        <v>5</v>
      </c>
      <c r="G18" s="357"/>
      <c r="H18" s="358">
        <v>3</v>
      </c>
      <c r="I18" s="357"/>
      <c r="J18" s="358">
        <v>3</v>
      </c>
      <c r="K18" s="357"/>
      <c r="L18" s="341">
        <f t="shared" si="1"/>
        <v>0</v>
      </c>
      <c r="M18" s="11"/>
      <c r="O18" s="3">
        <f t="shared" si="0"/>
        <v>0</v>
      </c>
      <c r="P18" s="273" t="s">
        <v>43</v>
      </c>
    </row>
    <row r="19" spans="1:16" ht="15.75">
      <c r="A19" s="661" t="s">
        <v>147</v>
      </c>
      <c r="B19" s="463"/>
      <c r="C19" s="463"/>
      <c r="D19" s="662"/>
      <c r="E19" s="357"/>
      <c r="F19" s="358">
        <v>10</v>
      </c>
      <c r="G19" s="357"/>
      <c r="H19" s="358">
        <v>4</v>
      </c>
      <c r="I19" s="357"/>
      <c r="J19" s="358">
        <v>4</v>
      </c>
      <c r="K19" s="357"/>
      <c r="L19" s="341">
        <f t="shared" si="1"/>
        <v>0</v>
      </c>
      <c r="M19" s="11">
        <v>276</v>
      </c>
      <c r="N19" s="3">
        <v>14853</v>
      </c>
      <c r="O19" s="3">
        <f t="shared" si="0"/>
        <v>0</v>
      </c>
      <c r="P19" s="273" t="s">
        <v>43</v>
      </c>
    </row>
    <row r="20" spans="1:21" ht="15.75">
      <c r="A20" s="661" t="s">
        <v>40</v>
      </c>
      <c r="B20" s="663"/>
      <c r="C20" s="663"/>
      <c r="D20" s="664"/>
      <c r="E20" s="357"/>
      <c r="F20" s="358">
        <v>2</v>
      </c>
      <c r="G20" s="357"/>
      <c r="H20" s="358">
        <v>2</v>
      </c>
      <c r="I20" s="357"/>
      <c r="J20" s="358">
        <v>2</v>
      </c>
      <c r="K20" s="357"/>
      <c r="L20" s="341">
        <f t="shared" si="1"/>
        <v>0</v>
      </c>
      <c r="M20" s="11"/>
      <c r="N20" s="3">
        <v>135</v>
      </c>
      <c r="O20" s="3">
        <f t="shared" si="0"/>
        <v>0</v>
      </c>
      <c r="P20" s="273" t="s">
        <v>43</v>
      </c>
      <c r="U20" s="691" t="s">
        <v>104</v>
      </c>
    </row>
    <row r="21" spans="1:16" ht="15.75">
      <c r="A21" s="661" t="s">
        <v>171</v>
      </c>
      <c r="B21" s="463"/>
      <c r="C21" s="463"/>
      <c r="D21" s="662"/>
      <c r="E21" s="357"/>
      <c r="F21" s="358">
        <v>5</v>
      </c>
      <c r="G21" s="357"/>
      <c r="H21" s="358">
        <v>11</v>
      </c>
      <c r="I21" s="357"/>
      <c r="J21" s="358">
        <v>11</v>
      </c>
      <c r="K21" s="357"/>
      <c r="L21" s="341">
        <f t="shared" si="1"/>
        <v>0</v>
      </c>
      <c r="M21" s="11"/>
      <c r="O21" s="3">
        <f t="shared" si="0"/>
        <v>0</v>
      </c>
      <c r="P21" s="273" t="s">
        <v>43</v>
      </c>
    </row>
    <row r="22" spans="1:16" ht="15.75">
      <c r="A22" s="661" t="s">
        <v>184</v>
      </c>
      <c r="B22" s="463"/>
      <c r="C22" s="463"/>
      <c r="D22" s="662"/>
      <c r="E22" s="357"/>
      <c r="F22" s="358">
        <v>1</v>
      </c>
      <c r="G22" s="357"/>
      <c r="H22" s="358">
        <v>9</v>
      </c>
      <c r="I22" s="357"/>
      <c r="J22" s="358">
        <v>9</v>
      </c>
      <c r="K22" s="357"/>
      <c r="L22" s="341">
        <f t="shared" si="1"/>
        <v>0</v>
      </c>
      <c r="M22" s="11"/>
      <c r="N22" s="3">
        <v>10</v>
      </c>
      <c r="O22" s="3">
        <f t="shared" si="0"/>
        <v>0</v>
      </c>
      <c r="P22" s="273" t="s">
        <v>43</v>
      </c>
    </row>
    <row r="23" spans="1:16" ht="15.75">
      <c r="A23" s="661" t="s">
        <v>148</v>
      </c>
      <c r="B23" s="463"/>
      <c r="C23" s="463"/>
      <c r="D23" s="662"/>
      <c r="E23" s="357"/>
      <c r="F23" s="358">
        <v>5</v>
      </c>
      <c r="G23" s="357"/>
      <c r="H23" s="358">
        <v>2</v>
      </c>
      <c r="I23" s="357"/>
      <c r="J23" s="358">
        <v>2</v>
      </c>
      <c r="K23" s="357"/>
      <c r="L23" s="341">
        <f t="shared" si="1"/>
        <v>0</v>
      </c>
      <c r="M23" s="11"/>
      <c r="N23" s="3">
        <v>85</v>
      </c>
      <c r="O23" s="3">
        <f t="shared" si="0"/>
        <v>0</v>
      </c>
      <c r="P23" s="273" t="s">
        <v>43</v>
      </c>
    </row>
    <row r="24" spans="1:16" ht="15.75">
      <c r="A24" s="661" t="s">
        <v>149</v>
      </c>
      <c r="B24" s="463"/>
      <c r="C24" s="463"/>
      <c r="D24" s="662"/>
      <c r="E24" s="357"/>
      <c r="F24" s="358">
        <v>9</v>
      </c>
      <c r="G24" s="357"/>
      <c r="H24" s="358">
        <v>2</v>
      </c>
      <c r="I24" s="357"/>
      <c r="J24" s="358">
        <v>2</v>
      </c>
      <c r="K24" s="357"/>
      <c r="L24" s="341">
        <f t="shared" si="1"/>
        <v>0</v>
      </c>
      <c r="M24" s="11"/>
      <c r="N24" s="3">
        <v>37758</v>
      </c>
      <c r="O24" s="3">
        <f t="shared" si="0"/>
        <v>0</v>
      </c>
      <c r="P24" s="273" t="s">
        <v>43</v>
      </c>
    </row>
    <row r="25" spans="1:16" ht="15.75">
      <c r="A25" s="661" t="s">
        <v>188</v>
      </c>
      <c r="B25" s="463"/>
      <c r="C25" s="463"/>
      <c r="D25" s="662"/>
      <c r="E25" s="357"/>
      <c r="F25" s="358">
        <v>1</v>
      </c>
      <c r="G25" s="357"/>
      <c r="H25" s="358">
        <v>2</v>
      </c>
      <c r="I25" s="357"/>
      <c r="J25" s="358">
        <v>2</v>
      </c>
      <c r="K25" s="357"/>
      <c r="L25" s="341">
        <f>J25-H25</f>
        <v>0</v>
      </c>
      <c r="M25" s="11"/>
      <c r="O25" s="3">
        <f t="shared" si="0"/>
        <v>0</v>
      </c>
      <c r="P25" s="273"/>
    </row>
    <row r="26" spans="1:16" ht="15.75">
      <c r="A26" s="677" t="s">
        <v>150</v>
      </c>
      <c r="B26" s="678"/>
      <c r="C26" s="678"/>
      <c r="D26" s="679"/>
      <c r="E26" s="270"/>
      <c r="F26" s="137">
        <f>SUM(F11:F25)</f>
        <v>514</v>
      </c>
      <c r="G26" s="270"/>
      <c r="H26" s="137">
        <f>SUM(H11:H25)</f>
        <v>541</v>
      </c>
      <c r="I26" s="270"/>
      <c r="J26" s="137">
        <f>SUM(J11:J25)</f>
        <v>574</v>
      </c>
      <c r="K26" s="270"/>
      <c r="L26" s="136">
        <f>SUM(L11:L24)</f>
        <v>33</v>
      </c>
      <c r="M26" s="11">
        <f>SUM(M11:M24)</f>
        <v>9228</v>
      </c>
      <c r="N26" s="3">
        <f>SUM(N11:N24)</f>
        <v>56748</v>
      </c>
      <c r="O26" s="3">
        <f t="shared" si="0"/>
        <v>-33</v>
      </c>
      <c r="P26" s="273" t="s">
        <v>43</v>
      </c>
    </row>
    <row r="27" spans="1:16" ht="15.75">
      <c r="A27" s="238"/>
      <c r="B27" s="257"/>
      <c r="C27" s="217"/>
      <c r="D27" s="258"/>
      <c r="E27" s="217"/>
      <c r="F27" s="217"/>
      <c r="G27" s="217"/>
      <c r="H27" s="217"/>
      <c r="I27" s="217"/>
      <c r="J27" s="217"/>
      <c r="K27" s="217"/>
      <c r="L27" s="217"/>
      <c r="M27" s="11"/>
      <c r="P27" s="273" t="s">
        <v>104</v>
      </c>
    </row>
    <row r="28" spans="1:16" ht="15.75">
      <c r="A28" s="660"/>
      <c r="B28" s="513"/>
      <c r="C28" s="513"/>
      <c r="D28" s="513"/>
      <c r="E28" s="513"/>
      <c r="F28" s="513"/>
      <c r="G28" s="513"/>
      <c r="H28" s="513"/>
      <c r="I28" s="513"/>
      <c r="J28" s="513"/>
      <c r="K28" s="513"/>
      <c r="L28" s="513"/>
      <c r="M28" s="513"/>
      <c r="N28" s="513"/>
      <c r="O28" s="513"/>
      <c r="P28" s="514"/>
    </row>
    <row r="29" spans="11:13" ht="15.75">
      <c r="K29" s="29"/>
      <c r="L29" s="29"/>
      <c r="M29" s="11"/>
    </row>
    <row r="30" spans="1:13" ht="22.5" customHeight="1" hidden="1">
      <c r="A30" s="218"/>
      <c r="B30" s="658" t="s">
        <v>158</v>
      </c>
      <c r="C30" s="493"/>
      <c r="D30" s="493"/>
      <c r="E30" s="493"/>
      <c r="F30" s="493"/>
      <c r="G30" s="493"/>
      <c r="H30" s="493"/>
      <c r="I30" s="493"/>
      <c r="J30" s="493"/>
      <c r="K30" s="659"/>
      <c r="L30" s="659"/>
      <c r="M30" s="11"/>
    </row>
    <row r="31" spans="1:13" ht="15.75" hidden="1">
      <c r="A31" s="218"/>
      <c r="B31" s="218"/>
      <c r="C31" s="218"/>
      <c r="D31" s="218"/>
      <c r="E31" s="218"/>
      <c r="F31" s="218"/>
      <c r="G31" s="218"/>
      <c r="H31" s="218"/>
      <c r="I31" s="218"/>
      <c r="J31" s="218"/>
      <c r="K31" s="133"/>
      <c r="L31" s="134"/>
      <c r="M31" s="11"/>
    </row>
    <row r="32" spans="1:13" ht="18.75" hidden="1">
      <c r="A32" s="218"/>
      <c r="B32" s="422" t="s">
        <v>157</v>
      </c>
      <c r="C32" s="218"/>
      <c r="D32" s="218"/>
      <c r="E32" s="218"/>
      <c r="F32" s="218"/>
      <c r="G32" s="218"/>
      <c r="H32" s="218"/>
      <c r="I32" s="218"/>
      <c r="J32" s="218"/>
      <c r="K32" s="134"/>
      <c r="L32" s="134"/>
      <c r="M32" s="11"/>
    </row>
    <row r="33" spans="1:13" ht="15.75" hidden="1">
      <c r="A33" s="218"/>
      <c r="B33" s="218"/>
      <c r="C33" s="218"/>
      <c r="D33" s="218"/>
      <c r="E33" s="218"/>
      <c r="F33" s="218"/>
      <c r="G33" s="218"/>
      <c r="H33" s="218"/>
      <c r="I33" s="218"/>
      <c r="J33" s="218"/>
      <c r="K33" s="134"/>
      <c r="L33" s="134"/>
      <c r="M33" s="11"/>
    </row>
    <row r="34" spans="1:13" ht="65.25" customHeight="1" hidden="1">
      <c r="A34" s="218"/>
      <c r="B34" s="658" t="s">
        <v>159</v>
      </c>
      <c r="C34" s="493"/>
      <c r="D34" s="493"/>
      <c r="E34" s="493"/>
      <c r="F34" s="493"/>
      <c r="G34" s="493"/>
      <c r="H34" s="493"/>
      <c r="I34" s="493"/>
      <c r="J34" s="493"/>
      <c r="K34" s="659"/>
      <c r="L34" s="659"/>
      <c r="M34" s="11"/>
    </row>
    <row r="35" spans="1:13" ht="15.75">
      <c r="A35" s="218"/>
      <c r="B35" s="423"/>
      <c r="C35" s="218"/>
      <c r="D35" s="218"/>
      <c r="E35" s="218"/>
      <c r="F35" s="218"/>
      <c r="G35" s="218"/>
      <c r="H35" s="218"/>
      <c r="I35" s="218"/>
      <c r="J35" s="218"/>
      <c r="K35" s="25"/>
      <c r="L35" s="25"/>
      <c r="M35" s="11"/>
    </row>
    <row r="36" spans="1:13" ht="15.75">
      <c r="A36" s="218"/>
      <c r="B36" s="218"/>
      <c r="C36" s="218"/>
      <c r="D36" s="218"/>
      <c r="E36" s="218"/>
      <c r="F36" s="218"/>
      <c r="G36" s="218"/>
      <c r="H36" s="218"/>
      <c r="I36" s="218"/>
      <c r="J36" s="218"/>
      <c r="K36" s="25"/>
      <c r="L36" s="265"/>
      <c r="M36" s="11"/>
    </row>
    <row r="37" spans="1:13" ht="15.75">
      <c r="A37" s="218"/>
      <c r="B37" s="218"/>
      <c r="C37" s="218"/>
      <c r="D37" s="218"/>
      <c r="E37" s="218"/>
      <c r="F37" s="218"/>
      <c r="G37" s="218"/>
      <c r="H37" s="218"/>
      <c r="I37" s="218"/>
      <c r="J37" s="218"/>
      <c r="K37" s="25"/>
      <c r="L37" s="25"/>
      <c r="M37" s="11"/>
    </row>
    <row r="38" spans="1:13" ht="15.75">
      <c r="A38" s="218"/>
      <c r="B38" s="218"/>
      <c r="C38" s="218"/>
      <c r="D38" s="218"/>
      <c r="E38" s="218"/>
      <c r="F38" s="218"/>
      <c r="G38" s="218"/>
      <c r="H38" s="218"/>
      <c r="I38" s="218"/>
      <c r="J38" s="218"/>
      <c r="K38" s="25"/>
      <c r="L38" s="25"/>
      <c r="M38" s="11"/>
    </row>
    <row r="39" spans="1:13" ht="15.75">
      <c r="A39" s="218"/>
      <c r="B39" s="218"/>
      <c r="C39" s="218"/>
      <c r="D39" s="218"/>
      <c r="E39" s="218"/>
      <c r="F39" s="218"/>
      <c r="G39" s="218"/>
      <c r="H39" s="218"/>
      <c r="I39" s="218"/>
      <c r="J39" s="218"/>
      <c r="K39" s="25"/>
      <c r="L39" s="25"/>
      <c r="M39" s="11"/>
    </row>
    <row r="40" spans="1:13" ht="15.75">
      <c r="A40" s="218"/>
      <c r="B40" s="218"/>
      <c r="C40" s="218"/>
      <c r="D40" s="218"/>
      <c r="E40" s="218"/>
      <c r="F40" s="218"/>
      <c r="G40" s="218"/>
      <c r="H40" s="218"/>
      <c r="I40" s="218"/>
      <c r="J40" s="218"/>
      <c r="K40" s="25"/>
      <c r="L40" s="25"/>
      <c r="M40" s="11"/>
    </row>
    <row r="41" spans="1:13" ht="15.75">
      <c r="A41" s="218"/>
      <c r="B41" s="218"/>
      <c r="C41" s="218"/>
      <c r="D41" s="218"/>
      <c r="E41" s="218"/>
      <c r="F41" s="218"/>
      <c r="G41" s="218"/>
      <c r="H41" s="218"/>
      <c r="I41" s="218"/>
      <c r="J41" s="218"/>
      <c r="K41" s="25"/>
      <c r="L41" s="25"/>
      <c r="M41" s="11"/>
    </row>
    <row r="42" spans="1:13" ht="15.75">
      <c r="A42" s="218"/>
      <c r="B42" s="218"/>
      <c r="C42" s="218"/>
      <c r="D42" s="218"/>
      <c r="E42" s="218"/>
      <c r="F42" s="218"/>
      <c r="G42" s="218"/>
      <c r="H42" s="218"/>
      <c r="I42" s="218"/>
      <c r="J42" s="218"/>
      <c r="K42" s="25"/>
      <c r="L42" s="25"/>
      <c r="M42" s="11"/>
    </row>
    <row r="43" spans="1:13" ht="15.75">
      <c r="A43" s="218"/>
      <c r="B43" s="218"/>
      <c r="C43" s="218"/>
      <c r="D43" s="218"/>
      <c r="E43" s="218"/>
      <c r="F43" s="218"/>
      <c r="G43" s="218"/>
      <c r="H43" s="218"/>
      <c r="I43" s="218"/>
      <c r="J43" s="218"/>
      <c r="K43" s="25"/>
      <c r="L43" s="25"/>
      <c r="M43" s="11"/>
    </row>
    <row r="44" spans="11:13" ht="15.75">
      <c r="K44" s="25"/>
      <c r="L44" s="25"/>
      <c r="M44" s="11"/>
    </row>
    <row r="45" spans="11:13" ht="15.75">
      <c r="K45" s="25"/>
      <c r="L45" s="25"/>
      <c r="M45" s="11"/>
    </row>
    <row r="46" spans="11:13" ht="15.75">
      <c r="K46" s="25"/>
      <c r="L46" s="25"/>
      <c r="M46" s="11"/>
    </row>
    <row r="47" spans="11:13" ht="15.75">
      <c r="K47" s="25"/>
      <c r="L47" s="26"/>
      <c r="M47" s="11"/>
    </row>
    <row r="48" spans="11:13" ht="15.75">
      <c r="K48" s="25"/>
      <c r="L48" s="26"/>
      <c r="M48" s="11"/>
    </row>
    <row r="49" spans="11:13" ht="15.75">
      <c r="K49" s="25"/>
      <c r="L49" s="25"/>
      <c r="M49" s="11"/>
    </row>
    <row r="50" spans="11:13" ht="15.75">
      <c r="K50" s="25"/>
      <c r="L50" s="25"/>
      <c r="M50" s="11"/>
    </row>
    <row r="51" spans="11:13" ht="15.75">
      <c r="K51" s="25"/>
      <c r="L51" s="25"/>
      <c r="M51" s="11"/>
    </row>
    <row r="52" spans="11:13" ht="15.75">
      <c r="K52" s="25"/>
      <c r="L52" s="25"/>
      <c r="M52" s="11"/>
    </row>
    <row r="53" spans="11:13" ht="15.75">
      <c r="K53" s="25"/>
      <c r="L53" s="25"/>
      <c r="M53" s="11"/>
    </row>
    <row r="54" spans="11:13" ht="15.75">
      <c r="K54" s="25"/>
      <c r="L54" s="25"/>
      <c r="M54" s="11"/>
    </row>
    <row r="55" spans="11:13" ht="15.75">
      <c r="K55" s="25"/>
      <c r="L55" s="25"/>
      <c r="M55" s="11"/>
    </row>
    <row r="56" spans="11:13" ht="15.75">
      <c r="K56" s="25"/>
      <c r="L56" s="25"/>
      <c r="M56" s="11"/>
    </row>
    <row r="57" spans="11:13" ht="15.75">
      <c r="K57" s="25"/>
      <c r="L57" s="25"/>
      <c r="M57" s="11"/>
    </row>
    <row r="58" spans="11:13" ht="15.75">
      <c r="K58" s="25"/>
      <c r="L58" s="25"/>
      <c r="M58" s="11"/>
    </row>
    <row r="59" spans="11:13" ht="15.75">
      <c r="K59" s="25"/>
      <c r="L59" s="25"/>
      <c r="M59" s="11"/>
    </row>
    <row r="60" spans="11:13" ht="15.75">
      <c r="K60" s="25"/>
      <c r="L60" s="25"/>
      <c r="M60" s="11"/>
    </row>
    <row r="61" spans="11:13" ht="15.75">
      <c r="K61" s="25"/>
      <c r="L61" s="25"/>
      <c r="M61" s="11"/>
    </row>
    <row r="62" spans="11:13" ht="15.75">
      <c r="K62" s="30"/>
      <c r="L62" s="25"/>
      <c r="M62" s="11"/>
    </row>
    <row r="63" spans="11:13" ht="15.75">
      <c r="K63" s="11"/>
      <c r="L63" s="11"/>
      <c r="M63" s="11"/>
    </row>
    <row r="64" spans="11:13" ht="15.75">
      <c r="K64" s="10"/>
      <c r="L64" s="10"/>
      <c r="M64" s="11"/>
    </row>
    <row r="65" spans="11:13" ht="15.75">
      <c r="K65" s="10"/>
      <c r="L65" s="10"/>
      <c r="M65" s="11"/>
    </row>
    <row r="66" spans="11:13" ht="15.75">
      <c r="K66" s="10"/>
      <c r="L66" s="10"/>
      <c r="M66" s="11"/>
    </row>
    <row r="67" spans="11:13" ht="15.75">
      <c r="K67" s="10"/>
      <c r="L67" s="10"/>
      <c r="M67" s="11"/>
    </row>
    <row r="68" ht="15.75">
      <c r="M68" s="11"/>
    </row>
    <row r="69" ht="15.75">
      <c r="M69" s="11"/>
    </row>
  </sheetData>
  <mergeCells count="31">
    <mergeCell ref="A24:D24"/>
    <mergeCell ref="A26:D26"/>
    <mergeCell ref="A25:D25"/>
    <mergeCell ref="A5:L5"/>
    <mergeCell ref="A8:D9"/>
    <mergeCell ref="A10:D10"/>
    <mergeCell ref="A6:L6"/>
    <mergeCell ref="K8:L8"/>
    <mergeCell ref="I8:J8"/>
    <mergeCell ref="G8:H8"/>
    <mergeCell ref="A1:L1"/>
    <mergeCell ref="A2:L2"/>
    <mergeCell ref="A3:L3"/>
    <mergeCell ref="A4:L4"/>
    <mergeCell ref="A11:D11"/>
    <mergeCell ref="E8:F8"/>
    <mergeCell ref="A15:D15"/>
    <mergeCell ref="A16:D16"/>
    <mergeCell ref="A13:D13"/>
    <mergeCell ref="A14:D14"/>
    <mergeCell ref="A12:D12"/>
    <mergeCell ref="B30:L30"/>
    <mergeCell ref="B34:L34"/>
    <mergeCell ref="A28:P28"/>
    <mergeCell ref="A17:D17"/>
    <mergeCell ref="A18:D18"/>
    <mergeCell ref="A19:D19"/>
    <mergeCell ref="A20:D20"/>
    <mergeCell ref="A21:D21"/>
    <mergeCell ref="A22:D22"/>
    <mergeCell ref="A23:D23"/>
  </mergeCells>
  <printOptions horizontalCentered="1"/>
  <pageMargins left="0.5" right="0.5" top="0.5" bottom="0.25" header="0.5" footer="0.5"/>
  <pageSetup horizontalDpi="600" verticalDpi="600" orientation="landscape" scale="70" r:id="rId1"/>
  <headerFooter alignWithMargins="0">
    <oddFooter>&amp;C&amp;"Times New Roman,Regular"Exhibit L - Summary of Requirements by Object Class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