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4500" activeTab="1"/>
  </bookViews>
  <sheets>
    <sheet name="FY 03-04" sheetId="1" r:id="rId1"/>
    <sheet name="FY 2005" sheetId="2" r:id="rId2"/>
  </sheets>
  <definedNames>
    <definedName name="_xlnm.Print_Area" localSheetId="0">'FY 03-04'!$A$1:$R$41</definedName>
  </definedNames>
  <calcPr fullCalcOnLoad="1"/>
</workbook>
</file>

<file path=xl/sharedStrings.xml><?xml version="1.0" encoding="utf-8"?>
<sst xmlns="http://schemas.openxmlformats.org/spreadsheetml/2006/main" count="130" uniqueCount="57">
  <si>
    <t>Indian Health Service</t>
  </si>
  <si>
    <t>(Dollars in Thousands)</t>
  </si>
  <si>
    <t xml:space="preserve"> </t>
  </si>
  <si>
    <t>Sub Sub Activity</t>
  </si>
  <si>
    <r>
      <t>SERVICES</t>
    </r>
    <r>
      <rPr>
        <b/>
        <sz val="12"/>
        <rFont val="Arial Narrow"/>
        <family val="2"/>
      </rPr>
      <t>:</t>
    </r>
  </si>
  <si>
    <t xml:space="preserve">  Hospitals &amp; Health Clinics</t>
  </si>
  <si>
    <t xml:space="preserve">  Mental Health</t>
  </si>
  <si>
    <t xml:space="preserve">  Alcohol &amp; Substance Abuse</t>
  </si>
  <si>
    <t xml:space="preserve">  Contract Health Services</t>
  </si>
  <si>
    <t xml:space="preserve">    Total, Clinical Svcs</t>
  </si>
  <si>
    <t xml:space="preserve">  Public Health Nursing</t>
  </si>
  <si>
    <t xml:space="preserve">  Health Education</t>
  </si>
  <si>
    <t xml:space="preserve">  Comm. Health Reps</t>
  </si>
  <si>
    <t xml:space="preserve">  Immunization AK</t>
  </si>
  <si>
    <t xml:space="preserve">    Total, Prev Hlth</t>
  </si>
  <si>
    <t xml:space="preserve">  Urban Health</t>
  </si>
  <si>
    <t xml:space="preserve">  Indian Health Professions</t>
  </si>
  <si>
    <t xml:space="preserve">  Tribal Management</t>
  </si>
  <si>
    <t xml:space="preserve">  Direct Operation</t>
  </si>
  <si>
    <t xml:space="preserve">  Self Governance</t>
  </si>
  <si>
    <t xml:space="preserve">  Contract Support Costs</t>
  </si>
  <si>
    <t xml:space="preserve">    Total, Services</t>
  </si>
  <si>
    <r>
      <t>FACILITIES</t>
    </r>
    <r>
      <rPr>
        <b/>
        <sz val="12"/>
        <rFont val="Arial Narrow"/>
        <family val="2"/>
      </rPr>
      <t>:</t>
    </r>
  </si>
  <si>
    <t xml:space="preserve"> Maint. &amp; Improvement</t>
  </si>
  <si>
    <t xml:space="preserve"> Sanitation Facilities</t>
  </si>
  <si>
    <t xml:space="preserve"> Hlth Care Facs. Constr.</t>
  </si>
  <si>
    <t xml:space="preserve"> Equipment</t>
  </si>
  <si>
    <t xml:space="preserve">    Total, Facilities</t>
  </si>
  <si>
    <t>Total, IHS</t>
  </si>
  <si>
    <t>GRAND TOTAL</t>
  </si>
  <si>
    <t>Budget</t>
  </si>
  <si>
    <t>Authority</t>
  </si>
  <si>
    <t>Insurance</t>
  </si>
  <si>
    <t>Collections</t>
  </si>
  <si>
    <t>Medicare/</t>
  </si>
  <si>
    <t>Medicaid</t>
  </si>
  <si>
    <t>Personnel</t>
  </si>
  <si>
    <t>Quarters</t>
  </si>
  <si>
    <t>Total</t>
  </si>
  <si>
    <t>Program</t>
  </si>
  <si>
    <t>Level</t>
  </si>
  <si>
    <t>Breakdown of Program Level</t>
  </si>
  <si>
    <t>Private</t>
  </si>
  <si>
    <t xml:space="preserve"> Facil. &amp; Envir. Hlth Support</t>
  </si>
  <si>
    <r>
      <t>2</t>
    </r>
    <r>
      <rPr>
        <sz val="12"/>
        <rFont val="Arial Narrow"/>
        <family val="2"/>
      </rPr>
      <t>/</t>
    </r>
  </si>
  <si>
    <t xml:space="preserve">  Dental Health</t>
  </si>
  <si>
    <t>2/</t>
  </si>
  <si>
    <r>
      <t>1</t>
    </r>
    <r>
      <rPr>
        <sz val="11"/>
        <rFont val="Arial Narrow"/>
        <family val="2"/>
      </rPr>
      <t>/  The Balanced Budget Act of 1997 transfers $30,000,000 annually to IHS for diabetes prevention and treatment for FY 1998 through FY 2002.  An additional $70,000,000 was received under the Medicare, Medicaid and SCHIP Benefits Improvement and Protection Act of 2000 for FY 2001 and FY 2002, and $100,000,000 is available for FY 2003.  For  FY 2004, the Special Diabetes Program for Indians has been reauthorized for a new total of $150,000,000.</t>
    </r>
  </si>
  <si>
    <r>
      <t xml:space="preserve">Special Diabetes Program for Indians  </t>
    </r>
    <r>
      <rPr>
        <b/>
        <u val="single"/>
        <sz val="12"/>
        <rFont val="Arial Narrow"/>
        <family val="2"/>
      </rPr>
      <t>1</t>
    </r>
    <r>
      <rPr>
        <sz val="12"/>
        <rFont val="Arial Narrow"/>
        <family val="2"/>
      </rPr>
      <t>/</t>
    </r>
  </si>
  <si>
    <t>2005 Estimate</t>
  </si>
  <si>
    <t>Increase/Decrease Of  2005 Over  2004</t>
  </si>
  <si>
    <t>2003 Actual</t>
  </si>
  <si>
    <t>2004 Enacted</t>
  </si>
  <si>
    <r>
      <t>2</t>
    </r>
    <r>
      <rPr>
        <b/>
        <sz val="10"/>
        <rFont val="Arial"/>
        <family val="2"/>
      </rPr>
      <t>/</t>
    </r>
    <r>
      <rPr>
        <sz val="10"/>
        <rFont val="Arial"/>
        <family val="0"/>
      </rPr>
      <t xml:space="preserve">  Includes $29,203,000 in Medicaid/Medicare for CMS estimates of tribal collections as well as $96,750,000 for tribal direct collection estimates, which began in FY 2002.</t>
    </r>
  </si>
  <si>
    <t>O:\DFM\BFPB\FY 2005\5-Congl Subm\1-Overview\4 - Breakdown Program Level - CJ 2005</t>
  </si>
  <si>
    <t>IHS-5</t>
  </si>
  <si>
    <t>IHS-6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</si>
</sst>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0"/>
      <name val="Arial"/>
      <family val="0"/>
    </font>
    <font>
      <sz val="18"/>
      <name val="CG Times"/>
      <family val="1"/>
    </font>
    <font>
      <b/>
      <sz val="14"/>
      <name val="CG Times (WN)"/>
      <family val="0"/>
    </font>
    <font>
      <b/>
      <sz val="12"/>
      <name val="CG Times (WN)"/>
      <family val="0"/>
    </font>
    <font>
      <sz val="12"/>
      <name val="CG Times (WN)"/>
      <family val="0"/>
    </font>
    <font>
      <sz val="8"/>
      <name val="CG Times (WN)"/>
      <family val="0"/>
    </font>
    <font>
      <sz val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sz val="10"/>
      <name val="CG Times (WN)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1"/>
      <name val="Arial Narrow"/>
      <family val="2"/>
    </font>
    <font>
      <sz val="1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9" fillId="0" borderId="0" xfId="0" applyFont="1" applyAlignment="1">
      <alignment/>
    </xf>
    <xf numFmtId="37" fontId="8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37" fontId="8" fillId="0" borderId="3" xfId="0" applyNumberFormat="1" applyFont="1" applyBorder="1" applyAlignment="1" applyProtection="1">
      <alignment/>
      <protection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/>
    </xf>
    <xf numFmtId="37" fontId="8" fillId="0" borderId="4" xfId="0" applyNumberFormat="1" applyFont="1" applyBorder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0" fontId="8" fillId="0" borderId="1" xfId="0" applyFont="1" applyBorder="1" applyAlignment="1">
      <alignment/>
    </xf>
    <xf numFmtId="37" fontId="8" fillId="0" borderId="1" xfId="0" applyNumberFormat="1" applyFont="1" applyBorder="1" applyAlignment="1" applyProtection="1">
      <alignment/>
      <protection/>
    </xf>
    <xf numFmtId="0" fontId="8" fillId="0" borderId="5" xfId="0" applyFont="1" applyBorder="1" applyAlignment="1">
      <alignment horizontal="right"/>
    </xf>
    <xf numFmtId="0" fontId="8" fillId="0" borderId="0" xfId="0" applyFont="1" applyAlignment="1">
      <alignment horizontal="centerContinuous"/>
    </xf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10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8" fillId="0" borderId="6" xfId="0" applyFont="1" applyBorder="1" applyAlignment="1">
      <alignment/>
    </xf>
    <xf numFmtId="37" fontId="8" fillId="0" borderId="7" xfId="0" applyNumberFormat="1" applyFont="1" applyBorder="1" applyAlignment="1" applyProtection="1">
      <alignment/>
      <protection/>
    </xf>
    <xf numFmtId="0" fontId="0" fillId="0" borderId="8" xfId="0" applyBorder="1" applyAlignment="1">
      <alignment/>
    </xf>
    <xf numFmtId="14" fontId="0" fillId="0" borderId="8" xfId="0" applyNumberFormat="1" applyBorder="1" applyAlignment="1">
      <alignment/>
    </xf>
    <xf numFmtId="0" fontId="6" fillId="0" borderId="1" xfId="0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37" fontId="9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9" xfId="0" applyBorder="1" applyAlignment="1">
      <alignment horizontal="centerContinuous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left" wrapText="1"/>
    </xf>
    <xf numFmtId="0" fontId="19" fillId="0" borderId="0" xfId="0" applyFont="1" applyAlignment="1">
      <alignment textRotation="180"/>
    </xf>
    <xf numFmtId="0" fontId="20" fillId="0" borderId="0" xfId="0" applyFont="1" applyAlignment="1">
      <alignment textRotation="180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10">
      <selection activeCell="B18" sqref="B18"/>
    </sheetView>
  </sheetViews>
  <sheetFormatPr defaultColWidth="9.140625" defaultRowHeight="12.75"/>
  <cols>
    <col min="1" max="1" width="9.28125" style="0" bestFit="1" customWidth="1"/>
    <col min="2" max="2" width="9.28125" style="0" customWidth="1"/>
    <col min="3" max="3" width="33.421875" style="0" customWidth="1"/>
    <col min="4" max="4" width="11.57421875" style="0" customWidth="1"/>
    <col min="5" max="5" width="2.57421875" style="0" customWidth="1"/>
    <col min="6" max="6" width="10.28125" style="0" bestFit="1" customWidth="1"/>
    <col min="7" max="7" width="9.28125" style="0" bestFit="1" customWidth="1"/>
    <col min="8" max="8" width="2.57421875" style="0" bestFit="1" customWidth="1"/>
    <col min="9" max="9" width="12.00390625" style="0" customWidth="1"/>
    <col min="10" max="10" width="10.8515625" style="0" customWidth="1"/>
    <col min="11" max="11" width="2.8515625" style="0" customWidth="1"/>
    <col min="12" max="12" width="10.7109375" style="0" customWidth="1"/>
    <col min="13" max="13" width="2.57421875" style="0" bestFit="1" customWidth="1"/>
    <col min="14" max="14" width="10.28125" style="0" bestFit="1" customWidth="1"/>
    <col min="15" max="15" width="9.421875" style="0" bestFit="1" customWidth="1"/>
    <col min="16" max="16" width="2.57421875" style="0" bestFit="1" customWidth="1"/>
    <col min="17" max="17" width="9.421875" style="0" bestFit="1" customWidth="1"/>
    <col min="18" max="18" width="11.7109375" style="0" customWidth="1"/>
  </cols>
  <sheetData>
    <row r="1" spans="3:18" ht="23.25" customHeight="1">
      <c r="C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3:18" ht="18.75">
      <c r="C2" s="3" t="s">
        <v>41</v>
      </c>
      <c r="D2" s="4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3:18" ht="15.75">
      <c r="C3" s="27" t="s">
        <v>1</v>
      </c>
      <c r="D3" s="5"/>
      <c r="E3" s="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3:18" ht="14.25" thickBot="1">
      <c r="C4" s="33" t="s">
        <v>54</v>
      </c>
      <c r="D4" s="6"/>
      <c r="E4" s="35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</row>
    <row r="5" spans="3:18" ht="17.25" thickBot="1" thickTop="1">
      <c r="C5" s="8"/>
      <c r="D5" s="23" t="s">
        <v>51</v>
      </c>
      <c r="E5" s="39"/>
      <c r="F5" s="2"/>
      <c r="G5" s="2"/>
      <c r="H5" s="2"/>
      <c r="I5" s="2"/>
      <c r="J5" s="2"/>
      <c r="L5" s="23" t="s">
        <v>52</v>
      </c>
      <c r="M5" s="23"/>
      <c r="N5" s="2"/>
      <c r="O5" s="2"/>
      <c r="P5" s="2"/>
      <c r="Q5" s="2"/>
      <c r="R5" s="2"/>
    </row>
    <row r="6" spans="3:18" ht="15.75">
      <c r="C6" s="8" t="s">
        <v>2</v>
      </c>
      <c r="D6" s="22"/>
      <c r="E6" s="22"/>
      <c r="F6" s="24" t="s">
        <v>42</v>
      </c>
      <c r="G6" s="24"/>
      <c r="H6" s="24"/>
      <c r="I6" s="24"/>
      <c r="J6" s="24" t="s">
        <v>38</v>
      </c>
      <c r="L6" s="22"/>
      <c r="M6" s="22"/>
      <c r="N6" s="24" t="s">
        <v>42</v>
      </c>
      <c r="O6" s="24"/>
      <c r="P6" s="24"/>
      <c r="Q6" s="24"/>
      <c r="R6" s="24" t="s">
        <v>38</v>
      </c>
    </row>
    <row r="7" spans="3:18" ht="15.75">
      <c r="C7" s="8"/>
      <c r="D7" s="9" t="s">
        <v>30</v>
      </c>
      <c r="E7" s="9"/>
      <c r="F7" s="25" t="s">
        <v>32</v>
      </c>
      <c r="G7" s="25" t="s">
        <v>34</v>
      </c>
      <c r="H7" s="25"/>
      <c r="I7" s="25" t="s">
        <v>36</v>
      </c>
      <c r="J7" s="25" t="s">
        <v>39</v>
      </c>
      <c r="L7" s="9" t="s">
        <v>30</v>
      </c>
      <c r="M7" s="9"/>
      <c r="N7" s="25" t="s">
        <v>32</v>
      </c>
      <c r="O7" s="25" t="s">
        <v>34</v>
      </c>
      <c r="P7" s="25"/>
      <c r="Q7" s="25" t="s">
        <v>36</v>
      </c>
      <c r="R7" s="25" t="s">
        <v>39</v>
      </c>
    </row>
    <row r="8" spans="3:18" ht="15.75">
      <c r="C8" s="10" t="s">
        <v>3</v>
      </c>
      <c r="D8" s="11" t="s">
        <v>31</v>
      </c>
      <c r="E8" s="36"/>
      <c r="F8" s="26" t="s">
        <v>33</v>
      </c>
      <c r="G8" s="26" t="s">
        <v>35</v>
      </c>
      <c r="H8" s="26"/>
      <c r="I8" s="26" t="s">
        <v>37</v>
      </c>
      <c r="J8" s="26" t="s">
        <v>40</v>
      </c>
      <c r="L8" s="11" t="s">
        <v>31</v>
      </c>
      <c r="M8" s="36"/>
      <c r="N8" s="26" t="s">
        <v>33</v>
      </c>
      <c r="O8" s="26" t="s">
        <v>35</v>
      </c>
      <c r="P8" s="26"/>
      <c r="Q8" s="26" t="s">
        <v>37</v>
      </c>
      <c r="R8" s="26" t="s">
        <v>40</v>
      </c>
    </row>
    <row r="9" spans="3:5" ht="15.75">
      <c r="C9" s="12" t="s">
        <v>4</v>
      </c>
      <c r="D9" s="8"/>
      <c r="E9" s="8"/>
    </row>
    <row r="10" spans="3:18" ht="15.75">
      <c r="C10" s="8" t="s">
        <v>5</v>
      </c>
      <c r="D10" s="13">
        <v>1211988</v>
      </c>
      <c r="E10" s="37"/>
      <c r="F10" s="13">
        <v>48903</v>
      </c>
      <c r="G10" s="13">
        <v>536894</v>
      </c>
      <c r="H10" s="37" t="s">
        <v>46</v>
      </c>
      <c r="I10" s="13">
        <v>0</v>
      </c>
      <c r="J10" s="13">
        <f>SUM(D10:I10)</f>
        <v>1797785</v>
      </c>
      <c r="L10" s="13">
        <v>1249781</v>
      </c>
      <c r="M10" s="13"/>
      <c r="N10" s="13">
        <v>48903</v>
      </c>
      <c r="O10" s="13">
        <v>543859</v>
      </c>
      <c r="P10" s="37" t="s">
        <v>44</v>
      </c>
      <c r="Q10" s="13">
        <v>0</v>
      </c>
      <c r="R10" s="13">
        <f>SUM(L10:Q10)</f>
        <v>1842543</v>
      </c>
    </row>
    <row r="11" spans="3:18" ht="15.75">
      <c r="C11" s="8" t="s">
        <v>45</v>
      </c>
      <c r="D11" s="13">
        <v>99633</v>
      </c>
      <c r="E11" s="13"/>
      <c r="F11" s="13">
        <v>0</v>
      </c>
      <c r="G11" s="13">
        <v>0</v>
      </c>
      <c r="H11" s="13"/>
      <c r="I11" s="13">
        <v>0</v>
      </c>
      <c r="J11" s="13">
        <f>SUM(D11:I11)</f>
        <v>99633</v>
      </c>
      <c r="L11" s="13">
        <v>104513</v>
      </c>
      <c r="M11" s="13"/>
      <c r="N11" s="13">
        <v>0</v>
      </c>
      <c r="O11" s="13">
        <v>0</v>
      </c>
      <c r="P11" s="13"/>
      <c r="Q11" s="13">
        <v>0</v>
      </c>
      <c r="R11" s="13">
        <f>SUM(L11:Q11)</f>
        <v>104513</v>
      </c>
    </row>
    <row r="12" spans="3:18" ht="15.75">
      <c r="C12" s="8" t="s">
        <v>6</v>
      </c>
      <c r="D12" s="13">
        <v>50297</v>
      </c>
      <c r="E12" s="13"/>
      <c r="F12" s="13">
        <v>0</v>
      </c>
      <c r="G12" s="13">
        <v>0</v>
      </c>
      <c r="H12" s="13"/>
      <c r="I12" s="13">
        <v>0</v>
      </c>
      <c r="J12" s="13">
        <f>SUM(D12:I12)</f>
        <v>50297</v>
      </c>
      <c r="L12" s="13">
        <v>53294</v>
      </c>
      <c r="M12" s="13"/>
      <c r="N12" s="13">
        <v>0</v>
      </c>
      <c r="O12" s="13">
        <v>0</v>
      </c>
      <c r="P12" s="13"/>
      <c r="Q12" s="13">
        <v>0</v>
      </c>
      <c r="R12" s="13">
        <f>SUM(L12:Q12)</f>
        <v>53294</v>
      </c>
    </row>
    <row r="13" spans="3:18" ht="15.75">
      <c r="C13" s="8" t="s">
        <v>7</v>
      </c>
      <c r="D13" s="13">
        <v>136849</v>
      </c>
      <c r="E13" s="37"/>
      <c r="F13" s="13">
        <v>0</v>
      </c>
      <c r="G13" s="13">
        <v>0</v>
      </c>
      <c r="H13" s="13"/>
      <c r="I13" s="13">
        <v>0</v>
      </c>
      <c r="J13" s="13">
        <f>SUM(D13:I13)</f>
        <v>136849</v>
      </c>
      <c r="L13" s="13">
        <v>138250</v>
      </c>
      <c r="N13" s="13">
        <v>0</v>
      </c>
      <c r="O13" s="13">
        <v>0</v>
      </c>
      <c r="P13" s="13"/>
      <c r="Q13" s="13">
        <v>0</v>
      </c>
      <c r="R13" s="13">
        <f>SUM(L13:Q13)</f>
        <v>138250</v>
      </c>
    </row>
    <row r="14" spans="3:18" ht="15.75">
      <c r="C14" s="8" t="s">
        <v>8</v>
      </c>
      <c r="D14" s="13">
        <v>475022</v>
      </c>
      <c r="E14" s="13"/>
      <c r="F14" s="13">
        <v>0</v>
      </c>
      <c r="G14" s="13">
        <v>0</v>
      </c>
      <c r="H14" s="13"/>
      <c r="I14" s="13">
        <v>0</v>
      </c>
      <c r="J14" s="13">
        <f>SUM(D14:I14)</f>
        <v>475022</v>
      </c>
      <c r="L14" s="13">
        <v>479070</v>
      </c>
      <c r="M14" s="37"/>
      <c r="N14" s="13">
        <v>0</v>
      </c>
      <c r="O14" s="13">
        <v>0</v>
      </c>
      <c r="P14" s="13"/>
      <c r="Q14" s="13">
        <v>0</v>
      </c>
      <c r="R14" s="13">
        <f>SUM(L14:Q14)</f>
        <v>479070</v>
      </c>
    </row>
    <row r="15" spans="3:18" ht="15.75">
      <c r="C15" s="14" t="s">
        <v>9</v>
      </c>
      <c r="D15" s="15">
        <f>SUM(D10:D14)</f>
        <v>1973789</v>
      </c>
      <c r="E15" s="15"/>
      <c r="F15" s="15">
        <f>SUM(F10:F14)</f>
        <v>48903</v>
      </c>
      <c r="G15" s="15">
        <f>SUM(G10:G14)</f>
        <v>536894</v>
      </c>
      <c r="H15" s="15"/>
      <c r="I15" s="15">
        <f>SUM(I10:I14)</f>
        <v>0</v>
      </c>
      <c r="J15" s="15">
        <f>SUM(J10:J14)</f>
        <v>2559586</v>
      </c>
      <c r="L15" s="15">
        <f>SUM(L10:L14)</f>
        <v>2024908</v>
      </c>
      <c r="M15" s="15"/>
      <c r="N15" s="15">
        <f>SUM(N10:N14)</f>
        <v>48903</v>
      </c>
      <c r="O15" s="15">
        <f>SUM(O10:O14)</f>
        <v>543859</v>
      </c>
      <c r="P15" s="15"/>
      <c r="Q15" s="15">
        <f>SUM(Q10:Q14)</f>
        <v>0</v>
      </c>
      <c r="R15" s="15">
        <f>SUM(R10:R14)</f>
        <v>2617670</v>
      </c>
    </row>
    <row r="16" spans="3:18" ht="15.75">
      <c r="C16" s="8" t="s">
        <v>10</v>
      </c>
      <c r="D16" s="13">
        <v>39616</v>
      </c>
      <c r="E16" s="13"/>
      <c r="F16" s="13">
        <v>0</v>
      </c>
      <c r="G16" s="13">
        <v>0</v>
      </c>
      <c r="H16" s="13"/>
      <c r="I16" s="13">
        <v>0</v>
      </c>
      <c r="J16" s="13">
        <f>SUM(D16:I16)</f>
        <v>39616</v>
      </c>
      <c r="L16" s="13">
        <v>42581</v>
      </c>
      <c r="M16" s="13"/>
      <c r="N16" s="13">
        <v>0</v>
      </c>
      <c r="O16" s="13">
        <v>0</v>
      </c>
      <c r="P16" s="13"/>
      <c r="Q16" s="13">
        <v>0</v>
      </c>
      <c r="R16" s="13">
        <f>SUM(L16:Q16)</f>
        <v>42581</v>
      </c>
    </row>
    <row r="17" spans="3:18" ht="15.75">
      <c r="C17" s="8" t="s">
        <v>11</v>
      </c>
      <c r="D17" s="13">
        <v>10991</v>
      </c>
      <c r="E17" s="13"/>
      <c r="F17" s="13">
        <v>0</v>
      </c>
      <c r="G17" s="13">
        <v>0</v>
      </c>
      <c r="H17" s="13"/>
      <c r="I17" s="13">
        <v>0</v>
      </c>
      <c r="J17" s="13">
        <f>SUM(D17:I17)</f>
        <v>10991</v>
      </c>
      <c r="L17" s="13">
        <v>11793</v>
      </c>
      <c r="M17" s="13"/>
      <c r="N17" s="13">
        <v>0</v>
      </c>
      <c r="O17" s="13">
        <v>0</v>
      </c>
      <c r="P17" s="13"/>
      <c r="Q17" s="13">
        <v>0</v>
      </c>
      <c r="R17" s="13">
        <f>SUM(L17:Q17)</f>
        <v>11793</v>
      </c>
    </row>
    <row r="18" spans="3:18" ht="15.75">
      <c r="C18" s="8" t="s">
        <v>12</v>
      </c>
      <c r="D18" s="13">
        <v>50444</v>
      </c>
      <c r="E18" s="13"/>
      <c r="F18" s="13">
        <v>0</v>
      </c>
      <c r="G18" s="13">
        <v>0</v>
      </c>
      <c r="H18" s="13"/>
      <c r="I18" s="13">
        <v>0</v>
      </c>
      <c r="J18" s="13">
        <f>SUM(D18:I18)</f>
        <v>50444</v>
      </c>
      <c r="L18" s="13">
        <v>50996</v>
      </c>
      <c r="M18" s="13"/>
      <c r="N18" s="13">
        <v>0</v>
      </c>
      <c r="O18" s="13">
        <v>0</v>
      </c>
      <c r="P18" s="13"/>
      <c r="Q18" s="13">
        <v>0</v>
      </c>
      <c r="R18" s="13">
        <f>SUM(L18:Q18)</f>
        <v>50996</v>
      </c>
    </row>
    <row r="19" spans="3:18" ht="15.75">
      <c r="C19" s="8" t="s">
        <v>13</v>
      </c>
      <c r="D19" s="13">
        <v>1546</v>
      </c>
      <c r="E19" s="13"/>
      <c r="F19" s="13">
        <v>0</v>
      </c>
      <c r="G19" s="13">
        <v>0</v>
      </c>
      <c r="H19" s="13"/>
      <c r="I19" s="13">
        <v>0</v>
      </c>
      <c r="J19" s="13">
        <f>SUM(D19:I19)</f>
        <v>1546</v>
      </c>
      <c r="L19" s="13">
        <v>1561</v>
      </c>
      <c r="M19" s="13"/>
      <c r="N19" s="13">
        <v>0</v>
      </c>
      <c r="O19" s="13">
        <v>0</v>
      </c>
      <c r="P19" s="13"/>
      <c r="Q19" s="13">
        <v>0</v>
      </c>
      <c r="R19" s="13">
        <f>SUM(L19:Q19)</f>
        <v>1561</v>
      </c>
    </row>
    <row r="20" spans="1:18" ht="40.5">
      <c r="A20" s="43" t="s">
        <v>55</v>
      </c>
      <c r="B20" s="44"/>
      <c r="C20" s="14" t="s">
        <v>14</v>
      </c>
      <c r="D20" s="15">
        <f>SUM(D16:D19)</f>
        <v>102597</v>
      </c>
      <c r="E20" s="15"/>
      <c r="F20" s="15">
        <f>SUM(F16:F19)</f>
        <v>0</v>
      </c>
      <c r="G20" s="15">
        <f>SUM(G16:G19)</f>
        <v>0</v>
      </c>
      <c r="H20" s="15"/>
      <c r="I20" s="15">
        <f>SUM(I16:I19)</f>
        <v>0</v>
      </c>
      <c r="J20" s="15">
        <f>SUM(J16:J19)</f>
        <v>102597</v>
      </c>
      <c r="L20" s="15">
        <f>SUM(L16:L19)</f>
        <v>106931</v>
      </c>
      <c r="M20" s="15"/>
      <c r="N20" s="15">
        <f>SUM(N16:N19)</f>
        <v>0</v>
      </c>
      <c r="O20" s="15">
        <f>SUM(O16:O19)</f>
        <v>0</v>
      </c>
      <c r="P20" s="15"/>
      <c r="Q20" s="15">
        <f>SUM(Q16:Q19)</f>
        <v>0</v>
      </c>
      <c r="R20" s="15">
        <f>SUM(R16:R19)</f>
        <v>106931</v>
      </c>
    </row>
    <row r="21" spans="3:18" ht="15.75">
      <c r="C21" s="8" t="s">
        <v>15</v>
      </c>
      <c r="D21" s="13">
        <v>31323</v>
      </c>
      <c r="E21" s="13"/>
      <c r="F21" s="13">
        <v>0</v>
      </c>
      <c r="G21" s="13">
        <v>0</v>
      </c>
      <c r="H21" s="13"/>
      <c r="I21" s="13">
        <v>0</v>
      </c>
      <c r="J21" s="13">
        <f aca="true" t="shared" si="0" ref="J21:J26">SUM(D21:I21)</f>
        <v>31323</v>
      </c>
      <c r="L21" s="13">
        <v>31619</v>
      </c>
      <c r="M21" s="13"/>
      <c r="N21" s="13">
        <v>0</v>
      </c>
      <c r="O21" s="13">
        <v>0</v>
      </c>
      <c r="P21" s="13"/>
      <c r="Q21" s="13">
        <v>0</v>
      </c>
      <c r="R21" s="13">
        <f aca="true" t="shared" si="1" ref="R21:R26">SUM(L21:Q21)</f>
        <v>31619</v>
      </c>
    </row>
    <row r="22" spans="3:18" ht="15.75">
      <c r="C22" s="8" t="s">
        <v>16</v>
      </c>
      <c r="D22" s="13">
        <v>31114</v>
      </c>
      <c r="E22" s="13"/>
      <c r="F22" s="13">
        <v>0</v>
      </c>
      <c r="G22" s="13">
        <v>0</v>
      </c>
      <c r="H22" s="13"/>
      <c r="I22" s="13">
        <v>0</v>
      </c>
      <c r="J22" s="13">
        <f t="shared" si="0"/>
        <v>31114</v>
      </c>
      <c r="L22" s="13">
        <v>30774</v>
      </c>
      <c r="M22" s="13"/>
      <c r="N22" s="13">
        <v>0</v>
      </c>
      <c r="O22" s="13">
        <v>0</v>
      </c>
      <c r="P22" s="13"/>
      <c r="Q22" s="13">
        <v>0</v>
      </c>
      <c r="R22" s="13">
        <f t="shared" si="1"/>
        <v>30774</v>
      </c>
    </row>
    <row r="23" spans="3:18" ht="15.75">
      <c r="C23" s="8" t="s">
        <v>17</v>
      </c>
      <c r="D23" s="13">
        <v>2390</v>
      </c>
      <c r="E23" s="13"/>
      <c r="F23" s="13">
        <v>0</v>
      </c>
      <c r="G23" s="13">
        <v>0</v>
      </c>
      <c r="H23" s="13"/>
      <c r="I23" s="13">
        <v>0</v>
      </c>
      <c r="J23" s="13">
        <f t="shared" si="0"/>
        <v>2390</v>
      </c>
      <c r="L23" s="13">
        <v>2376</v>
      </c>
      <c r="M23" s="13"/>
      <c r="N23" s="13">
        <v>0</v>
      </c>
      <c r="O23" s="13">
        <v>0</v>
      </c>
      <c r="P23" s="13"/>
      <c r="Q23" s="13">
        <v>0</v>
      </c>
      <c r="R23" s="13">
        <f t="shared" si="1"/>
        <v>2376</v>
      </c>
    </row>
    <row r="24" spans="3:18" ht="15.75">
      <c r="C24" s="8" t="s">
        <v>18</v>
      </c>
      <c r="D24" s="13">
        <v>60176</v>
      </c>
      <c r="E24" s="13"/>
      <c r="F24" s="13">
        <v>0</v>
      </c>
      <c r="G24" s="13">
        <v>0</v>
      </c>
      <c r="H24" s="13"/>
      <c r="I24" s="13">
        <v>0</v>
      </c>
      <c r="J24" s="13">
        <f t="shared" si="0"/>
        <v>60176</v>
      </c>
      <c r="L24" s="13">
        <v>60714</v>
      </c>
      <c r="M24" s="13"/>
      <c r="N24" s="13">
        <v>0</v>
      </c>
      <c r="O24" s="13">
        <v>0</v>
      </c>
      <c r="P24" s="13"/>
      <c r="Q24" s="13">
        <v>0</v>
      </c>
      <c r="R24" s="13">
        <f t="shared" si="1"/>
        <v>60714</v>
      </c>
    </row>
    <row r="25" spans="3:18" ht="15.75">
      <c r="C25" s="8" t="s">
        <v>19</v>
      </c>
      <c r="D25" s="13">
        <v>5553</v>
      </c>
      <c r="E25" s="13"/>
      <c r="F25" s="13">
        <v>0</v>
      </c>
      <c r="G25" s="13">
        <v>0</v>
      </c>
      <c r="H25" s="13"/>
      <c r="I25" s="13">
        <v>0</v>
      </c>
      <c r="J25" s="13">
        <f t="shared" si="0"/>
        <v>5553</v>
      </c>
      <c r="L25" s="13">
        <v>5644</v>
      </c>
      <c r="M25" s="13"/>
      <c r="N25" s="13">
        <v>0</v>
      </c>
      <c r="O25" s="13">
        <v>0</v>
      </c>
      <c r="P25" s="13"/>
      <c r="Q25" s="13">
        <v>0</v>
      </c>
      <c r="R25" s="13">
        <f t="shared" si="1"/>
        <v>5644</v>
      </c>
    </row>
    <row r="26" spans="3:18" ht="15.75">
      <c r="C26" s="16" t="s">
        <v>20</v>
      </c>
      <c r="D26" s="13">
        <v>268974</v>
      </c>
      <c r="E26" s="13"/>
      <c r="F26" s="13">
        <v>0</v>
      </c>
      <c r="G26" s="13">
        <v>0</v>
      </c>
      <c r="H26" s="13"/>
      <c r="I26" s="13">
        <v>0</v>
      </c>
      <c r="J26" s="13">
        <f t="shared" si="0"/>
        <v>268974</v>
      </c>
      <c r="L26" s="13">
        <v>267398</v>
      </c>
      <c r="M26" s="13"/>
      <c r="N26" s="13">
        <v>0</v>
      </c>
      <c r="O26" s="13">
        <v>0</v>
      </c>
      <c r="P26" s="13"/>
      <c r="Q26" s="13">
        <v>0</v>
      </c>
      <c r="R26" s="13">
        <f t="shared" si="1"/>
        <v>267398</v>
      </c>
    </row>
    <row r="27" spans="3:18" ht="15.75">
      <c r="C27" s="17" t="s">
        <v>21</v>
      </c>
      <c r="D27" s="18">
        <f>SUM(D21:D26)+D20+D15</f>
        <v>2475916</v>
      </c>
      <c r="E27" s="18"/>
      <c r="F27" s="18">
        <f>SUM(F21:F26)+F20+F15</f>
        <v>48903</v>
      </c>
      <c r="G27" s="18">
        <f>SUM(G21:G26)+G20+G15</f>
        <v>536894</v>
      </c>
      <c r="H27" s="18"/>
      <c r="I27" s="18">
        <f>SUM(I21:I26)+I20+I15</f>
        <v>0</v>
      </c>
      <c r="J27" s="18">
        <f>SUM(J21:J26)+J20+J15</f>
        <v>3061713</v>
      </c>
      <c r="L27" s="18">
        <f>SUM(L21:L26)+L20+L15</f>
        <v>2530364</v>
      </c>
      <c r="M27" s="18"/>
      <c r="N27" s="18">
        <f>SUM(N21:N26)+N20+N15</f>
        <v>48903</v>
      </c>
      <c r="O27" s="18">
        <f>SUM(O21:O26)+O20+O15</f>
        <v>543859</v>
      </c>
      <c r="P27" s="18"/>
      <c r="Q27" s="18">
        <f>SUM(Q21:Q26)+Q20+Q15</f>
        <v>0</v>
      </c>
      <c r="R27" s="18">
        <f>SUM(R21:R26)+R20+R15</f>
        <v>3123126</v>
      </c>
    </row>
    <row r="28" spans="3:18" ht="15.75">
      <c r="C28" s="12" t="s">
        <v>22</v>
      </c>
      <c r="D28" s="13"/>
      <c r="E28" s="13"/>
      <c r="F28" s="13"/>
      <c r="G28" s="13"/>
      <c r="H28" s="13"/>
      <c r="I28" s="13"/>
      <c r="J28" s="13"/>
      <c r="L28" s="13"/>
      <c r="M28" s="13"/>
      <c r="N28" s="13"/>
      <c r="O28" s="13"/>
      <c r="P28" s="13"/>
      <c r="Q28" s="13"/>
      <c r="R28" s="13"/>
    </row>
    <row r="29" spans="3:18" ht="15.75">
      <c r="C29" s="8" t="s">
        <v>23</v>
      </c>
      <c r="D29" s="13">
        <v>49507</v>
      </c>
      <c r="E29" s="13"/>
      <c r="F29" s="13">
        <v>0</v>
      </c>
      <c r="G29" s="13">
        <v>0</v>
      </c>
      <c r="H29" s="13"/>
      <c r="I29" s="13">
        <v>5900</v>
      </c>
      <c r="J29" s="13">
        <f>SUM(D29:I29)</f>
        <v>55407</v>
      </c>
      <c r="L29" s="13">
        <v>48897</v>
      </c>
      <c r="M29" s="13"/>
      <c r="N29" s="13">
        <v>0</v>
      </c>
      <c r="O29" s="13">
        <v>0</v>
      </c>
      <c r="P29" s="13"/>
      <c r="Q29" s="13">
        <v>5900</v>
      </c>
      <c r="R29" s="13">
        <f>SUM(L29:Q29)</f>
        <v>54797</v>
      </c>
    </row>
    <row r="30" spans="3:18" ht="15.75">
      <c r="C30" s="8" t="s">
        <v>24</v>
      </c>
      <c r="D30" s="13">
        <v>93217</v>
      </c>
      <c r="E30" s="13"/>
      <c r="F30" s="13">
        <v>0</v>
      </c>
      <c r="G30" s="13">
        <v>0</v>
      </c>
      <c r="H30" s="13"/>
      <c r="I30" s="13">
        <v>0</v>
      </c>
      <c r="J30" s="13">
        <f>SUM(D30:I30)</f>
        <v>93217</v>
      </c>
      <c r="L30" s="13">
        <v>93015</v>
      </c>
      <c r="M30" s="13"/>
      <c r="N30" s="13">
        <v>0</v>
      </c>
      <c r="O30" s="13">
        <v>0</v>
      </c>
      <c r="P30" s="13"/>
      <c r="Q30" s="13">
        <v>0</v>
      </c>
      <c r="R30" s="13">
        <f>SUM(L30:Q30)</f>
        <v>93015</v>
      </c>
    </row>
    <row r="31" spans="3:18" ht="15.75">
      <c r="C31" s="8" t="s">
        <v>25</v>
      </c>
      <c r="D31" s="13">
        <v>81585</v>
      </c>
      <c r="E31" s="13"/>
      <c r="F31" s="13">
        <v>0</v>
      </c>
      <c r="G31" s="13">
        <v>0</v>
      </c>
      <c r="H31" s="13"/>
      <c r="I31" s="13">
        <v>0</v>
      </c>
      <c r="J31" s="13">
        <f>SUM(D31:I31)</f>
        <v>81585</v>
      </c>
      <c r="L31" s="13">
        <v>94554</v>
      </c>
      <c r="M31" s="13"/>
      <c r="N31" s="13">
        <v>0</v>
      </c>
      <c r="O31" s="13">
        <v>0</v>
      </c>
      <c r="P31" s="13"/>
      <c r="Q31" s="13">
        <v>0</v>
      </c>
      <c r="R31" s="13">
        <f>SUM(L31:Q31)</f>
        <v>94554</v>
      </c>
    </row>
    <row r="32" spans="3:18" ht="15.75">
      <c r="C32" s="8" t="s">
        <v>43</v>
      </c>
      <c r="D32" s="13">
        <v>132254</v>
      </c>
      <c r="E32" s="13"/>
      <c r="F32" s="13">
        <v>0</v>
      </c>
      <c r="G32" s="13">
        <v>0</v>
      </c>
      <c r="H32" s="13"/>
      <c r="I32" s="13">
        <v>0</v>
      </c>
      <c r="J32" s="13">
        <f>SUM(D32:I32)</f>
        <v>132254</v>
      </c>
      <c r="L32" s="13">
        <v>137803</v>
      </c>
      <c r="M32" s="13"/>
      <c r="N32" s="13">
        <v>0</v>
      </c>
      <c r="O32" s="13">
        <v>0</v>
      </c>
      <c r="P32" s="13"/>
      <c r="Q32" s="13">
        <v>0</v>
      </c>
      <c r="R32" s="13">
        <f>SUM(L32:Q32)</f>
        <v>137803</v>
      </c>
    </row>
    <row r="33" spans="3:18" ht="15.75">
      <c r="C33" s="8" t="s">
        <v>26</v>
      </c>
      <c r="D33" s="13">
        <v>17182</v>
      </c>
      <c r="E33" s="13"/>
      <c r="F33" s="13">
        <v>0</v>
      </c>
      <c r="G33" s="13">
        <v>0</v>
      </c>
      <c r="H33" s="13"/>
      <c r="I33" s="13">
        <v>0</v>
      </c>
      <c r="J33" s="13">
        <f>SUM(D33:I33)</f>
        <v>17182</v>
      </c>
      <c r="L33" s="13">
        <v>17081</v>
      </c>
      <c r="M33" s="13"/>
      <c r="N33" s="13">
        <v>0</v>
      </c>
      <c r="O33" s="13">
        <v>0</v>
      </c>
      <c r="P33" s="13"/>
      <c r="Q33" s="13">
        <v>0</v>
      </c>
      <c r="R33" s="13">
        <f>SUM(L33:Q33)</f>
        <v>17081</v>
      </c>
    </row>
    <row r="34" spans="3:18" ht="15.75">
      <c r="C34" s="17" t="s">
        <v>27</v>
      </c>
      <c r="D34" s="18">
        <f>SUM(D29:D33)</f>
        <v>373745</v>
      </c>
      <c r="E34" s="18"/>
      <c r="F34" s="18">
        <f>SUM(F29:F33)</f>
        <v>0</v>
      </c>
      <c r="G34" s="18">
        <f>SUM(G29:G33)</f>
        <v>0</v>
      </c>
      <c r="H34" s="18"/>
      <c r="I34" s="18">
        <f>SUM(I29:I33)</f>
        <v>5900</v>
      </c>
      <c r="J34" s="18">
        <f>SUM(J29:J33)</f>
        <v>379645</v>
      </c>
      <c r="L34" s="18">
        <f>SUM(L29:L33)</f>
        <v>391350</v>
      </c>
      <c r="M34" s="18"/>
      <c r="N34" s="18">
        <f>SUM(N29:N33)</f>
        <v>0</v>
      </c>
      <c r="O34" s="18">
        <f>SUM(O29:O33)</f>
        <v>0</v>
      </c>
      <c r="P34" s="18"/>
      <c r="Q34" s="18">
        <f>SUM(Q29:Q33)</f>
        <v>5900</v>
      </c>
      <c r="R34" s="18">
        <f>SUM(R29:R33)</f>
        <v>397250</v>
      </c>
    </row>
    <row r="35" spans="3:18" ht="16.5" thickBot="1">
      <c r="C35" s="20" t="s">
        <v>28</v>
      </c>
      <c r="D35" s="21">
        <f>+D34+D27</f>
        <v>2849661</v>
      </c>
      <c r="E35" s="21"/>
      <c r="F35" s="21">
        <f>+F34+F27</f>
        <v>48903</v>
      </c>
      <c r="G35" s="21">
        <f>+G34+G27</f>
        <v>536894</v>
      </c>
      <c r="H35" s="21"/>
      <c r="I35" s="21">
        <f>+I34+I27</f>
        <v>5900</v>
      </c>
      <c r="J35" s="21">
        <f>+J34+J27</f>
        <v>3441358</v>
      </c>
      <c r="L35" s="21">
        <f>+L34+L27</f>
        <v>2921714</v>
      </c>
      <c r="M35" s="21"/>
      <c r="N35" s="21">
        <f>+N34+N27</f>
        <v>48903</v>
      </c>
      <c r="O35" s="21">
        <f>+O34+O27</f>
        <v>543859</v>
      </c>
      <c r="P35" s="21"/>
      <c r="Q35" s="21">
        <f>+Q34+Q27</f>
        <v>5900</v>
      </c>
      <c r="R35" s="21">
        <f>+R34+R27</f>
        <v>3520376</v>
      </c>
    </row>
    <row r="36" spans="3:18" ht="16.5" thickTop="1">
      <c r="C36" s="12"/>
      <c r="D36" s="19"/>
      <c r="E36" s="19"/>
      <c r="F36" s="19"/>
      <c r="G36" s="19"/>
      <c r="H36" s="19"/>
      <c r="I36" s="19"/>
      <c r="J36" s="19"/>
      <c r="L36" s="19"/>
      <c r="M36" s="19"/>
      <c r="N36" s="19"/>
      <c r="O36" s="19"/>
      <c r="P36" s="19"/>
      <c r="Q36" s="19"/>
      <c r="R36" s="19"/>
    </row>
    <row r="37" spans="3:18" ht="15.75">
      <c r="C37" s="29" t="s">
        <v>48</v>
      </c>
      <c r="D37" s="30">
        <v>100000</v>
      </c>
      <c r="E37" s="30"/>
      <c r="F37" s="30">
        <v>0</v>
      </c>
      <c r="G37" s="30">
        <v>0</v>
      </c>
      <c r="H37" s="30"/>
      <c r="I37" s="30">
        <v>0</v>
      </c>
      <c r="J37" s="30">
        <f>SUM(D37:I37)</f>
        <v>100000</v>
      </c>
      <c r="K37" s="28"/>
      <c r="L37" s="30">
        <v>150000</v>
      </c>
      <c r="M37" s="30"/>
      <c r="N37" s="30">
        <v>0</v>
      </c>
      <c r="O37" s="30">
        <v>0</v>
      </c>
      <c r="P37" s="30"/>
      <c r="Q37" s="30">
        <v>0</v>
      </c>
      <c r="R37" s="30">
        <f>SUM(L37:Q37)</f>
        <v>150000</v>
      </c>
    </row>
    <row r="38" spans="3:18" ht="13.5">
      <c r="C38" s="7"/>
      <c r="D38" s="19"/>
      <c r="E38" s="19"/>
      <c r="F38" s="19"/>
      <c r="G38" s="19"/>
      <c r="H38" s="19"/>
      <c r="I38" s="19"/>
      <c r="J38" s="19"/>
      <c r="L38" s="19"/>
      <c r="M38" s="19"/>
      <c r="N38" s="19"/>
      <c r="O38" s="19"/>
      <c r="P38" s="19"/>
      <c r="Q38" s="19"/>
      <c r="R38" s="19"/>
    </row>
    <row r="39" spans="3:18" ht="16.5" thickBot="1">
      <c r="C39" s="20" t="s">
        <v>29</v>
      </c>
      <c r="D39" s="21">
        <f>+D35+D37</f>
        <v>2949661</v>
      </c>
      <c r="E39" s="21"/>
      <c r="F39" s="21">
        <f>+F35+F37</f>
        <v>48903</v>
      </c>
      <c r="G39" s="21">
        <f>+G35+G37</f>
        <v>536894</v>
      </c>
      <c r="H39" s="21"/>
      <c r="I39" s="21">
        <f>+I35+I37</f>
        <v>5900</v>
      </c>
      <c r="J39" s="21">
        <f>+J35+J37</f>
        <v>3541358</v>
      </c>
      <c r="L39" s="21">
        <f>+L35+L37</f>
        <v>3071714</v>
      </c>
      <c r="M39" s="21"/>
      <c r="N39" s="21">
        <f>+N35+N37</f>
        <v>48903</v>
      </c>
      <c r="O39" s="21">
        <f>+O35+O37</f>
        <v>543859</v>
      </c>
      <c r="P39" s="21"/>
      <c r="Q39" s="21">
        <f>+Q35+Q37</f>
        <v>5900</v>
      </c>
      <c r="R39" s="21">
        <f>+R35+R37</f>
        <v>3670376</v>
      </c>
    </row>
    <row r="40" spans="3:18" ht="66" customHeight="1" thickTop="1">
      <c r="C40" s="45" t="s">
        <v>47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</row>
    <row r="41" ht="12.75">
      <c r="C41" s="34" t="s">
        <v>53</v>
      </c>
    </row>
    <row r="42" ht="12.75">
      <c r="C42" s="34"/>
    </row>
  </sheetData>
  <mergeCells count="1">
    <mergeCell ref="C40:R40"/>
  </mergeCells>
  <printOptions horizontalCentered="1" verticalCentered="1"/>
  <pageMargins left="0.58" right="0.96" top="0.79" bottom="0.83" header="0.02" footer="0.87"/>
  <pageSetup fitToHeight="1" fitToWidth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workbookViewId="0" topLeftCell="A4">
      <selection activeCell="A24" sqref="A24"/>
    </sheetView>
  </sheetViews>
  <sheetFormatPr defaultColWidth="9.140625" defaultRowHeight="12.75"/>
  <cols>
    <col min="3" max="3" width="32.8515625" style="0" customWidth="1"/>
    <col min="4" max="4" width="10.7109375" style="0" customWidth="1"/>
    <col min="5" max="5" width="10.140625" style="0" bestFit="1" customWidth="1"/>
    <col min="7" max="7" width="2.57421875" style="0" bestFit="1" customWidth="1"/>
    <col min="8" max="8" width="9.28125" style="0" bestFit="1" customWidth="1"/>
    <col min="9" max="9" width="11.28125" style="0" customWidth="1"/>
    <col min="10" max="10" width="3.57421875" style="0" customWidth="1"/>
    <col min="11" max="11" width="10.28125" style="0" bestFit="1" customWidth="1"/>
    <col min="12" max="12" width="10.140625" style="0" bestFit="1" customWidth="1"/>
    <col min="14" max="14" width="9.28125" style="0" bestFit="1" customWidth="1"/>
    <col min="15" max="15" width="10.28125" style="0" bestFit="1" customWidth="1"/>
  </cols>
  <sheetData>
    <row r="1" spans="3:15" ht="23.25" customHeight="1">
      <c r="C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3:15" ht="18.75">
      <c r="C2" s="3" t="s">
        <v>41</v>
      </c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3:15" ht="15.75">
      <c r="C3" s="27" t="s">
        <v>1</v>
      </c>
      <c r="D3" s="5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3:15" ht="14.25" thickBot="1">
      <c r="C4" s="33"/>
      <c r="D4" s="6"/>
      <c r="E4" s="31"/>
      <c r="F4" s="31"/>
      <c r="G4" s="31"/>
      <c r="H4" s="31"/>
      <c r="I4" s="31"/>
      <c r="J4" s="31"/>
      <c r="K4" s="31"/>
      <c r="L4" s="31"/>
      <c r="M4" s="31"/>
      <c r="N4" s="31"/>
      <c r="O4" s="32"/>
    </row>
    <row r="5" spans="3:15" ht="17.25" thickBot="1" thickTop="1">
      <c r="C5" s="8"/>
      <c r="D5" s="23" t="s">
        <v>49</v>
      </c>
      <c r="E5" s="2"/>
      <c r="F5" s="2"/>
      <c r="G5" s="2"/>
      <c r="H5" s="2"/>
      <c r="I5" s="2"/>
      <c r="K5" s="23" t="s">
        <v>50</v>
      </c>
      <c r="L5" s="2"/>
      <c r="M5" s="2"/>
      <c r="N5" s="2"/>
      <c r="O5" s="2"/>
    </row>
    <row r="6" spans="3:15" ht="15.75">
      <c r="C6" s="8" t="s">
        <v>2</v>
      </c>
      <c r="D6" s="22"/>
      <c r="E6" s="24" t="s">
        <v>42</v>
      </c>
      <c r="F6" s="24"/>
      <c r="G6" s="24"/>
      <c r="H6" s="24"/>
      <c r="I6" s="24" t="s">
        <v>38</v>
      </c>
      <c r="K6" s="22"/>
      <c r="L6" s="24" t="s">
        <v>42</v>
      </c>
      <c r="M6" s="24"/>
      <c r="N6" s="24"/>
      <c r="O6" s="24" t="s">
        <v>38</v>
      </c>
    </row>
    <row r="7" spans="3:15" ht="15.75">
      <c r="C7" s="8"/>
      <c r="D7" s="9" t="s">
        <v>30</v>
      </c>
      <c r="E7" s="25" t="s">
        <v>32</v>
      </c>
      <c r="F7" s="25" t="s">
        <v>34</v>
      </c>
      <c r="G7" s="25"/>
      <c r="H7" s="25" t="s">
        <v>36</v>
      </c>
      <c r="I7" s="25" t="s">
        <v>39</v>
      </c>
      <c r="K7" s="9" t="s">
        <v>30</v>
      </c>
      <c r="L7" s="25" t="s">
        <v>32</v>
      </c>
      <c r="M7" s="25" t="s">
        <v>34</v>
      </c>
      <c r="N7" s="25" t="s">
        <v>36</v>
      </c>
      <c r="O7" s="25" t="s">
        <v>39</v>
      </c>
    </row>
    <row r="8" spans="3:15" ht="15.75">
      <c r="C8" s="10" t="s">
        <v>3</v>
      </c>
      <c r="D8" s="11" t="s">
        <v>31</v>
      </c>
      <c r="E8" s="26" t="s">
        <v>33</v>
      </c>
      <c r="F8" s="26" t="s">
        <v>35</v>
      </c>
      <c r="G8" s="26"/>
      <c r="H8" s="26" t="s">
        <v>37</v>
      </c>
      <c r="I8" s="26" t="s">
        <v>40</v>
      </c>
      <c r="K8" s="11" t="s">
        <v>31</v>
      </c>
      <c r="L8" s="26" t="s">
        <v>33</v>
      </c>
      <c r="M8" s="26" t="s">
        <v>35</v>
      </c>
      <c r="N8" s="26" t="s">
        <v>37</v>
      </c>
      <c r="O8" s="26" t="s">
        <v>40</v>
      </c>
    </row>
    <row r="9" spans="3:4" ht="15.75">
      <c r="C9" s="12" t="s">
        <v>4</v>
      </c>
      <c r="D9" s="8"/>
    </row>
    <row r="10" spans="3:15" ht="15.75">
      <c r="C10" s="8" t="s">
        <v>5</v>
      </c>
      <c r="D10" s="13">
        <v>1295353</v>
      </c>
      <c r="E10" s="13">
        <v>48903</v>
      </c>
      <c r="F10" s="13">
        <v>543859</v>
      </c>
      <c r="G10" s="37" t="s">
        <v>44</v>
      </c>
      <c r="H10" s="13">
        <v>0</v>
      </c>
      <c r="I10" s="13">
        <f>SUM(D10:H10)</f>
        <v>1888115</v>
      </c>
      <c r="K10" s="13">
        <f>+D10-'FY 03-04'!L10</f>
        <v>45572</v>
      </c>
      <c r="L10" s="13">
        <f>+E10-'FY 03-04'!N10</f>
        <v>0</v>
      </c>
      <c r="M10" s="13">
        <f>+F10-'FY 03-04'!O10</f>
        <v>0</v>
      </c>
      <c r="N10" s="13">
        <f>+H10-'FY 03-04'!Q10</f>
        <v>0</v>
      </c>
      <c r="O10" s="13">
        <f>SUM(K10:N10)</f>
        <v>45572</v>
      </c>
    </row>
    <row r="11" spans="3:15" ht="15.75">
      <c r="C11" s="8" t="s">
        <v>45</v>
      </c>
      <c r="D11" s="13">
        <v>110255</v>
      </c>
      <c r="E11" s="13">
        <v>0</v>
      </c>
      <c r="F11" s="13">
        <v>0</v>
      </c>
      <c r="G11" s="13"/>
      <c r="H11" s="13">
        <v>0</v>
      </c>
      <c r="I11" s="13">
        <f>SUM(D11:H11)</f>
        <v>110255</v>
      </c>
      <c r="K11" s="13">
        <f>+D11-'FY 03-04'!L11</f>
        <v>5742</v>
      </c>
      <c r="L11" s="13">
        <f>+E11-'FY 03-04'!N11</f>
        <v>0</v>
      </c>
      <c r="M11" s="13">
        <f>+F11-'FY 03-04'!O11</f>
        <v>0</v>
      </c>
      <c r="N11" s="13">
        <f>+H11-'FY 03-04'!Q11</f>
        <v>0</v>
      </c>
      <c r="O11" s="13">
        <f>SUM(K11:N11)</f>
        <v>5742</v>
      </c>
    </row>
    <row r="12" spans="3:15" ht="15.75">
      <c r="C12" s="8" t="s">
        <v>6</v>
      </c>
      <c r="D12" s="13">
        <v>55801</v>
      </c>
      <c r="E12" s="13">
        <v>0</v>
      </c>
      <c r="F12" s="13">
        <v>0</v>
      </c>
      <c r="G12" s="13"/>
      <c r="H12" s="13">
        <v>0</v>
      </c>
      <c r="I12" s="13">
        <f>SUM(D12:H12)</f>
        <v>55801</v>
      </c>
      <c r="K12" s="13">
        <f>+D12-'FY 03-04'!L12</f>
        <v>2507</v>
      </c>
      <c r="L12" s="13">
        <f>+E12-'FY 03-04'!N12</f>
        <v>0</v>
      </c>
      <c r="M12" s="13">
        <f>+F12-'FY 03-04'!O12</f>
        <v>0</v>
      </c>
      <c r="N12" s="13">
        <f>+H12-'FY 03-04'!Q12</f>
        <v>0</v>
      </c>
      <c r="O12" s="13">
        <f>SUM(K12:N12)</f>
        <v>2507</v>
      </c>
    </row>
    <row r="13" spans="3:15" ht="15.75">
      <c r="C13" s="8" t="s">
        <v>7</v>
      </c>
      <c r="D13" s="13">
        <v>141680</v>
      </c>
      <c r="E13" s="13">
        <v>0</v>
      </c>
      <c r="F13" s="13">
        <v>0</v>
      </c>
      <c r="G13" s="13"/>
      <c r="H13" s="13">
        <v>0</v>
      </c>
      <c r="I13" s="13">
        <f>SUM(D13:H13)</f>
        <v>141680</v>
      </c>
      <c r="K13" s="13">
        <f>+D13-'FY 03-04'!L13</f>
        <v>3430</v>
      </c>
      <c r="L13" s="13">
        <f>+E13-'FY 03-04'!N13</f>
        <v>0</v>
      </c>
      <c r="M13" s="13">
        <f>+F13-'FY 03-04'!O13</f>
        <v>0</v>
      </c>
      <c r="N13" s="13">
        <f>+H13-'FY 03-04'!Q13</f>
        <v>0</v>
      </c>
      <c r="O13" s="13">
        <f>SUM(K13:N13)</f>
        <v>3430</v>
      </c>
    </row>
    <row r="14" spans="3:15" ht="15.75">
      <c r="C14" s="8" t="s">
        <v>8</v>
      </c>
      <c r="D14" s="13">
        <v>497085</v>
      </c>
      <c r="E14" s="13">
        <v>0</v>
      </c>
      <c r="F14" s="13">
        <v>0</v>
      </c>
      <c r="G14" s="13"/>
      <c r="H14" s="13">
        <v>0</v>
      </c>
      <c r="I14" s="13">
        <f>SUM(D14:H14)</f>
        <v>497085</v>
      </c>
      <c r="K14" s="13">
        <f>+D14-'FY 03-04'!L14</f>
        <v>18015</v>
      </c>
      <c r="L14" s="13">
        <f>+E14-'FY 03-04'!N14</f>
        <v>0</v>
      </c>
      <c r="M14" s="13">
        <f>+F14-'FY 03-04'!O14</f>
        <v>0</v>
      </c>
      <c r="N14" s="13">
        <f>+H14-'FY 03-04'!Q14</f>
        <v>0</v>
      </c>
      <c r="O14" s="13">
        <f>SUM(K14:N14)</f>
        <v>18015</v>
      </c>
    </row>
    <row r="15" spans="3:15" ht="15.75">
      <c r="C15" s="14" t="s">
        <v>9</v>
      </c>
      <c r="D15" s="15">
        <f>SUM(D10:D14)</f>
        <v>2100174</v>
      </c>
      <c r="E15" s="15">
        <f>SUM(E10:E14)</f>
        <v>48903</v>
      </c>
      <c r="F15" s="15">
        <f>SUM(F10:F14)</f>
        <v>543859</v>
      </c>
      <c r="G15" s="15"/>
      <c r="H15" s="15">
        <f>SUM(H10:H14)</f>
        <v>0</v>
      </c>
      <c r="I15" s="15">
        <f>SUM(I10:I14)</f>
        <v>2692936</v>
      </c>
      <c r="K15" s="15">
        <f>SUM(K10:K14)</f>
        <v>75266</v>
      </c>
      <c r="L15" s="15">
        <f>SUM(L10:L14)</f>
        <v>0</v>
      </c>
      <c r="M15" s="15">
        <f>SUM(M10:M14)</f>
        <v>0</v>
      </c>
      <c r="N15" s="15">
        <f>SUM(N10:N14)</f>
        <v>0</v>
      </c>
      <c r="O15" s="15">
        <f>SUM(O10:O14)</f>
        <v>75266</v>
      </c>
    </row>
    <row r="16" spans="3:15" ht="15.75">
      <c r="C16" s="8" t="s">
        <v>10</v>
      </c>
      <c r="D16" s="13">
        <v>45576</v>
      </c>
      <c r="E16" s="13">
        <v>0</v>
      </c>
      <c r="F16" s="13">
        <v>0</v>
      </c>
      <c r="G16" s="13"/>
      <c r="H16" s="13">
        <v>0</v>
      </c>
      <c r="I16" s="13">
        <f>SUM(D16:H16)</f>
        <v>45576</v>
      </c>
      <c r="K16" s="13">
        <f>+D16-'FY 03-04'!L16</f>
        <v>2995</v>
      </c>
      <c r="L16" s="13">
        <f>+E16-'FY 03-04'!N16</f>
        <v>0</v>
      </c>
      <c r="M16" s="13">
        <f>+F16-'FY 03-04'!O16</f>
        <v>0</v>
      </c>
      <c r="N16" s="13">
        <f>+H16-'FY 03-04'!Q16</f>
        <v>0</v>
      </c>
      <c r="O16" s="13">
        <f>SUM(K16:N16)</f>
        <v>2995</v>
      </c>
    </row>
    <row r="17" spans="3:15" ht="15.75">
      <c r="C17" s="8" t="s">
        <v>11</v>
      </c>
      <c r="D17" s="13">
        <v>12633</v>
      </c>
      <c r="E17" s="13">
        <v>0</v>
      </c>
      <c r="F17" s="13">
        <v>0</v>
      </c>
      <c r="G17" s="13"/>
      <c r="H17" s="13">
        <v>0</v>
      </c>
      <c r="I17" s="13">
        <f>SUM(D17:H17)</f>
        <v>12633</v>
      </c>
      <c r="K17" s="13">
        <f>+D17-'FY 03-04'!L17</f>
        <v>840</v>
      </c>
      <c r="L17" s="13">
        <f>+E17-'FY 03-04'!N17</f>
        <v>0</v>
      </c>
      <c r="M17" s="13">
        <f>+F17-'FY 03-04'!O17</f>
        <v>0</v>
      </c>
      <c r="N17" s="13">
        <f>+H17-'FY 03-04'!Q17</f>
        <v>0</v>
      </c>
      <c r="O17" s="13">
        <f>SUM(K17:N17)</f>
        <v>840</v>
      </c>
    </row>
    <row r="18" spans="3:15" ht="15.75">
      <c r="C18" s="8" t="s">
        <v>12</v>
      </c>
      <c r="D18" s="13">
        <v>52383</v>
      </c>
      <c r="E18" s="13">
        <v>0</v>
      </c>
      <c r="F18" s="13">
        <v>0</v>
      </c>
      <c r="G18" s="13"/>
      <c r="H18" s="13">
        <v>0</v>
      </c>
      <c r="I18" s="13">
        <f>SUM(D18:H18)</f>
        <v>52383</v>
      </c>
      <c r="K18" s="13">
        <f>+D18-'FY 03-04'!L18</f>
        <v>1387</v>
      </c>
      <c r="L18" s="13">
        <f>+E18-'FY 03-04'!N18</f>
        <v>0</v>
      </c>
      <c r="M18" s="13">
        <f>+F18-'FY 03-04'!O18</f>
        <v>0</v>
      </c>
      <c r="N18" s="13">
        <f>+H18-'FY 03-04'!Q18</f>
        <v>0</v>
      </c>
      <c r="O18" s="13">
        <f>SUM(K18:N18)</f>
        <v>1387</v>
      </c>
    </row>
    <row r="19" spans="3:15" ht="15.75">
      <c r="C19" s="8" t="s">
        <v>13</v>
      </c>
      <c r="D19" s="13">
        <v>1604</v>
      </c>
      <c r="E19" s="13">
        <v>0</v>
      </c>
      <c r="F19" s="13">
        <v>0</v>
      </c>
      <c r="G19" s="13"/>
      <c r="H19" s="13">
        <v>0</v>
      </c>
      <c r="I19" s="13">
        <f>SUM(D19:H19)</f>
        <v>1604</v>
      </c>
      <c r="K19" s="13">
        <f>+D19-'FY 03-04'!L19</f>
        <v>43</v>
      </c>
      <c r="L19" s="13">
        <f>+E19-'FY 03-04'!N19</f>
        <v>0</v>
      </c>
      <c r="M19" s="13">
        <f>+F19-'FY 03-04'!O19</f>
        <v>0</v>
      </c>
      <c r="N19" s="13">
        <f>+H19-'FY 03-04'!Q19</f>
        <v>0</v>
      </c>
      <c r="O19" s="13">
        <f>SUM(K19:N19)</f>
        <v>43</v>
      </c>
    </row>
    <row r="20" spans="3:15" ht="15.75">
      <c r="C20" s="14" t="s">
        <v>14</v>
      </c>
      <c r="D20" s="15">
        <f>SUM(D16:D19)</f>
        <v>112196</v>
      </c>
      <c r="E20" s="15">
        <f>SUM(E16:E19)</f>
        <v>0</v>
      </c>
      <c r="F20" s="15">
        <f>SUM(F16:F19)</f>
        <v>0</v>
      </c>
      <c r="G20" s="15"/>
      <c r="H20" s="15">
        <f>SUM(H16:H19)</f>
        <v>0</v>
      </c>
      <c r="I20" s="15">
        <f>SUM(I16:I19)</f>
        <v>112196</v>
      </c>
      <c r="K20" s="15">
        <f>SUM(K16:K19)</f>
        <v>5265</v>
      </c>
      <c r="L20" s="15">
        <f>SUM(L16:L19)</f>
        <v>0</v>
      </c>
      <c r="M20" s="15">
        <f>SUM(M16:M19)</f>
        <v>0</v>
      </c>
      <c r="N20" s="15">
        <f>SUM(N16:N19)</f>
        <v>0</v>
      </c>
      <c r="O20" s="15">
        <f>SUM(O16:O19)</f>
        <v>5265</v>
      </c>
    </row>
    <row r="21" spans="3:15" ht="15.75">
      <c r="C21" s="8" t="s">
        <v>15</v>
      </c>
      <c r="D21" s="13">
        <v>32410</v>
      </c>
      <c r="E21" s="13">
        <v>0</v>
      </c>
      <c r="F21" s="13">
        <v>0</v>
      </c>
      <c r="G21" s="13"/>
      <c r="H21" s="13">
        <v>0</v>
      </c>
      <c r="I21" s="13">
        <f aca="true" t="shared" si="0" ref="I21:I26">SUM(D21:H21)</f>
        <v>32410</v>
      </c>
      <c r="K21" s="13">
        <f>+D21-'FY 03-04'!L21</f>
        <v>791</v>
      </c>
      <c r="L21" s="13">
        <f>+E21-'FY 03-04'!N21</f>
        <v>0</v>
      </c>
      <c r="M21" s="13">
        <f>+F21-'FY 03-04'!O21</f>
        <v>0</v>
      </c>
      <c r="N21" s="13">
        <f>+H21-'FY 03-04'!Q21</f>
        <v>0</v>
      </c>
      <c r="O21" s="13">
        <f aca="true" t="shared" si="1" ref="O21:O26">SUM(K21:N21)</f>
        <v>791</v>
      </c>
    </row>
    <row r="22" spans="3:15" ht="15.75">
      <c r="C22" s="8" t="s">
        <v>16</v>
      </c>
      <c r="D22" s="13">
        <v>30803</v>
      </c>
      <c r="E22" s="13">
        <v>0</v>
      </c>
      <c r="F22" s="13">
        <v>0</v>
      </c>
      <c r="G22" s="13"/>
      <c r="H22" s="13">
        <v>0</v>
      </c>
      <c r="I22" s="13">
        <f t="shared" si="0"/>
        <v>30803</v>
      </c>
      <c r="K22" s="13">
        <f>+D22-'FY 03-04'!L22</f>
        <v>29</v>
      </c>
      <c r="L22" s="13">
        <f>+E22-'FY 03-04'!N22</f>
        <v>0</v>
      </c>
      <c r="M22" s="13">
        <f>+F22-'FY 03-04'!O22</f>
        <v>0</v>
      </c>
      <c r="N22" s="13">
        <f>+H22-'FY 03-04'!Q22</f>
        <v>0</v>
      </c>
      <c r="O22" s="13">
        <f t="shared" si="1"/>
        <v>29</v>
      </c>
    </row>
    <row r="23" spans="1:15" ht="40.5">
      <c r="A23" s="43" t="s">
        <v>56</v>
      </c>
      <c r="B23" s="43"/>
      <c r="C23" s="8" t="s">
        <v>17</v>
      </c>
      <c r="D23" s="13">
        <v>2376</v>
      </c>
      <c r="E23" s="13">
        <v>0</v>
      </c>
      <c r="F23" s="13">
        <v>0</v>
      </c>
      <c r="G23" s="13"/>
      <c r="H23" s="13">
        <v>0</v>
      </c>
      <c r="I23" s="13">
        <f t="shared" si="0"/>
        <v>2376</v>
      </c>
      <c r="K23" s="13">
        <f>+D23-'FY 03-04'!L23</f>
        <v>0</v>
      </c>
      <c r="L23" s="13">
        <f>+E23-'FY 03-04'!N23</f>
        <v>0</v>
      </c>
      <c r="M23" s="13">
        <f>+F23-'FY 03-04'!O23</f>
        <v>0</v>
      </c>
      <c r="N23" s="13">
        <f>+H23-'FY 03-04'!Q23</f>
        <v>0</v>
      </c>
      <c r="O23" s="13">
        <f t="shared" si="1"/>
        <v>0</v>
      </c>
    </row>
    <row r="24" spans="3:15" ht="15.75">
      <c r="C24" s="8" t="s">
        <v>18</v>
      </c>
      <c r="D24" s="13">
        <v>61795</v>
      </c>
      <c r="E24" s="13">
        <v>0</v>
      </c>
      <c r="F24" s="13">
        <v>0</v>
      </c>
      <c r="G24" s="13"/>
      <c r="H24" s="13">
        <v>0</v>
      </c>
      <c r="I24" s="13">
        <f t="shared" si="0"/>
        <v>61795</v>
      </c>
      <c r="J24" s="40"/>
      <c r="K24" s="13">
        <f>+D24-'FY 03-04'!L24</f>
        <v>1081</v>
      </c>
      <c r="L24" s="13">
        <f>+E24-'FY 03-04'!N24</f>
        <v>0</v>
      </c>
      <c r="M24" s="13">
        <f>+F24-'FY 03-04'!O24</f>
        <v>0</v>
      </c>
      <c r="N24" s="13">
        <f>+H24-'FY 03-04'!Q24</f>
        <v>0</v>
      </c>
      <c r="O24" s="13">
        <f t="shared" si="1"/>
        <v>1081</v>
      </c>
    </row>
    <row r="25" spans="3:15" ht="15.75">
      <c r="C25" s="8" t="s">
        <v>19</v>
      </c>
      <c r="D25" s="13">
        <v>5672</v>
      </c>
      <c r="E25" s="13">
        <v>0</v>
      </c>
      <c r="F25" s="13">
        <v>0</v>
      </c>
      <c r="G25" s="13"/>
      <c r="H25" s="13">
        <v>0</v>
      </c>
      <c r="I25" s="13">
        <f t="shared" si="0"/>
        <v>5672</v>
      </c>
      <c r="K25" s="13">
        <f>+D25-'FY 03-04'!L25</f>
        <v>28</v>
      </c>
      <c r="L25" s="13">
        <f>+E25-'FY 03-04'!N25</f>
        <v>0</v>
      </c>
      <c r="M25" s="13">
        <f>+F25-'FY 03-04'!O25</f>
        <v>0</v>
      </c>
      <c r="N25" s="13">
        <f>+H25-'FY 03-04'!Q25</f>
        <v>0</v>
      </c>
      <c r="O25" s="13">
        <f t="shared" si="1"/>
        <v>28</v>
      </c>
    </row>
    <row r="26" spans="3:15" ht="15.75">
      <c r="C26" s="16" t="s">
        <v>20</v>
      </c>
      <c r="D26" s="13">
        <v>267398</v>
      </c>
      <c r="E26" s="13">
        <v>0</v>
      </c>
      <c r="F26" s="13">
        <v>0</v>
      </c>
      <c r="G26" s="13"/>
      <c r="H26" s="13">
        <v>0</v>
      </c>
      <c r="I26" s="13">
        <f t="shared" si="0"/>
        <v>267398</v>
      </c>
      <c r="K26" s="13">
        <f>+D26-'FY 03-04'!L26</f>
        <v>0</v>
      </c>
      <c r="L26" s="13">
        <f>+E26-'FY 03-04'!N26</f>
        <v>0</v>
      </c>
      <c r="M26" s="13">
        <f>+F26-'FY 03-04'!O26</f>
        <v>0</v>
      </c>
      <c r="N26" s="13">
        <f>+H26-'FY 03-04'!Q26</f>
        <v>0</v>
      </c>
      <c r="O26" s="13">
        <f t="shared" si="1"/>
        <v>0</v>
      </c>
    </row>
    <row r="27" spans="3:15" ht="15.75">
      <c r="C27" s="17" t="s">
        <v>21</v>
      </c>
      <c r="D27" s="18">
        <f>SUM(D21:D26)+D20+D15</f>
        <v>2612824</v>
      </c>
      <c r="E27" s="18">
        <f>SUM(E21:E26)+E20+E15</f>
        <v>48903</v>
      </c>
      <c r="F27" s="18">
        <f>SUM(F21:F26)+F20+F15</f>
        <v>543859</v>
      </c>
      <c r="G27" s="18"/>
      <c r="H27" s="18">
        <f>SUM(H21:H26)+H20+H15</f>
        <v>0</v>
      </c>
      <c r="I27" s="18">
        <f>SUM(I21:I26)+I20+I15</f>
        <v>3205586</v>
      </c>
      <c r="K27" s="18">
        <f>SUM(K21:K26)+K20+K15</f>
        <v>82460</v>
      </c>
      <c r="L27" s="18">
        <f>SUM(L21:L26)+L20+L15</f>
        <v>0</v>
      </c>
      <c r="M27" s="18">
        <f>SUM(M21:M26)+M20+M15</f>
        <v>0</v>
      </c>
      <c r="N27" s="18">
        <f>SUM(N21:N26)+N20+N15</f>
        <v>0</v>
      </c>
      <c r="O27" s="18">
        <f>SUM(O21:O26)+O20+O15</f>
        <v>82460</v>
      </c>
    </row>
    <row r="28" spans="3:15" ht="15.75">
      <c r="C28" s="12" t="s">
        <v>22</v>
      </c>
      <c r="D28" s="13"/>
      <c r="E28" s="13"/>
      <c r="F28" s="13"/>
      <c r="G28" s="13"/>
      <c r="H28" s="13"/>
      <c r="I28" s="13"/>
      <c r="K28" s="13"/>
      <c r="L28" s="13"/>
      <c r="M28" s="13"/>
      <c r="N28" s="13"/>
      <c r="O28" s="13"/>
    </row>
    <row r="29" spans="3:15" ht="15.75">
      <c r="C29" s="8" t="s">
        <v>23</v>
      </c>
      <c r="D29" s="13">
        <v>48897</v>
      </c>
      <c r="E29" s="13">
        <v>0</v>
      </c>
      <c r="F29" s="13">
        <v>0</v>
      </c>
      <c r="G29" s="13"/>
      <c r="H29" s="13">
        <v>5900</v>
      </c>
      <c r="I29" s="13">
        <f>SUM(D29:H29)</f>
        <v>54797</v>
      </c>
      <c r="K29" s="13">
        <f>+D29-'FY 03-04'!L29</f>
        <v>0</v>
      </c>
      <c r="L29" s="13">
        <f>+E29-'FY 03-04'!N29</f>
        <v>0</v>
      </c>
      <c r="M29" s="13">
        <f>+F29-'FY 03-04'!O29</f>
        <v>0</v>
      </c>
      <c r="N29" s="13">
        <f>+H29-'FY 03-04'!Q29</f>
        <v>0</v>
      </c>
      <c r="O29" s="13">
        <f>SUM(K29:N29)</f>
        <v>0</v>
      </c>
    </row>
    <row r="30" spans="3:15" ht="15.75">
      <c r="C30" s="8" t="s">
        <v>24</v>
      </c>
      <c r="D30" s="13">
        <v>103158</v>
      </c>
      <c r="E30" s="13">
        <v>0</v>
      </c>
      <c r="F30" s="13">
        <v>0</v>
      </c>
      <c r="G30" s="13"/>
      <c r="H30" s="13">
        <v>0</v>
      </c>
      <c r="I30" s="13">
        <f>SUM(D30:H30)</f>
        <v>103158</v>
      </c>
      <c r="K30" s="13">
        <f>+D30-'FY 03-04'!L30</f>
        <v>10143</v>
      </c>
      <c r="L30" s="13">
        <f>+E30-'FY 03-04'!N30</f>
        <v>0</v>
      </c>
      <c r="M30" s="13">
        <f>+F30-'FY 03-04'!O30</f>
        <v>0</v>
      </c>
      <c r="N30" s="13">
        <f>+H30-'FY 03-04'!Q30</f>
        <v>0</v>
      </c>
      <c r="O30" s="13">
        <f>SUM(K30:N30)</f>
        <v>10143</v>
      </c>
    </row>
    <row r="31" spans="3:15" ht="15.75">
      <c r="C31" s="8" t="s">
        <v>25</v>
      </c>
      <c r="D31" s="13">
        <v>41745</v>
      </c>
      <c r="E31" s="13">
        <v>0</v>
      </c>
      <c r="F31" s="13">
        <v>0</v>
      </c>
      <c r="G31" s="13"/>
      <c r="H31" s="13">
        <v>0</v>
      </c>
      <c r="I31" s="13">
        <f>SUM(D31:H31)</f>
        <v>41745</v>
      </c>
      <c r="K31" s="13">
        <f>+D31-'FY 03-04'!L31</f>
        <v>-52809</v>
      </c>
      <c r="L31" s="13">
        <f>+E31-'FY 03-04'!N31</f>
        <v>0</v>
      </c>
      <c r="M31" s="13">
        <f>+F31-'FY 03-04'!O31</f>
        <v>0</v>
      </c>
      <c r="N31" s="13">
        <f>+H31-'FY 03-04'!Q31</f>
        <v>0</v>
      </c>
      <c r="O31" s="13">
        <f>SUM(K31:N31)</f>
        <v>-52809</v>
      </c>
    </row>
    <row r="32" spans="3:15" ht="15.75">
      <c r="C32" s="8" t="s">
        <v>43</v>
      </c>
      <c r="D32" s="13">
        <v>143567</v>
      </c>
      <c r="E32" s="13">
        <v>0</v>
      </c>
      <c r="F32" s="13">
        <v>0</v>
      </c>
      <c r="G32" s="13"/>
      <c r="H32" s="13">
        <v>0</v>
      </c>
      <c r="I32" s="13">
        <f>SUM(D32:H32)</f>
        <v>143567</v>
      </c>
      <c r="K32" s="13">
        <f>+D32-'FY 03-04'!L32</f>
        <v>5764</v>
      </c>
      <c r="L32" s="13">
        <f>+E32-'FY 03-04'!N32</f>
        <v>0</v>
      </c>
      <c r="M32" s="13">
        <f>+F32-'FY 03-04'!O32</f>
        <v>0</v>
      </c>
      <c r="N32" s="13">
        <f>+H32-'FY 03-04'!Q32</f>
        <v>0</v>
      </c>
      <c r="O32" s="13">
        <f>SUM(K32:N32)</f>
        <v>5764</v>
      </c>
    </row>
    <row r="33" spans="3:15" ht="15.75">
      <c r="C33" s="8" t="s">
        <v>26</v>
      </c>
      <c r="D33" s="13">
        <v>17081</v>
      </c>
      <c r="E33" s="13">
        <v>0</v>
      </c>
      <c r="F33" s="13">
        <v>0</v>
      </c>
      <c r="G33" s="13"/>
      <c r="H33" s="13">
        <v>0</v>
      </c>
      <c r="I33" s="13">
        <f>SUM(D33:H33)</f>
        <v>17081</v>
      </c>
      <c r="K33" s="13">
        <f>+D33-'FY 03-04'!L33</f>
        <v>0</v>
      </c>
      <c r="L33" s="13">
        <f>+E33-'FY 03-04'!N33</f>
        <v>0</v>
      </c>
      <c r="M33" s="13">
        <f>+F33-'FY 03-04'!O33</f>
        <v>0</v>
      </c>
      <c r="N33" s="13">
        <f>+H33-'FY 03-04'!Q33</f>
        <v>0</v>
      </c>
      <c r="O33" s="13">
        <f>SUM(K33:N33)</f>
        <v>0</v>
      </c>
    </row>
    <row r="34" spans="3:15" ht="15.75">
      <c r="C34" s="17" t="s">
        <v>27</v>
      </c>
      <c r="D34" s="18">
        <f>SUM(D29:D33)</f>
        <v>354448</v>
      </c>
      <c r="E34" s="18">
        <f>SUM(E29:E33)</f>
        <v>0</v>
      </c>
      <c r="F34" s="18">
        <f>SUM(F29:F33)</f>
        <v>0</v>
      </c>
      <c r="G34" s="18"/>
      <c r="H34" s="18">
        <f>SUM(H29:H33)</f>
        <v>5900</v>
      </c>
      <c r="I34" s="18">
        <f>SUM(I29:I33)</f>
        <v>360348</v>
      </c>
      <c r="K34" s="18">
        <f>SUM(K29:K33)</f>
        <v>-36902</v>
      </c>
      <c r="L34" s="18">
        <f>SUM(L29:L33)</f>
        <v>0</v>
      </c>
      <c r="M34" s="18">
        <f>SUM(M29:M33)</f>
        <v>0</v>
      </c>
      <c r="N34" s="18">
        <f>SUM(N29:N33)</f>
        <v>0</v>
      </c>
      <c r="O34" s="18">
        <f>SUM(O29:O33)</f>
        <v>-36902</v>
      </c>
    </row>
    <row r="35" spans="3:15" ht="16.5" thickBot="1">
      <c r="C35" s="20" t="s">
        <v>28</v>
      </c>
      <c r="D35" s="21">
        <f>+D34+D27</f>
        <v>2967272</v>
      </c>
      <c r="E35" s="21">
        <f>+E34+E27</f>
        <v>48903</v>
      </c>
      <c r="F35" s="21">
        <f>+F34+F27</f>
        <v>543859</v>
      </c>
      <c r="G35" s="21"/>
      <c r="H35" s="21">
        <f>+H34+H27</f>
        <v>5900</v>
      </c>
      <c r="I35" s="21">
        <f>+I34+I27</f>
        <v>3565934</v>
      </c>
      <c r="K35" s="21">
        <f>+K34+K27</f>
        <v>45558</v>
      </c>
      <c r="L35" s="21">
        <f>+L34+L27</f>
        <v>0</v>
      </c>
      <c r="M35" s="21">
        <f>+M34+M27</f>
        <v>0</v>
      </c>
      <c r="N35" s="21">
        <f>+N34+N27</f>
        <v>0</v>
      </c>
      <c r="O35" s="21">
        <f>+O34+O27</f>
        <v>45558</v>
      </c>
    </row>
    <row r="36" spans="3:15" ht="16.5" thickTop="1">
      <c r="C36" s="12"/>
      <c r="D36" s="19"/>
      <c r="E36" s="19"/>
      <c r="F36" s="19"/>
      <c r="G36" s="19"/>
      <c r="H36" s="19"/>
      <c r="I36" s="19"/>
      <c r="K36" s="19"/>
      <c r="L36" s="19"/>
      <c r="M36" s="19"/>
      <c r="N36" s="19"/>
      <c r="O36" s="19"/>
    </row>
    <row r="37" spans="3:15" ht="15.75">
      <c r="C37" s="29" t="s">
        <v>48</v>
      </c>
      <c r="D37" s="30">
        <v>150000</v>
      </c>
      <c r="E37" s="30">
        <v>0</v>
      </c>
      <c r="F37" s="30">
        <v>0</v>
      </c>
      <c r="G37" s="30"/>
      <c r="H37" s="30">
        <v>0</v>
      </c>
      <c r="I37" s="30">
        <f>SUM(D37:H37)</f>
        <v>150000</v>
      </c>
      <c r="J37" s="28"/>
      <c r="K37" s="30">
        <f>+D37-'FY 03-04'!L37</f>
        <v>0</v>
      </c>
      <c r="L37" s="30">
        <f>+E37-'FY 03-04'!N37</f>
        <v>0</v>
      </c>
      <c r="M37" s="30">
        <f>+F37-'FY 03-04'!O37</f>
        <v>0</v>
      </c>
      <c r="N37" s="30">
        <f>+H37-'FY 03-04'!Q37</f>
        <v>0</v>
      </c>
      <c r="O37" s="30">
        <f>SUM(K37:N37)</f>
        <v>0</v>
      </c>
    </row>
    <row r="38" spans="3:15" ht="13.5">
      <c r="C38" s="7"/>
      <c r="D38" s="19"/>
      <c r="E38" s="19"/>
      <c r="F38" s="19"/>
      <c r="G38" s="19"/>
      <c r="H38" s="19"/>
      <c r="I38" s="19"/>
      <c r="K38" s="19"/>
      <c r="L38" s="19"/>
      <c r="M38" s="19"/>
      <c r="N38" s="19"/>
      <c r="O38" s="19"/>
    </row>
    <row r="39" spans="3:15" ht="16.5" thickBot="1">
      <c r="C39" s="20" t="s">
        <v>29</v>
      </c>
      <c r="D39" s="21">
        <f>+D35+D37</f>
        <v>3117272</v>
      </c>
      <c r="E39" s="21">
        <f>+E35+E37</f>
        <v>48903</v>
      </c>
      <c r="F39" s="21">
        <f>+F35+F37</f>
        <v>543859</v>
      </c>
      <c r="G39" s="21"/>
      <c r="H39" s="21">
        <f>+H35+H37</f>
        <v>5900</v>
      </c>
      <c r="I39" s="21">
        <f>+I35+I37</f>
        <v>3715934</v>
      </c>
      <c r="K39" s="21">
        <f>+K35+K37</f>
        <v>45558</v>
      </c>
      <c r="L39" s="21">
        <f>+L35+L37</f>
        <v>0</v>
      </c>
      <c r="M39" s="21">
        <f>+M35+M37</f>
        <v>0</v>
      </c>
      <c r="N39" s="21">
        <f>+N35+N37</f>
        <v>0</v>
      </c>
      <c r="O39" s="21">
        <f>+O35+O37</f>
        <v>45558</v>
      </c>
    </row>
    <row r="40" spans="3:18" ht="58.5" customHeight="1" thickTop="1">
      <c r="C40" s="45" t="s">
        <v>47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2"/>
      <c r="Q40" s="42"/>
      <c r="R40" s="42"/>
    </row>
    <row r="41" ht="12.75">
      <c r="C41" s="34" t="s">
        <v>53</v>
      </c>
    </row>
    <row r="42" ht="12.75">
      <c r="C42" s="38"/>
    </row>
    <row r="44" ht="12.75">
      <c r="C44" s="34"/>
    </row>
    <row r="45" ht="12.75">
      <c r="C45" s="41"/>
    </row>
  </sheetData>
  <mergeCells count="1">
    <mergeCell ref="C40:O40"/>
  </mergeCells>
  <printOptions/>
  <pageMargins left="0.75" right="0.75" top="1" bottom="0.85" header="0.5" footer="0.5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 HEALTH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verna hosteenez</dc:creator>
  <cp:keywords/>
  <dc:description/>
  <cp:lastModifiedBy>Mjohnson</cp:lastModifiedBy>
  <cp:lastPrinted>2004-01-26T20:18:20Z</cp:lastPrinted>
  <dcterms:created xsi:type="dcterms:W3CDTF">1999-02-10T14:43:41Z</dcterms:created>
  <dcterms:modified xsi:type="dcterms:W3CDTF">2004-01-26T20:18:45Z</dcterms:modified>
  <cp:category/>
  <cp:version/>
  <cp:contentType/>
  <cp:contentStatus/>
</cp:coreProperties>
</file>