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18" sheetId="1" r:id="rId1"/>
  </sheets>
  <definedNames>
    <definedName name="_Key2" localSheetId="0" hidden="1">'t-18'!$B$12:$B$65</definedName>
    <definedName name="_Order1" localSheetId="0" hidden="1">255</definedName>
    <definedName name="_Order2" localSheetId="0" hidden="1">255</definedName>
    <definedName name="_Sort" localSheetId="0" hidden="1">'t-18'!$B$12:$B$65</definedName>
    <definedName name="_xlnm.Print_Area" localSheetId="0">'t-18'!$A$9:$R$165</definedName>
    <definedName name="Print_Area_MI">'t-18'!$B$120:$S$177</definedName>
    <definedName name="_xlnm.Print_Titles" localSheetId="0">'t-18'!$1:$8</definedName>
    <definedName name="Print_Titles_MI">'t-18'!$1:$8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<sst xmlns="http://schemas.openxmlformats.org/spreadsheetml/2006/main" count="181" uniqueCount="136">
  <si>
    <t xml:space="preserve"> </t>
  </si>
  <si>
    <t># OF</t>
  </si>
  <si>
    <t>TOTAL</t>
  </si>
  <si>
    <t>% of</t>
  </si>
  <si>
    <t>AREA</t>
  </si>
  <si>
    <t>VEHS.</t>
  </si>
  <si>
    <t>%</t>
  </si>
  <si>
    <t>Total</t>
  </si>
  <si>
    <t xml:space="preserve">             SUB-TOTAL</t>
  </si>
  <si>
    <t xml:space="preserve">        SUB-TOTAL</t>
  </si>
  <si>
    <t>UNDER 50,000 POP.</t>
  </si>
  <si>
    <t>AND RURAL AREAS</t>
  </si>
  <si>
    <t xml:space="preserve">    SUB-TOTAL</t>
  </si>
  <si>
    <t xml:space="preserve">    TOTAL</t>
  </si>
  <si>
    <t>OVER 200,000 POP.</t>
  </si>
  <si>
    <t>50,000 - 200,000 POP.</t>
  </si>
  <si>
    <t>JOB ACCESS</t>
  </si>
  <si>
    <t>CAPITAL</t>
  </si>
  <si>
    <t>OPERATING</t>
  </si>
  <si>
    <t>REVERSE COMMUTE</t>
  </si>
  <si>
    <t>Cap</t>
  </si>
  <si>
    <t>Op</t>
  </si>
  <si>
    <t>JA</t>
  </si>
  <si>
    <t>RC</t>
  </si>
  <si>
    <t xml:space="preserve">                </t>
  </si>
  <si>
    <t>Baltimore, MD</t>
  </si>
  <si>
    <t>Chicago, IL-IN</t>
  </si>
  <si>
    <t>Kansas City, MO-KS</t>
  </si>
  <si>
    <t>Pittsburgh, PA</t>
  </si>
  <si>
    <t>Sacramento, CA</t>
  </si>
  <si>
    <t>San Francisco-Oakland, CA</t>
  </si>
  <si>
    <t>San Jose, CA</t>
  </si>
  <si>
    <t>Washington, DC-MD-VA</t>
  </si>
  <si>
    <t>California</t>
  </si>
  <si>
    <t>Georgia</t>
  </si>
  <si>
    <t>Alaska</t>
  </si>
  <si>
    <t>Colorado</t>
  </si>
  <si>
    <t>Maryland</t>
  </si>
  <si>
    <t>North Carolina</t>
  </si>
  <si>
    <t>Oklahoma</t>
  </si>
  <si>
    <t>Rhode Island</t>
  </si>
  <si>
    <t>West Virginia</t>
  </si>
  <si>
    <t>NOTE:   The areas are sorted into population categories based on the funding type used, not the actual population of the area.  Some areas may be in more than 1 category.</t>
  </si>
  <si>
    <t>Alabama</t>
  </si>
  <si>
    <t>Flint, MI</t>
  </si>
  <si>
    <t>Seattle, WA</t>
  </si>
  <si>
    <t>Wisconsin</t>
  </si>
  <si>
    <t>Arkansas</t>
  </si>
  <si>
    <t>Iowa</t>
  </si>
  <si>
    <t>Cleveland, OH</t>
  </si>
  <si>
    <t>Jacksonville, FL</t>
  </si>
  <si>
    <t>Lorain-Elyria, OH</t>
  </si>
  <si>
    <t>Montgomery, AL</t>
  </si>
  <si>
    <t>Tulsa, OK</t>
  </si>
  <si>
    <t>Bremerton, WA</t>
  </si>
  <si>
    <t>Illinois</t>
  </si>
  <si>
    <t>Louisiana</t>
  </si>
  <si>
    <t>Washington</t>
  </si>
  <si>
    <t>Illiniois</t>
  </si>
  <si>
    <t>New Mexico</t>
  </si>
  <si>
    <t>Virginia</t>
  </si>
  <si>
    <t>FY 2003 JOB ACCESS / REVERSE COMMUTE OBLIGATIONS BY POPULATION GROUP AND UZA</t>
  </si>
  <si>
    <t>Albany, NY</t>
  </si>
  <si>
    <t>Allentown-Bethlehem, PA-NJ</t>
  </si>
  <si>
    <t>Atlanta, GA</t>
  </si>
  <si>
    <t>Birmingham, AL</t>
  </si>
  <si>
    <t>Boston, MA-NH-RI</t>
  </si>
  <si>
    <t>Bridgeport-Stamford, CT-NY</t>
  </si>
  <si>
    <t>Buffalo, NY</t>
  </si>
  <si>
    <t>Davenport, IA-IL</t>
  </si>
  <si>
    <t>Detroit, MI</t>
  </si>
  <si>
    <t>Fort Collins, CO</t>
  </si>
  <si>
    <t>Hartford, CT</t>
  </si>
  <si>
    <t>Miami, FL</t>
  </si>
  <si>
    <t>Minneapolis-St. Paul, MN</t>
  </si>
  <si>
    <t>Mobile, AL</t>
  </si>
  <si>
    <t>New Haven, CT</t>
  </si>
  <si>
    <t>New York-Newark, NY-NJ-CT</t>
  </si>
  <si>
    <t>Norwich-New London, CT</t>
  </si>
  <si>
    <t>Ohio</t>
  </si>
  <si>
    <t>Pennsylvania</t>
  </si>
  <si>
    <t>Philadelphia, PA-NJ-DE-MD</t>
  </si>
  <si>
    <t>Phoenix-Mesa, AZ</t>
  </si>
  <si>
    <t>Portland, OR-WA</t>
  </si>
  <si>
    <t>Richmond, VA</t>
  </si>
  <si>
    <t>Rochester, NY</t>
  </si>
  <si>
    <t>San Diego, CA</t>
  </si>
  <si>
    <t>Sarasota-Bradenton, FL</t>
  </si>
  <si>
    <t>Springfield, MO</t>
  </si>
  <si>
    <t>Tacoma, WA</t>
  </si>
  <si>
    <t>Tampa-St. Petersburg, FL</t>
  </si>
  <si>
    <t>Tucson, AZ</t>
  </si>
  <si>
    <t>Waterbury, CT</t>
  </si>
  <si>
    <t>West Plm Bch-Boca Rtn, FL</t>
  </si>
  <si>
    <t>Wilmington, DE-MD-NJ-PA</t>
  </si>
  <si>
    <t>Youngstown, OH-PA</t>
  </si>
  <si>
    <t>Bangor, ME</t>
  </si>
  <si>
    <t>Barnstable Town, MA</t>
  </si>
  <si>
    <t>Baton Rouge, LA</t>
  </si>
  <si>
    <t>Brockton, MA</t>
  </si>
  <si>
    <t>Burlington, VT</t>
  </si>
  <si>
    <t>Charlottesville, VA</t>
  </si>
  <si>
    <t>Columbus, OH</t>
  </si>
  <si>
    <t>Delaware</t>
  </si>
  <si>
    <t>Erie, PA</t>
  </si>
  <si>
    <t>Grand Junction, CO</t>
  </si>
  <si>
    <t>Huntington, WV-KY-OH</t>
  </si>
  <si>
    <t>Lancaster, PA</t>
  </si>
  <si>
    <t>Las Cruces, NM</t>
  </si>
  <si>
    <t>Lowell, MA-NH</t>
  </si>
  <si>
    <t>Lubbock, TX</t>
  </si>
  <si>
    <t>Massachusetts</t>
  </si>
  <si>
    <t>Missouri</t>
  </si>
  <si>
    <t>Muncie, IN</t>
  </si>
  <si>
    <t>Nashua, NH-MA</t>
  </si>
  <si>
    <t>North Dakota</t>
  </si>
  <si>
    <t>Oklahoma City, OK</t>
  </si>
  <si>
    <t>Pittsfield, MA</t>
  </si>
  <si>
    <t>Portland, ME</t>
  </si>
  <si>
    <t>Taunton, MA</t>
  </si>
  <si>
    <t>Topeka, KS</t>
  </si>
  <si>
    <t>Vermont</t>
  </si>
  <si>
    <t>Williamsport, PA</t>
  </si>
  <si>
    <t>Worcester, MA-CT</t>
  </si>
  <si>
    <t>Fall River, MA-RI</t>
  </si>
  <si>
    <t>Idaho</t>
  </si>
  <si>
    <t>Las Vegas, NV</t>
  </si>
  <si>
    <t>Leominster-Fitchburg, MA</t>
  </si>
  <si>
    <t>Maine</t>
  </si>
  <si>
    <t>Michigan</t>
  </si>
  <si>
    <t>New York</t>
  </si>
  <si>
    <t>Springfield, IL</t>
  </si>
  <si>
    <t>Tennessee</t>
  </si>
  <si>
    <t>Weirton, WV-Steubenville, OH</t>
  </si>
  <si>
    <t>Los Angeles-Long Bch, CA</t>
  </si>
  <si>
    <t>TABLE 41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</si>
</sst>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_);\(&quot;$&quot;#,##0.0\)"/>
  </numFmts>
  <fonts count="7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4" xfId="0" applyFont="1" applyBorder="1" applyAlignment="1">
      <alignment/>
    </xf>
    <xf numFmtId="164" fontId="4" fillId="0" borderId="5" xfId="0" applyNumberFormat="1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37" fontId="0" fillId="0" borderId="10" xfId="0" applyNumberForma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5" fontId="4" fillId="0" borderId="5" xfId="0" applyNumberFormat="1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5" fontId="0" fillId="0" borderId="5" xfId="0" applyNumberForma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0" fontId="0" fillId="2" borderId="4" xfId="0" applyFont="1" applyFill="1" applyBorder="1" applyAlignment="1">
      <alignment/>
    </xf>
    <xf numFmtId="5" fontId="0" fillId="2" borderId="0" xfId="0" applyNumberFormat="1" applyFill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0" fillId="0" borderId="1" xfId="0" applyFill="1" applyBorder="1" applyAlignment="1">
      <alignment/>
    </xf>
    <xf numFmtId="5" fontId="0" fillId="0" borderId="2" xfId="0" applyNumberFormat="1" applyFill="1" applyBorder="1" applyAlignment="1" applyProtection="1">
      <alignment/>
      <protection/>
    </xf>
    <xf numFmtId="5" fontId="0" fillId="0" borderId="3" xfId="0" applyNumberFormat="1" applyFill="1" applyBorder="1" applyAlignment="1" applyProtection="1">
      <alignment/>
      <protection/>
    </xf>
    <xf numFmtId="5" fontId="4" fillId="0" borderId="3" xfId="0" applyNumberFormat="1" applyFont="1" applyFill="1" applyBorder="1" applyAlignment="1" applyProtection="1">
      <alignment/>
      <protection/>
    </xf>
    <xf numFmtId="37" fontId="4" fillId="0" borderId="3" xfId="0" applyNumberFormat="1" applyFont="1" applyFill="1" applyBorder="1" applyAlignment="1" applyProtection="1">
      <alignment/>
      <protection/>
    </xf>
    <xf numFmtId="0" fontId="0" fillId="0" borderId="4" xfId="0" applyFill="1" applyBorder="1" applyAlignment="1">
      <alignment/>
    </xf>
    <xf numFmtId="5" fontId="0" fillId="0" borderId="0" xfId="0" applyNumberFormat="1" applyFill="1" applyAlignment="1" applyProtection="1">
      <alignment/>
      <protection/>
    </xf>
    <xf numFmtId="164" fontId="4" fillId="0" borderId="5" xfId="0" applyNumberFormat="1" applyFont="1" applyFill="1" applyBorder="1" applyAlignment="1" applyProtection="1">
      <alignment/>
      <protection/>
    </xf>
    <xf numFmtId="0" fontId="0" fillId="0" borderId="6" xfId="0" applyFill="1" applyBorder="1" applyAlignment="1">
      <alignment/>
    </xf>
    <xf numFmtId="5" fontId="0" fillId="0" borderId="7" xfId="0" applyNumberFormat="1" applyFill="1" applyBorder="1" applyAlignment="1" applyProtection="1">
      <alignment/>
      <protection/>
    </xf>
    <xf numFmtId="5" fontId="0" fillId="0" borderId="8" xfId="0" applyNumberFormat="1" applyFill="1" applyBorder="1" applyAlignment="1" applyProtection="1">
      <alignment/>
      <protection/>
    </xf>
    <xf numFmtId="37" fontId="4" fillId="0" borderId="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37" fontId="5" fillId="2" borderId="4" xfId="0" applyNumberFormat="1" applyFont="1" applyFill="1" applyBorder="1" applyAlignment="1" applyProtection="1">
      <alignment/>
      <protection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5" xfId="0" applyFont="1" applyBorder="1" applyAlignment="1">
      <alignment horizontal="center"/>
    </xf>
    <xf numFmtId="164" fontId="6" fillId="0" borderId="0" xfId="0" applyNumberFormat="1" applyFont="1" applyAlignment="1" applyProtection="1">
      <alignment/>
      <protection/>
    </xf>
    <xf numFmtId="164" fontId="6" fillId="0" borderId="1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 quotePrefix="1">
      <alignment horizontal="center"/>
      <protection/>
    </xf>
    <xf numFmtId="164" fontId="6" fillId="0" borderId="10" xfId="0" applyNumberFormat="1" applyFont="1" applyBorder="1" applyAlignment="1" applyProtection="1" quotePrefix="1">
      <alignment horizontal="center"/>
      <protection/>
    </xf>
    <xf numFmtId="164" fontId="4" fillId="2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164" fontId="4" fillId="2" borderId="0" xfId="0" applyNumberFormat="1" applyFont="1" applyFill="1" applyAlignment="1" applyProtection="1" quotePrefix="1">
      <alignment horizontal="center"/>
      <protection/>
    </xf>
    <xf numFmtId="164" fontId="6" fillId="0" borderId="0" xfId="0" applyNumberFormat="1" applyFont="1" applyBorder="1" applyAlignment="1" applyProtection="1" quotePrefix="1">
      <alignment horizontal="center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179"/>
  <sheetViews>
    <sheetView tabSelected="1" defaultGridColor="0" zoomScale="77" zoomScaleNormal="77" colorId="22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B2:Q2"/>
    </sheetView>
  </sheetViews>
  <sheetFormatPr defaultColWidth="9.77734375" defaultRowHeight="15"/>
  <cols>
    <col min="1" max="1" width="3.77734375" style="0" customWidth="1"/>
    <col min="2" max="2" width="24.77734375" style="0" customWidth="1"/>
    <col min="3" max="3" width="7.77734375" style="0" customWidth="1"/>
    <col min="4" max="4" width="12.99609375" style="0" customWidth="1"/>
    <col min="5" max="5" width="5.4453125" style="0" customWidth="1"/>
    <col min="6" max="6" width="12.99609375" style="0" customWidth="1"/>
    <col min="7" max="7" width="5.5546875" style="0" customWidth="1"/>
    <col min="8" max="8" width="13.4453125" style="0" customWidth="1"/>
    <col min="9" max="9" width="5.77734375" style="0" customWidth="1"/>
    <col min="10" max="10" width="12.99609375" style="0" customWidth="1"/>
    <col min="11" max="11" width="5.5546875" style="0" customWidth="1"/>
    <col min="12" max="12" width="12.99609375" style="0" customWidth="1"/>
    <col min="13" max="13" width="5.6640625" style="0" customWidth="1"/>
    <col min="14" max="14" width="13.4453125" style="0" customWidth="1"/>
    <col min="15" max="15" width="5.77734375" style="0" customWidth="1"/>
    <col min="16" max="16" width="16.77734375" style="0" customWidth="1"/>
    <col min="17" max="17" width="5.77734375" style="0" customWidth="1"/>
    <col min="18" max="18" width="3.77734375" style="0" customWidth="1"/>
    <col min="19" max="16384" width="11.4453125" style="0" customWidth="1"/>
  </cols>
  <sheetData>
    <row r="1" spans="2:17" ht="15">
      <c r="B1" s="80" t="s">
        <v>135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8" customHeight="1">
      <c r="B2" s="79" t="s">
        <v>61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4:9" ht="9.75" customHeight="1" thickBot="1">
      <c r="D3" s="1"/>
      <c r="E3" s="1"/>
      <c r="F3" s="1"/>
      <c r="G3" s="1"/>
      <c r="H3" s="1"/>
      <c r="I3" s="1"/>
    </row>
    <row r="4" spans="2:17" ht="6" customHeight="1">
      <c r="B4" s="2"/>
      <c r="C4" s="2"/>
      <c r="D4" s="4"/>
      <c r="E4" s="4"/>
      <c r="F4" s="4"/>
      <c r="G4" s="4"/>
      <c r="H4" s="4"/>
      <c r="I4" s="5"/>
      <c r="J4" s="3"/>
      <c r="K4" s="3"/>
      <c r="L4" s="3"/>
      <c r="M4" s="3"/>
      <c r="N4" s="3"/>
      <c r="O4" s="6"/>
      <c r="P4" s="3"/>
      <c r="Q4" s="6"/>
    </row>
    <row r="5" spans="2:17" ht="15.75">
      <c r="B5" s="7"/>
      <c r="C5" s="51"/>
      <c r="D5" s="79" t="s">
        <v>16</v>
      </c>
      <c r="E5" s="79"/>
      <c r="F5" s="79"/>
      <c r="G5" s="79"/>
      <c r="H5" s="79"/>
      <c r="I5" s="83"/>
      <c r="J5" s="81" t="s">
        <v>19</v>
      </c>
      <c r="K5" s="81"/>
      <c r="L5" s="81"/>
      <c r="M5" s="81"/>
      <c r="N5" s="81"/>
      <c r="O5" s="82"/>
      <c r="Q5" s="30"/>
    </row>
    <row r="6" spans="2:17" ht="15">
      <c r="B6" s="7"/>
      <c r="C6" s="52" t="s">
        <v>1</v>
      </c>
      <c r="D6" s="48"/>
      <c r="E6" s="59" t="s">
        <v>20</v>
      </c>
      <c r="F6" s="48"/>
      <c r="G6" s="59" t="s">
        <v>21</v>
      </c>
      <c r="H6" s="29"/>
      <c r="I6" s="60" t="s">
        <v>22</v>
      </c>
      <c r="J6" s="48"/>
      <c r="K6" s="59" t="s">
        <v>20</v>
      </c>
      <c r="L6" s="48"/>
      <c r="M6" s="59" t="s">
        <v>21</v>
      </c>
      <c r="N6" s="29"/>
      <c r="O6" s="30" t="s">
        <v>23</v>
      </c>
      <c r="Q6" s="50" t="s">
        <v>3</v>
      </c>
    </row>
    <row r="7" spans="2:18" ht="15">
      <c r="B7" s="7" t="s">
        <v>4</v>
      </c>
      <c r="C7" s="52" t="s">
        <v>5</v>
      </c>
      <c r="D7" s="48" t="s">
        <v>17</v>
      </c>
      <c r="E7" s="59" t="s">
        <v>6</v>
      </c>
      <c r="F7" s="48" t="s">
        <v>18</v>
      </c>
      <c r="G7" s="59" t="s">
        <v>6</v>
      </c>
      <c r="H7" s="29" t="s">
        <v>2</v>
      </c>
      <c r="I7" s="60" t="s">
        <v>6</v>
      </c>
      <c r="J7" s="48" t="s">
        <v>17</v>
      </c>
      <c r="K7" s="59" t="s">
        <v>6</v>
      </c>
      <c r="L7" s="48" t="s">
        <v>18</v>
      </c>
      <c r="M7" s="59" t="s">
        <v>6</v>
      </c>
      <c r="N7" s="29" t="s">
        <v>2</v>
      </c>
      <c r="O7" s="30" t="s">
        <v>6</v>
      </c>
      <c r="P7" s="29" t="s">
        <v>2</v>
      </c>
      <c r="Q7" s="50" t="s">
        <v>7</v>
      </c>
      <c r="R7" t="s">
        <v>0</v>
      </c>
    </row>
    <row r="8" spans="2:17" ht="6" customHeight="1" thickBot="1">
      <c r="B8" s="9"/>
      <c r="C8" s="53"/>
      <c r="D8" s="49"/>
      <c r="E8" s="49"/>
      <c r="F8" s="49"/>
      <c r="G8" s="49"/>
      <c r="H8" s="10"/>
      <c r="I8" s="11"/>
      <c r="J8" s="10"/>
      <c r="K8" s="10"/>
      <c r="L8" s="10"/>
      <c r="M8" s="10"/>
      <c r="N8" s="10"/>
      <c r="O8" s="11"/>
      <c r="P8" s="10"/>
      <c r="Q8" s="11"/>
    </row>
    <row r="9" spans="2:18" ht="15">
      <c r="B9" s="7"/>
      <c r="C9" s="54"/>
      <c r="I9" s="8"/>
      <c r="O9" s="8"/>
      <c r="Q9" s="8"/>
      <c r="R9" t="s">
        <v>0</v>
      </c>
    </row>
    <row r="10" spans="2:17" ht="15.75">
      <c r="B10" s="13" t="s">
        <v>14</v>
      </c>
      <c r="C10" s="54"/>
      <c r="I10" s="8"/>
      <c r="O10" s="8"/>
      <c r="Q10" s="8"/>
    </row>
    <row r="11" spans="2:17" ht="15">
      <c r="B11" s="7"/>
      <c r="C11" s="54"/>
      <c r="I11" s="8"/>
      <c r="O11" s="8"/>
      <c r="Q11" s="8"/>
    </row>
    <row r="12" spans="2:19" ht="15">
      <c r="B12" s="16" t="s">
        <v>43</v>
      </c>
      <c r="C12" s="68"/>
      <c r="D12" s="14"/>
      <c r="E12" s="61">
        <f aca="true" t="shared" si="0" ref="E12:E65">(D12/H12)*100</f>
        <v>0</v>
      </c>
      <c r="F12" s="14">
        <v>100000</v>
      </c>
      <c r="G12" s="61">
        <f aca="true" t="shared" si="1" ref="G12:G65">(F12/H12)*100</f>
        <v>100</v>
      </c>
      <c r="H12" s="14">
        <f aca="true" t="shared" si="2" ref="H12:H51">F12+D12</f>
        <v>100000</v>
      </c>
      <c r="I12" s="17">
        <f aca="true" t="shared" si="3" ref="I12:I51">(H12/P12)*100</f>
        <v>100</v>
      </c>
      <c r="J12" s="14"/>
      <c r="K12" s="61"/>
      <c r="L12" s="14"/>
      <c r="M12" s="64"/>
      <c r="N12" s="14">
        <f aca="true" t="shared" si="4" ref="N12:N51">L12+J12</f>
        <v>0</v>
      </c>
      <c r="O12" s="17">
        <f aca="true" t="shared" si="5" ref="O12:O65">(N12/P12)*100</f>
        <v>0</v>
      </c>
      <c r="P12" s="14">
        <f aca="true" t="shared" si="6" ref="P12:P51">N12+H12</f>
        <v>100000</v>
      </c>
      <c r="Q12" s="17">
        <f aca="true" t="shared" si="7" ref="Q12:Q43">(P12/$P$159)*100</f>
        <v>0.07373664915934948</v>
      </c>
      <c r="R12" s="15"/>
      <c r="S12" s="15"/>
    </row>
    <row r="13" spans="2:19" ht="15">
      <c r="B13" s="16" t="s">
        <v>62</v>
      </c>
      <c r="C13" s="68"/>
      <c r="D13" s="15">
        <v>232250</v>
      </c>
      <c r="E13" s="61">
        <f t="shared" si="0"/>
        <v>100</v>
      </c>
      <c r="F13" s="15"/>
      <c r="G13" s="61">
        <f t="shared" si="1"/>
        <v>0</v>
      </c>
      <c r="H13" s="15">
        <f t="shared" si="2"/>
        <v>232250</v>
      </c>
      <c r="I13" s="17">
        <f t="shared" si="3"/>
        <v>100</v>
      </c>
      <c r="J13" s="15"/>
      <c r="K13" s="61"/>
      <c r="L13" s="15"/>
      <c r="M13" s="61"/>
      <c r="N13" s="15">
        <f t="shared" si="4"/>
        <v>0</v>
      </c>
      <c r="O13" s="17">
        <f t="shared" si="5"/>
        <v>0</v>
      </c>
      <c r="P13" s="15">
        <f t="shared" si="6"/>
        <v>232250</v>
      </c>
      <c r="Q13" s="17">
        <f t="shared" si="7"/>
        <v>0.17125336767258917</v>
      </c>
      <c r="R13" s="15"/>
      <c r="S13" s="15"/>
    </row>
    <row r="14" spans="2:19" ht="15">
      <c r="B14" s="16" t="s">
        <v>63</v>
      </c>
      <c r="C14" s="68"/>
      <c r="D14" s="15"/>
      <c r="E14" s="61">
        <f t="shared" si="0"/>
        <v>0</v>
      </c>
      <c r="F14" s="15">
        <v>325000</v>
      </c>
      <c r="G14" s="61">
        <f t="shared" si="1"/>
        <v>100</v>
      </c>
      <c r="H14" s="15">
        <f t="shared" si="2"/>
        <v>325000</v>
      </c>
      <c r="I14" s="17">
        <f t="shared" si="3"/>
        <v>100</v>
      </c>
      <c r="J14" s="15"/>
      <c r="K14" s="64"/>
      <c r="L14" s="15"/>
      <c r="M14" s="64"/>
      <c r="N14" s="15">
        <f t="shared" si="4"/>
        <v>0</v>
      </c>
      <c r="O14" s="17">
        <f t="shared" si="5"/>
        <v>0</v>
      </c>
      <c r="P14" s="15">
        <f t="shared" si="6"/>
        <v>325000</v>
      </c>
      <c r="Q14" s="17">
        <f t="shared" si="7"/>
        <v>0.2396441097678858</v>
      </c>
      <c r="R14" s="15"/>
      <c r="S14" s="15"/>
    </row>
    <row r="15" spans="2:19" ht="15">
      <c r="B15" s="16" t="s">
        <v>64</v>
      </c>
      <c r="C15" s="68"/>
      <c r="D15" s="15">
        <v>100000</v>
      </c>
      <c r="E15" s="61">
        <f t="shared" si="0"/>
        <v>10</v>
      </c>
      <c r="F15" s="15">
        <v>900000</v>
      </c>
      <c r="G15" s="61">
        <f t="shared" si="1"/>
        <v>90</v>
      </c>
      <c r="H15" s="15">
        <f t="shared" si="2"/>
        <v>1000000</v>
      </c>
      <c r="I15" s="17">
        <f t="shared" si="3"/>
        <v>100</v>
      </c>
      <c r="J15" s="15"/>
      <c r="K15" s="61"/>
      <c r="L15" s="15"/>
      <c r="M15" s="61"/>
      <c r="N15" s="15">
        <f t="shared" si="4"/>
        <v>0</v>
      </c>
      <c r="O15" s="17">
        <f t="shared" si="5"/>
        <v>0</v>
      </c>
      <c r="P15" s="15">
        <f t="shared" si="6"/>
        <v>1000000</v>
      </c>
      <c r="Q15" s="17">
        <f t="shared" si="7"/>
        <v>0.7373664915934948</v>
      </c>
      <c r="R15" s="15"/>
      <c r="S15" s="15"/>
    </row>
    <row r="16" spans="2:19" ht="15">
      <c r="B16" s="18" t="s">
        <v>25</v>
      </c>
      <c r="C16" s="69"/>
      <c r="D16" s="19"/>
      <c r="E16" s="62">
        <f t="shared" si="0"/>
        <v>0</v>
      </c>
      <c r="F16" s="19">
        <v>469964</v>
      </c>
      <c r="G16" s="62">
        <f t="shared" si="1"/>
        <v>100</v>
      </c>
      <c r="H16" s="19">
        <f t="shared" si="2"/>
        <v>469964</v>
      </c>
      <c r="I16" s="20">
        <f t="shared" si="3"/>
        <v>25.75593993912364</v>
      </c>
      <c r="J16" s="19"/>
      <c r="K16" s="62">
        <f>(J16/N16)*100</f>
        <v>0</v>
      </c>
      <c r="L16" s="19">
        <v>1354718</v>
      </c>
      <c r="M16" s="62">
        <f>(L16/N16)*100</f>
        <v>100</v>
      </c>
      <c r="N16" s="19">
        <f t="shared" si="4"/>
        <v>1354718</v>
      </c>
      <c r="O16" s="20">
        <f t="shared" si="5"/>
        <v>74.24406006087636</v>
      </c>
      <c r="P16" s="19">
        <f t="shared" si="6"/>
        <v>1824682</v>
      </c>
      <c r="Q16" s="20">
        <f t="shared" si="7"/>
        <v>1.3454593646138011</v>
      </c>
      <c r="R16" s="15"/>
      <c r="S16" s="15"/>
    </row>
    <row r="17" spans="2:19" ht="15">
      <c r="B17" s="16" t="s">
        <v>65</v>
      </c>
      <c r="C17" s="68"/>
      <c r="D17" s="31"/>
      <c r="E17" s="61">
        <f t="shared" si="0"/>
        <v>0</v>
      </c>
      <c r="F17" s="15">
        <v>2972013</v>
      </c>
      <c r="G17" s="61">
        <f t="shared" si="1"/>
        <v>100</v>
      </c>
      <c r="H17" s="15">
        <f t="shared" si="2"/>
        <v>2972013</v>
      </c>
      <c r="I17" s="17">
        <f t="shared" si="3"/>
        <v>100</v>
      </c>
      <c r="J17" s="15"/>
      <c r="K17" s="64"/>
      <c r="L17" s="15"/>
      <c r="M17" s="64"/>
      <c r="N17" s="15">
        <f t="shared" si="4"/>
        <v>0</v>
      </c>
      <c r="O17" s="17">
        <f t="shared" si="5"/>
        <v>0</v>
      </c>
      <c r="P17" s="15">
        <f t="shared" si="6"/>
        <v>2972013</v>
      </c>
      <c r="Q17" s="17">
        <f t="shared" si="7"/>
        <v>2.191462798780257</v>
      </c>
      <c r="R17" s="15"/>
      <c r="S17" s="15"/>
    </row>
    <row r="18" spans="2:19" ht="15">
      <c r="B18" s="16" t="s">
        <v>66</v>
      </c>
      <c r="C18" s="68"/>
      <c r="D18" s="31"/>
      <c r="E18" s="61">
        <f t="shared" si="0"/>
        <v>0</v>
      </c>
      <c r="F18" s="15">
        <v>803810</v>
      </c>
      <c r="G18" s="61">
        <f t="shared" si="1"/>
        <v>100</v>
      </c>
      <c r="H18" s="15">
        <f t="shared" si="2"/>
        <v>803810</v>
      </c>
      <c r="I18" s="17">
        <f t="shared" si="3"/>
        <v>100</v>
      </c>
      <c r="J18" s="15"/>
      <c r="K18" s="61"/>
      <c r="L18" s="15"/>
      <c r="M18" s="61"/>
      <c r="N18" s="15">
        <f t="shared" si="4"/>
        <v>0</v>
      </c>
      <c r="O18" s="17">
        <f t="shared" si="5"/>
        <v>0</v>
      </c>
      <c r="P18" s="15">
        <f t="shared" si="6"/>
        <v>803810</v>
      </c>
      <c r="Q18" s="17">
        <f t="shared" si="7"/>
        <v>0.5927025596077671</v>
      </c>
      <c r="R18" s="15"/>
      <c r="S18" s="15"/>
    </row>
    <row r="19" spans="2:19" ht="15">
      <c r="B19" s="16" t="s">
        <v>67</v>
      </c>
      <c r="C19" s="68"/>
      <c r="D19" s="31"/>
      <c r="E19" s="61">
        <f t="shared" si="0"/>
        <v>0</v>
      </c>
      <c r="F19" s="15">
        <v>898763</v>
      </c>
      <c r="G19" s="61">
        <f t="shared" si="1"/>
        <v>100</v>
      </c>
      <c r="H19" s="15">
        <f t="shared" si="2"/>
        <v>898763</v>
      </c>
      <c r="I19" s="17">
        <f t="shared" si="3"/>
        <v>100</v>
      </c>
      <c r="J19" s="15"/>
      <c r="K19" s="61"/>
      <c r="L19" s="15"/>
      <c r="M19" s="61"/>
      <c r="N19" s="15">
        <f t="shared" si="4"/>
        <v>0</v>
      </c>
      <c r="O19" s="17">
        <f t="shared" si="5"/>
        <v>0</v>
      </c>
      <c r="P19" s="15">
        <f t="shared" si="6"/>
        <v>898763</v>
      </c>
      <c r="Q19" s="17">
        <f t="shared" si="7"/>
        <v>0.6627177200840442</v>
      </c>
      <c r="R19" s="15"/>
      <c r="S19" s="15"/>
    </row>
    <row r="20" spans="2:19" ht="15">
      <c r="B20" s="16" t="s">
        <v>68</v>
      </c>
      <c r="C20" s="68"/>
      <c r="D20" s="31"/>
      <c r="E20" s="61">
        <f t="shared" si="0"/>
        <v>0</v>
      </c>
      <c r="F20" s="15">
        <v>498900</v>
      </c>
      <c r="G20" s="61">
        <f t="shared" si="1"/>
        <v>100</v>
      </c>
      <c r="H20" s="15">
        <f t="shared" si="2"/>
        <v>498900</v>
      </c>
      <c r="I20" s="17">
        <f t="shared" si="3"/>
        <v>100</v>
      </c>
      <c r="J20" s="15"/>
      <c r="K20" s="64"/>
      <c r="L20" s="15"/>
      <c r="M20" s="64"/>
      <c r="N20" s="15">
        <f t="shared" si="4"/>
        <v>0</v>
      </c>
      <c r="O20" s="17">
        <f t="shared" si="5"/>
        <v>0</v>
      </c>
      <c r="P20" s="15">
        <f t="shared" si="6"/>
        <v>498900</v>
      </c>
      <c r="Q20" s="17">
        <f t="shared" si="7"/>
        <v>0.36787214265599455</v>
      </c>
      <c r="R20" s="15"/>
      <c r="S20" s="15"/>
    </row>
    <row r="21" spans="2:19" ht="15">
      <c r="B21" s="18" t="s">
        <v>33</v>
      </c>
      <c r="C21" s="69">
        <v>5</v>
      </c>
      <c r="D21" s="19">
        <v>150000</v>
      </c>
      <c r="E21" s="62">
        <f t="shared" si="0"/>
        <v>7.401559261817823</v>
      </c>
      <c r="F21" s="19">
        <v>1876600</v>
      </c>
      <c r="G21" s="62">
        <f t="shared" si="1"/>
        <v>92.59844073818218</v>
      </c>
      <c r="H21" s="19">
        <f t="shared" si="2"/>
        <v>2026600</v>
      </c>
      <c r="I21" s="20">
        <f t="shared" si="3"/>
        <v>100</v>
      </c>
      <c r="J21" s="19"/>
      <c r="K21" s="65"/>
      <c r="L21" s="19"/>
      <c r="M21" s="65"/>
      <c r="N21" s="19">
        <f t="shared" si="4"/>
        <v>0</v>
      </c>
      <c r="O21" s="20">
        <f t="shared" si="5"/>
        <v>0</v>
      </c>
      <c r="P21" s="19">
        <f t="shared" si="6"/>
        <v>2026600</v>
      </c>
      <c r="Q21" s="20">
        <f t="shared" si="7"/>
        <v>1.4943469318633764</v>
      </c>
      <c r="R21" s="15"/>
      <c r="S21" s="15"/>
    </row>
    <row r="22" spans="2:19" ht="15">
      <c r="B22" s="16" t="s">
        <v>26</v>
      </c>
      <c r="C22" s="68"/>
      <c r="D22" s="31"/>
      <c r="E22" s="61">
        <f t="shared" si="0"/>
        <v>0</v>
      </c>
      <c r="F22" s="15">
        <v>1256913</v>
      </c>
      <c r="G22" s="61">
        <f t="shared" si="1"/>
        <v>100</v>
      </c>
      <c r="H22" s="15">
        <f t="shared" si="2"/>
        <v>1256913</v>
      </c>
      <c r="I22" s="17">
        <f t="shared" si="3"/>
        <v>52.70267720457728</v>
      </c>
      <c r="J22" s="15">
        <v>112800</v>
      </c>
      <c r="K22" s="61">
        <f>(J22/N22)*100</f>
        <v>10</v>
      </c>
      <c r="L22" s="15">
        <v>1015200</v>
      </c>
      <c r="M22" s="61">
        <f>(L22/N22)*100</f>
        <v>90</v>
      </c>
      <c r="N22" s="15">
        <f t="shared" si="4"/>
        <v>1128000</v>
      </c>
      <c r="O22" s="17">
        <f t="shared" si="5"/>
        <v>47.29732279542272</v>
      </c>
      <c r="P22" s="15">
        <f t="shared" si="6"/>
        <v>2384913</v>
      </c>
      <c r="Q22" s="17">
        <f t="shared" si="7"/>
        <v>1.7585549315657163</v>
      </c>
      <c r="R22" s="15"/>
      <c r="S22" s="15"/>
    </row>
    <row r="23" spans="2:19" ht="15">
      <c r="B23" s="16" t="s">
        <v>49</v>
      </c>
      <c r="C23" s="68"/>
      <c r="D23" s="31"/>
      <c r="E23" s="61">
        <f t="shared" si="0"/>
        <v>0</v>
      </c>
      <c r="F23" s="15">
        <v>495335</v>
      </c>
      <c r="G23" s="61">
        <f t="shared" si="1"/>
        <v>100</v>
      </c>
      <c r="H23" s="15">
        <f t="shared" si="2"/>
        <v>495335</v>
      </c>
      <c r="I23" s="17">
        <f t="shared" si="3"/>
        <v>100</v>
      </c>
      <c r="J23" s="15"/>
      <c r="K23" s="61"/>
      <c r="L23" s="15"/>
      <c r="M23" s="61"/>
      <c r="N23" s="15">
        <f t="shared" si="4"/>
        <v>0</v>
      </c>
      <c r="O23" s="17">
        <f t="shared" si="5"/>
        <v>0</v>
      </c>
      <c r="P23" s="15">
        <f t="shared" si="6"/>
        <v>495335</v>
      </c>
      <c r="Q23" s="17">
        <f t="shared" si="7"/>
        <v>0.36524343111346375</v>
      </c>
      <c r="R23" s="15"/>
      <c r="S23" s="15"/>
    </row>
    <row r="24" spans="2:19" ht="15">
      <c r="B24" s="16" t="s">
        <v>69</v>
      </c>
      <c r="C24" s="68"/>
      <c r="D24" s="31"/>
      <c r="E24" s="61">
        <f t="shared" si="0"/>
        <v>0</v>
      </c>
      <c r="F24" s="15">
        <v>184625</v>
      </c>
      <c r="G24" s="61">
        <f t="shared" si="1"/>
        <v>100</v>
      </c>
      <c r="H24" s="15">
        <f t="shared" si="2"/>
        <v>184625</v>
      </c>
      <c r="I24" s="17">
        <f t="shared" si="3"/>
        <v>100</v>
      </c>
      <c r="J24" s="15"/>
      <c r="K24" s="64"/>
      <c r="L24" s="15"/>
      <c r="M24" s="64"/>
      <c r="N24" s="15">
        <f t="shared" si="4"/>
        <v>0</v>
      </c>
      <c r="O24" s="17">
        <f t="shared" si="5"/>
        <v>0</v>
      </c>
      <c r="P24" s="15">
        <f t="shared" si="6"/>
        <v>184625</v>
      </c>
      <c r="Q24" s="17">
        <f t="shared" si="7"/>
        <v>0.13613628851044898</v>
      </c>
      <c r="R24" s="15"/>
      <c r="S24" s="15"/>
    </row>
    <row r="25" spans="2:19" ht="15">
      <c r="B25" s="16" t="s">
        <v>70</v>
      </c>
      <c r="C25" s="68"/>
      <c r="D25" s="31"/>
      <c r="E25" s="61">
        <f t="shared" si="0"/>
        <v>0</v>
      </c>
      <c r="F25" s="15">
        <v>1436482</v>
      </c>
      <c r="G25" s="61">
        <f t="shared" si="1"/>
        <v>100</v>
      </c>
      <c r="H25" s="15">
        <f t="shared" si="2"/>
        <v>1436482</v>
      </c>
      <c r="I25" s="17">
        <f t="shared" si="3"/>
        <v>100</v>
      </c>
      <c r="J25" s="15"/>
      <c r="K25" s="64"/>
      <c r="L25" s="15"/>
      <c r="M25" s="64"/>
      <c r="N25" s="15">
        <f t="shared" si="4"/>
        <v>0</v>
      </c>
      <c r="O25" s="17">
        <f t="shared" si="5"/>
        <v>0</v>
      </c>
      <c r="P25" s="15">
        <f t="shared" si="6"/>
        <v>1436482</v>
      </c>
      <c r="Q25" s="17">
        <f t="shared" si="7"/>
        <v>1.0592136925772064</v>
      </c>
      <c r="R25" s="15"/>
      <c r="S25" s="15"/>
    </row>
    <row r="26" spans="2:19" ht="15">
      <c r="B26" s="18" t="s">
        <v>71</v>
      </c>
      <c r="C26" s="69"/>
      <c r="D26" s="19"/>
      <c r="E26" s="62">
        <f t="shared" si="0"/>
        <v>0</v>
      </c>
      <c r="F26" s="19">
        <v>68103</v>
      </c>
      <c r="G26" s="62">
        <f t="shared" si="1"/>
        <v>100</v>
      </c>
      <c r="H26" s="19">
        <f t="shared" si="2"/>
        <v>68103</v>
      </c>
      <c r="I26" s="20">
        <f t="shared" si="3"/>
        <v>100</v>
      </c>
      <c r="J26" s="19"/>
      <c r="K26" s="65"/>
      <c r="L26" s="19"/>
      <c r="M26" s="65"/>
      <c r="N26" s="19">
        <f t="shared" si="4"/>
        <v>0</v>
      </c>
      <c r="O26" s="20">
        <f t="shared" si="5"/>
        <v>0</v>
      </c>
      <c r="P26" s="19">
        <f t="shared" si="6"/>
        <v>68103</v>
      </c>
      <c r="Q26" s="20">
        <f t="shared" si="7"/>
        <v>0.05021687017699178</v>
      </c>
      <c r="R26" s="15"/>
      <c r="S26" s="15"/>
    </row>
    <row r="27" spans="2:19" ht="15">
      <c r="B27" s="16" t="s">
        <v>72</v>
      </c>
      <c r="C27" s="68"/>
      <c r="D27" s="31"/>
      <c r="E27" s="61">
        <f t="shared" si="0"/>
        <v>0</v>
      </c>
      <c r="F27" s="15">
        <v>971545</v>
      </c>
      <c r="G27" s="61">
        <f t="shared" si="1"/>
        <v>100</v>
      </c>
      <c r="H27" s="15">
        <f t="shared" si="2"/>
        <v>971545</v>
      </c>
      <c r="I27" s="17">
        <f t="shared" si="3"/>
        <v>100</v>
      </c>
      <c r="J27" s="15"/>
      <c r="K27" s="64"/>
      <c r="L27" s="15"/>
      <c r="M27" s="64"/>
      <c r="N27" s="15">
        <f t="shared" si="4"/>
        <v>0</v>
      </c>
      <c r="O27" s="17">
        <f t="shared" si="5"/>
        <v>0</v>
      </c>
      <c r="P27" s="15">
        <f t="shared" si="6"/>
        <v>971545</v>
      </c>
      <c r="Q27" s="17">
        <f t="shared" si="7"/>
        <v>0.7163847280752019</v>
      </c>
      <c r="R27" s="15"/>
      <c r="S27" s="15"/>
    </row>
    <row r="28" spans="2:19" ht="15">
      <c r="B28" s="16" t="s">
        <v>55</v>
      </c>
      <c r="C28" s="68"/>
      <c r="D28" s="31">
        <v>98989</v>
      </c>
      <c r="E28" s="61">
        <f t="shared" si="0"/>
        <v>100</v>
      </c>
      <c r="F28" s="15"/>
      <c r="G28" s="61">
        <f t="shared" si="1"/>
        <v>0</v>
      </c>
      <c r="H28" s="15">
        <f t="shared" si="2"/>
        <v>98989</v>
      </c>
      <c r="I28" s="17">
        <f t="shared" si="3"/>
        <v>100</v>
      </c>
      <c r="J28" s="15"/>
      <c r="K28" s="61"/>
      <c r="L28" s="15"/>
      <c r="M28" s="61"/>
      <c r="N28" s="15">
        <f t="shared" si="4"/>
        <v>0</v>
      </c>
      <c r="O28" s="17">
        <f t="shared" si="5"/>
        <v>0</v>
      </c>
      <c r="P28" s="15">
        <f t="shared" si="6"/>
        <v>98989</v>
      </c>
      <c r="Q28" s="17">
        <f t="shared" si="7"/>
        <v>0.07299117163634845</v>
      </c>
      <c r="R28" s="15"/>
      <c r="S28" s="15"/>
    </row>
    <row r="29" spans="2:19" ht="15">
      <c r="B29" s="16" t="s">
        <v>48</v>
      </c>
      <c r="C29" s="68">
        <v>4</v>
      </c>
      <c r="D29" s="31"/>
      <c r="E29" s="61"/>
      <c r="F29" s="15"/>
      <c r="G29" s="61"/>
      <c r="H29" s="15">
        <f t="shared" si="2"/>
        <v>0</v>
      </c>
      <c r="I29" s="17">
        <f t="shared" si="3"/>
        <v>0</v>
      </c>
      <c r="J29" s="15">
        <v>100000</v>
      </c>
      <c r="K29" s="61">
        <f>(J29/N29)*100</f>
        <v>32.032801588826956</v>
      </c>
      <c r="L29" s="15">
        <v>212180</v>
      </c>
      <c r="M29" s="61">
        <f>(L29/N29)*100</f>
        <v>67.96719841117304</v>
      </c>
      <c r="N29" s="15">
        <f t="shared" si="4"/>
        <v>312180</v>
      </c>
      <c r="O29" s="17">
        <f t="shared" si="5"/>
        <v>100</v>
      </c>
      <c r="P29" s="15">
        <f t="shared" si="6"/>
        <v>312180</v>
      </c>
      <c r="Q29" s="17">
        <f t="shared" si="7"/>
        <v>0.2301910713456572</v>
      </c>
      <c r="R29" s="15"/>
      <c r="S29" s="15"/>
    </row>
    <row r="30" spans="2:19" ht="15">
      <c r="B30" s="16" t="s">
        <v>50</v>
      </c>
      <c r="C30" s="68">
        <v>6</v>
      </c>
      <c r="D30" s="31">
        <v>1931470</v>
      </c>
      <c r="E30" s="61">
        <f t="shared" si="0"/>
        <v>51.05022637948762</v>
      </c>
      <c r="F30" s="15">
        <v>1852000</v>
      </c>
      <c r="G30" s="61">
        <f t="shared" si="1"/>
        <v>48.94977362051239</v>
      </c>
      <c r="H30" s="15">
        <f t="shared" si="2"/>
        <v>3783470</v>
      </c>
      <c r="I30" s="17">
        <f t="shared" si="3"/>
        <v>100</v>
      </c>
      <c r="J30" s="15"/>
      <c r="K30" s="64"/>
      <c r="L30" s="15"/>
      <c r="M30" s="64"/>
      <c r="N30" s="15">
        <f t="shared" si="4"/>
        <v>0</v>
      </c>
      <c r="O30" s="17">
        <f t="shared" si="5"/>
        <v>0</v>
      </c>
      <c r="P30" s="15">
        <f t="shared" si="6"/>
        <v>3783470</v>
      </c>
      <c r="Q30" s="17">
        <f t="shared" si="7"/>
        <v>2.78980399994924</v>
      </c>
      <c r="R30" s="15"/>
      <c r="S30" s="15"/>
    </row>
    <row r="31" spans="2:19" ht="15">
      <c r="B31" s="18" t="s">
        <v>27</v>
      </c>
      <c r="C31" s="69"/>
      <c r="D31" s="19"/>
      <c r="E31" s="62">
        <f>(D31/H31)*100</f>
        <v>0</v>
      </c>
      <c r="F31" s="19">
        <v>2000000</v>
      </c>
      <c r="G31" s="62">
        <f>(F31/H31)*100</f>
        <v>100</v>
      </c>
      <c r="H31" s="19">
        <f t="shared" si="2"/>
        <v>2000000</v>
      </c>
      <c r="I31" s="20">
        <f t="shared" si="3"/>
        <v>100</v>
      </c>
      <c r="J31" s="19"/>
      <c r="K31" s="62"/>
      <c r="L31" s="19"/>
      <c r="M31" s="62"/>
      <c r="N31" s="19">
        <f t="shared" si="4"/>
        <v>0</v>
      </c>
      <c r="O31" s="20">
        <f t="shared" si="5"/>
        <v>0</v>
      </c>
      <c r="P31" s="19">
        <f t="shared" si="6"/>
        <v>2000000</v>
      </c>
      <c r="Q31" s="20">
        <f t="shared" si="7"/>
        <v>1.4747329831869895</v>
      </c>
      <c r="R31" s="15"/>
      <c r="S31" s="15"/>
    </row>
    <row r="32" spans="2:19" ht="15">
      <c r="B32" s="16" t="s">
        <v>51</v>
      </c>
      <c r="C32" s="68"/>
      <c r="D32" s="31"/>
      <c r="E32" s="61">
        <f aca="true" t="shared" si="8" ref="E32:E45">(D32/H32)*100</f>
        <v>0</v>
      </c>
      <c r="F32" s="15">
        <v>114475</v>
      </c>
      <c r="G32" s="61">
        <f aca="true" t="shared" si="9" ref="G32:G45">(F32/H32)*100</f>
        <v>100</v>
      </c>
      <c r="H32" s="15">
        <f aca="true" t="shared" si="10" ref="H32:H46">F32+D32</f>
        <v>114475</v>
      </c>
      <c r="I32" s="17">
        <f aca="true" t="shared" si="11" ref="I32:I46">(H32/P32)*100</f>
        <v>100</v>
      </c>
      <c r="J32" s="15"/>
      <c r="K32" s="64"/>
      <c r="L32" s="15"/>
      <c r="M32" s="64"/>
      <c r="N32" s="15">
        <f aca="true" t="shared" si="12" ref="N32:N46">L32+J32</f>
        <v>0</v>
      </c>
      <c r="O32" s="17">
        <f aca="true" t="shared" si="13" ref="O32:O46">(N32/P32)*100</f>
        <v>0</v>
      </c>
      <c r="P32" s="15">
        <f aca="true" t="shared" si="14" ref="P32:P46">N32+H32</f>
        <v>114475</v>
      </c>
      <c r="Q32" s="17">
        <f t="shared" si="7"/>
        <v>0.08441002912516532</v>
      </c>
      <c r="R32" s="15"/>
      <c r="S32" s="15"/>
    </row>
    <row r="33" spans="2:19" ht="15">
      <c r="B33" s="16" t="s">
        <v>134</v>
      </c>
      <c r="C33" s="68"/>
      <c r="D33" s="31"/>
      <c r="E33" s="61">
        <f t="shared" si="8"/>
        <v>0</v>
      </c>
      <c r="F33" s="15">
        <v>3492300</v>
      </c>
      <c r="G33" s="61">
        <f t="shared" si="9"/>
        <v>100</v>
      </c>
      <c r="H33" s="15">
        <f t="shared" si="10"/>
        <v>3492300</v>
      </c>
      <c r="I33" s="17">
        <f t="shared" si="11"/>
        <v>100</v>
      </c>
      <c r="J33" s="15"/>
      <c r="K33" s="61"/>
      <c r="L33" s="15"/>
      <c r="M33" s="61"/>
      <c r="N33" s="15">
        <f t="shared" si="12"/>
        <v>0</v>
      </c>
      <c r="O33" s="17">
        <f t="shared" si="13"/>
        <v>0</v>
      </c>
      <c r="P33" s="15">
        <f t="shared" si="14"/>
        <v>3492300</v>
      </c>
      <c r="Q33" s="17">
        <f t="shared" si="7"/>
        <v>2.5751049985919616</v>
      </c>
      <c r="R33" s="15"/>
      <c r="S33" s="15"/>
    </row>
    <row r="34" spans="2:19" ht="15">
      <c r="B34" s="16" t="s">
        <v>73</v>
      </c>
      <c r="C34" s="68"/>
      <c r="D34" s="31">
        <v>275000</v>
      </c>
      <c r="E34" s="61">
        <f t="shared" si="8"/>
        <v>100</v>
      </c>
      <c r="F34" s="15"/>
      <c r="G34" s="61">
        <f t="shared" si="9"/>
        <v>0</v>
      </c>
      <c r="H34" s="15">
        <f t="shared" si="10"/>
        <v>275000</v>
      </c>
      <c r="I34" s="17">
        <f t="shared" si="11"/>
        <v>100</v>
      </c>
      <c r="J34" s="15"/>
      <c r="K34" s="61"/>
      <c r="L34" s="15"/>
      <c r="M34" s="61"/>
      <c r="N34" s="15">
        <f t="shared" si="12"/>
        <v>0</v>
      </c>
      <c r="O34" s="17">
        <f t="shared" si="13"/>
        <v>0</v>
      </c>
      <c r="P34" s="15">
        <f t="shared" si="14"/>
        <v>275000</v>
      </c>
      <c r="Q34" s="17">
        <f t="shared" si="7"/>
        <v>0.20277578518821107</v>
      </c>
      <c r="R34" s="15"/>
      <c r="S34" s="15"/>
    </row>
    <row r="35" spans="2:19" ht="15">
      <c r="B35" s="16" t="s">
        <v>74</v>
      </c>
      <c r="C35" s="68"/>
      <c r="D35" s="31"/>
      <c r="E35" s="61">
        <f t="shared" si="8"/>
        <v>0</v>
      </c>
      <c r="F35" s="15">
        <v>673000</v>
      </c>
      <c r="G35" s="61">
        <f t="shared" si="9"/>
        <v>100</v>
      </c>
      <c r="H35" s="15">
        <f t="shared" si="10"/>
        <v>673000</v>
      </c>
      <c r="I35" s="17">
        <f t="shared" si="11"/>
        <v>67.30000000000001</v>
      </c>
      <c r="J35" s="15"/>
      <c r="K35" s="61">
        <f>(J35/N35)*100</f>
        <v>0</v>
      </c>
      <c r="L35" s="15">
        <v>327000</v>
      </c>
      <c r="M35" s="61">
        <f>(L35/N35)*100</f>
        <v>100</v>
      </c>
      <c r="N35" s="15">
        <f t="shared" si="12"/>
        <v>327000</v>
      </c>
      <c r="O35" s="17">
        <f t="shared" si="13"/>
        <v>32.7</v>
      </c>
      <c r="P35" s="15">
        <f t="shared" si="14"/>
        <v>1000000</v>
      </c>
      <c r="Q35" s="17">
        <f t="shared" si="7"/>
        <v>0.7373664915934948</v>
      </c>
      <c r="R35" s="15"/>
      <c r="S35" s="15"/>
    </row>
    <row r="36" spans="2:19" ht="15">
      <c r="B36" s="18" t="s">
        <v>75</v>
      </c>
      <c r="C36" s="69"/>
      <c r="D36" s="19">
        <v>22095</v>
      </c>
      <c r="E36" s="62">
        <f t="shared" si="8"/>
        <v>8.857486470234516</v>
      </c>
      <c r="F36" s="19">
        <v>227355</v>
      </c>
      <c r="G36" s="62">
        <f t="shared" si="9"/>
        <v>91.14251352976548</v>
      </c>
      <c r="H36" s="19">
        <f t="shared" si="10"/>
        <v>249450</v>
      </c>
      <c r="I36" s="20">
        <f t="shared" si="11"/>
        <v>100</v>
      </c>
      <c r="J36" s="19"/>
      <c r="K36" s="65"/>
      <c r="L36" s="19"/>
      <c r="M36" s="65"/>
      <c r="N36" s="19">
        <f t="shared" si="12"/>
        <v>0</v>
      </c>
      <c r="O36" s="20">
        <f t="shared" si="13"/>
        <v>0</v>
      </c>
      <c r="P36" s="19">
        <f t="shared" si="14"/>
        <v>249450</v>
      </c>
      <c r="Q36" s="20">
        <f t="shared" si="7"/>
        <v>0.18393607132799727</v>
      </c>
      <c r="R36" s="15"/>
      <c r="S36" s="15"/>
    </row>
    <row r="37" spans="2:19" ht="15">
      <c r="B37" s="16" t="s">
        <v>52</v>
      </c>
      <c r="C37" s="68"/>
      <c r="D37" s="31"/>
      <c r="E37" s="61">
        <f t="shared" si="8"/>
        <v>0</v>
      </c>
      <c r="F37" s="15">
        <v>250000</v>
      </c>
      <c r="G37" s="61">
        <f t="shared" si="9"/>
        <v>100</v>
      </c>
      <c r="H37" s="15">
        <f t="shared" si="10"/>
        <v>250000</v>
      </c>
      <c r="I37" s="17">
        <f t="shared" si="11"/>
        <v>100</v>
      </c>
      <c r="J37" s="15"/>
      <c r="K37" s="61"/>
      <c r="L37" s="15"/>
      <c r="M37" s="61"/>
      <c r="N37" s="15">
        <f t="shared" si="12"/>
        <v>0</v>
      </c>
      <c r="O37" s="17">
        <f t="shared" si="13"/>
        <v>0</v>
      </c>
      <c r="P37" s="15">
        <f t="shared" si="14"/>
        <v>250000</v>
      </c>
      <c r="Q37" s="17">
        <f t="shared" si="7"/>
        <v>0.1843416228983737</v>
      </c>
      <c r="R37" s="15"/>
      <c r="S37" s="15"/>
    </row>
    <row r="38" spans="2:19" ht="15">
      <c r="B38" s="16" t="s">
        <v>76</v>
      </c>
      <c r="C38" s="68"/>
      <c r="D38" s="31"/>
      <c r="E38" s="61">
        <f t="shared" si="8"/>
        <v>0</v>
      </c>
      <c r="F38" s="15">
        <v>538590</v>
      </c>
      <c r="G38" s="61">
        <f t="shared" si="9"/>
        <v>100</v>
      </c>
      <c r="H38" s="15">
        <f t="shared" si="10"/>
        <v>538590</v>
      </c>
      <c r="I38" s="17">
        <f t="shared" si="11"/>
        <v>100</v>
      </c>
      <c r="J38" s="15"/>
      <c r="K38" s="61"/>
      <c r="L38" s="15"/>
      <c r="M38" s="61"/>
      <c r="N38" s="15">
        <f t="shared" si="12"/>
        <v>0</v>
      </c>
      <c r="O38" s="17">
        <f t="shared" si="13"/>
        <v>0</v>
      </c>
      <c r="P38" s="15">
        <f t="shared" si="14"/>
        <v>538590</v>
      </c>
      <c r="Q38" s="17">
        <f t="shared" si="7"/>
        <v>0.39713821870734034</v>
      </c>
      <c r="R38" s="15"/>
      <c r="S38" s="15"/>
    </row>
    <row r="39" spans="2:19" ht="15">
      <c r="B39" s="16" t="s">
        <v>77</v>
      </c>
      <c r="C39" s="68">
        <v>10</v>
      </c>
      <c r="D39" s="31">
        <v>408407</v>
      </c>
      <c r="E39" s="61">
        <f t="shared" si="8"/>
        <v>9.67328128704544</v>
      </c>
      <c r="F39" s="15">
        <v>3813604</v>
      </c>
      <c r="G39" s="61">
        <f t="shared" si="9"/>
        <v>90.32671871295456</v>
      </c>
      <c r="H39" s="15">
        <f t="shared" si="10"/>
        <v>4222011</v>
      </c>
      <c r="I39" s="17">
        <f t="shared" si="11"/>
        <v>100</v>
      </c>
      <c r="J39" s="15"/>
      <c r="K39" s="64"/>
      <c r="L39" s="15"/>
      <c r="M39" s="64"/>
      <c r="N39" s="15">
        <f t="shared" si="12"/>
        <v>0</v>
      </c>
      <c r="O39" s="17">
        <f t="shared" si="13"/>
        <v>0</v>
      </c>
      <c r="P39" s="15">
        <f t="shared" si="14"/>
        <v>4222011</v>
      </c>
      <c r="Q39" s="17">
        <f t="shared" si="7"/>
        <v>3.1131694385391424</v>
      </c>
      <c r="R39" s="15"/>
      <c r="S39" s="15"/>
    </row>
    <row r="40" spans="2:19" ht="15">
      <c r="B40" s="16" t="s">
        <v>78</v>
      </c>
      <c r="C40" s="68"/>
      <c r="D40" s="31"/>
      <c r="E40" s="61">
        <f t="shared" si="8"/>
        <v>0</v>
      </c>
      <c r="F40" s="15">
        <v>542290</v>
      </c>
      <c r="G40" s="61">
        <f t="shared" si="9"/>
        <v>100</v>
      </c>
      <c r="H40" s="15">
        <f t="shared" si="10"/>
        <v>542290</v>
      </c>
      <c r="I40" s="17">
        <f t="shared" si="11"/>
        <v>100</v>
      </c>
      <c r="J40" s="15"/>
      <c r="K40" s="64"/>
      <c r="L40" s="15"/>
      <c r="M40" s="64"/>
      <c r="N40" s="15">
        <f t="shared" si="12"/>
        <v>0</v>
      </c>
      <c r="O40" s="17">
        <f t="shared" si="13"/>
        <v>0</v>
      </c>
      <c r="P40" s="15">
        <f t="shared" si="14"/>
        <v>542290</v>
      </c>
      <c r="Q40" s="17">
        <f t="shared" si="7"/>
        <v>0.3998664747262363</v>
      </c>
      <c r="R40" s="15"/>
      <c r="S40" s="15"/>
    </row>
    <row r="41" spans="2:19" ht="15">
      <c r="B41" s="18" t="s">
        <v>79</v>
      </c>
      <c r="C41" s="69"/>
      <c r="D41" s="19"/>
      <c r="E41" s="62">
        <f t="shared" si="8"/>
        <v>0</v>
      </c>
      <c r="F41" s="19">
        <v>750000</v>
      </c>
      <c r="G41" s="62">
        <f t="shared" si="9"/>
        <v>100</v>
      </c>
      <c r="H41" s="19">
        <f t="shared" si="10"/>
        <v>750000</v>
      </c>
      <c r="I41" s="20">
        <f t="shared" si="11"/>
        <v>56.904400606980275</v>
      </c>
      <c r="J41" s="19"/>
      <c r="K41" s="62">
        <f>(J41/N41)*100</f>
        <v>0</v>
      </c>
      <c r="L41" s="19">
        <v>568000</v>
      </c>
      <c r="M41" s="62">
        <f>(L41/N41)*100</f>
        <v>100</v>
      </c>
      <c r="N41" s="19">
        <f t="shared" si="12"/>
        <v>568000</v>
      </c>
      <c r="O41" s="20">
        <f t="shared" si="13"/>
        <v>43.09559939301973</v>
      </c>
      <c r="P41" s="19">
        <f t="shared" si="14"/>
        <v>1318000</v>
      </c>
      <c r="Q41" s="20">
        <f t="shared" si="7"/>
        <v>0.9718490359202261</v>
      </c>
      <c r="R41" s="15"/>
      <c r="S41" s="15"/>
    </row>
    <row r="42" spans="2:19" ht="15">
      <c r="B42" s="16" t="s">
        <v>80</v>
      </c>
      <c r="C42" s="68"/>
      <c r="D42" s="31">
        <v>1500000</v>
      </c>
      <c r="E42" s="61">
        <f t="shared" si="8"/>
        <v>72.75196430303619</v>
      </c>
      <c r="F42" s="15">
        <v>561800</v>
      </c>
      <c r="G42" s="61">
        <f t="shared" si="9"/>
        <v>27.248035696963818</v>
      </c>
      <c r="H42" s="15">
        <f t="shared" si="10"/>
        <v>2061800</v>
      </c>
      <c r="I42" s="17">
        <f t="shared" si="11"/>
        <v>100</v>
      </c>
      <c r="J42" s="15"/>
      <c r="K42" s="64"/>
      <c r="L42" s="15"/>
      <c r="M42" s="64"/>
      <c r="N42" s="15">
        <f t="shared" si="12"/>
        <v>0</v>
      </c>
      <c r="O42" s="17">
        <f t="shared" si="13"/>
        <v>0</v>
      </c>
      <c r="P42" s="15">
        <f t="shared" si="14"/>
        <v>2061800</v>
      </c>
      <c r="Q42" s="17">
        <f t="shared" si="7"/>
        <v>1.5203022323674675</v>
      </c>
      <c r="R42" s="15"/>
      <c r="S42" s="15"/>
    </row>
    <row r="43" spans="2:19" ht="15">
      <c r="B43" s="16" t="s">
        <v>81</v>
      </c>
      <c r="C43" s="68">
        <v>4</v>
      </c>
      <c r="D43" s="31">
        <v>367000</v>
      </c>
      <c r="E43" s="61">
        <f t="shared" si="8"/>
        <v>3.6517634584647727</v>
      </c>
      <c r="F43" s="15">
        <v>9682939</v>
      </c>
      <c r="G43" s="61">
        <f t="shared" si="9"/>
        <v>96.34823654153523</v>
      </c>
      <c r="H43" s="15">
        <f t="shared" si="10"/>
        <v>10049939</v>
      </c>
      <c r="I43" s="17">
        <f t="shared" si="11"/>
        <v>100</v>
      </c>
      <c r="J43" s="15"/>
      <c r="K43" s="61"/>
      <c r="L43" s="15"/>
      <c r="M43" s="61"/>
      <c r="N43" s="15">
        <f t="shared" si="12"/>
        <v>0</v>
      </c>
      <c r="O43" s="17">
        <f t="shared" si="13"/>
        <v>0</v>
      </c>
      <c r="P43" s="15">
        <f t="shared" si="14"/>
        <v>10049939</v>
      </c>
      <c r="Q43" s="17">
        <f t="shared" si="7"/>
        <v>7.410488261158635</v>
      </c>
      <c r="R43" s="15"/>
      <c r="S43" s="15"/>
    </row>
    <row r="44" spans="2:19" ht="15">
      <c r="B44" s="16" t="s">
        <v>82</v>
      </c>
      <c r="C44" s="68"/>
      <c r="D44" s="31"/>
      <c r="E44" s="61">
        <f t="shared" si="8"/>
        <v>0</v>
      </c>
      <c r="F44" s="15">
        <v>1698789</v>
      </c>
      <c r="G44" s="61">
        <f t="shared" si="9"/>
        <v>100</v>
      </c>
      <c r="H44" s="15">
        <f t="shared" si="10"/>
        <v>1698789</v>
      </c>
      <c r="I44" s="17">
        <f t="shared" si="11"/>
        <v>100</v>
      </c>
      <c r="J44" s="15"/>
      <c r="K44" s="61"/>
      <c r="L44" s="15"/>
      <c r="M44" s="61"/>
      <c r="N44" s="15">
        <f t="shared" si="12"/>
        <v>0</v>
      </c>
      <c r="O44" s="17">
        <f t="shared" si="13"/>
        <v>0</v>
      </c>
      <c r="P44" s="15">
        <f t="shared" si="14"/>
        <v>1698789</v>
      </c>
      <c r="Q44" s="17">
        <f aca="true" t="shared" si="15" ref="Q44:Q65">(P44/$P$159)*100</f>
        <v>1.2526300848876215</v>
      </c>
      <c r="R44" s="15"/>
      <c r="S44" s="15"/>
    </row>
    <row r="45" spans="2:19" ht="15">
      <c r="B45" s="16" t="s">
        <v>28</v>
      </c>
      <c r="C45" s="68"/>
      <c r="D45" s="31"/>
      <c r="E45" s="61">
        <f t="shared" si="8"/>
        <v>0</v>
      </c>
      <c r="F45" s="15">
        <v>4000000</v>
      </c>
      <c r="G45" s="61">
        <f t="shared" si="9"/>
        <v>100</v>
      </c>
      <c r="H45" s="15">
        <f t="shared" si="10"/>
        <v>4000000</v>
      </c>
      <c r="I45" s="17">
        <f t="shared" si="11"/>
        <v>100</v>
      </c>
      <c r="J45" s="15"/>
      <c r="K45" s="64"/>
      <c r="L45" s="15"/>
      <c r="M45" s="64"/>
      <c r="N45" s="15">
        <f t="shared" si="12"/>
        <v>0</v>
      </c>
      <c r="O45" s="17">
        <f t="shared" si="13"/>
        <v>0</v>
      </c>
      <c r="P45" s="15">
        <f t="shared" si="14"/>
        <v>4000000</v>
      </c>
      <c r="Q45" s="17">
        <f t="shared" si="15"/>
        <v>2.949465966373979</v>
      </c>
      <c r="R45" s="15"/>
      <c r="S45" s="15"/>
    </row>
    <row r="46" spans="2:19" ht="15">
      <c r="B46" s="18" t="s">
        <v>83</v>
      </c>
      <c r="C46" s="69">
        <v>0</v>
      </c>
      <c r="D46" s="19">
        <v>383272</v>
      </c>
      <c r="E46" s="62">
        <f>(D46/H46)*100</f>
        <v>15.41757611400427</v>
      </c>
      <c r="F46" s="19">
        <v>2102670</v>
      </c>
      <c r="G46" s="62">
        <f>(F46/H46)*100</f>
        <v>84.58242388599572</v>
      </c>
      <c r="H46" s="19">
        <f t="shared" si="10"/>
        <v>2485942</v>
      </c>
      <c r="I46" s="20">
        <f t="shared" si="11"/>
        <v>100</v>
      </c>
      <c r="J46" s="19"/>
      <c r="K46" s="62"/>
      <c r="L46" s="19"/>
      <c r="M46" s="62"/>
      <c r="N46" s="19">
        <f t="shared" si="12"/>
        <v>0</v>
      </c>
      <c r="O46" s="20">
        <f t="shared" si="13"/>
        <v>0</v>
      </c>
      <c r="P46" s="19">
        <f t="shared" si="14"/>
        <v>2485942</v>
      </c>
      <c r="Q46" s="20">
        <f t="shared" si="15"/>
        <v>1.8330503308449158</v>
      </c>
      <c r="R46" s="15"/>
      <c r="S46" s="15"/>
    </row>
    <row r="47" spans="2:19" ht="15">
      <c r="B47" s="16" t="s">
        <v>40</v>
      </c>
      <c r="C47" s="68"/>
      <c r="D47" s="15"/>
      <c r="E47" s="61">
        <f t="shared" si="0"/>
        <v>0</v>
      </c>
      <c r="F47" s="15">
        <v>2724345</v>
      </c>
      <c r="G47" s="61">
        <f t="shared" si="1"/>
        <v>100</v>
      </c>
      <c r="H47" s="15">
        <f t="shared" si="2"/>
        <v>2724345</v>
      </c>
      <c r="I47" s="17">
        <f t="shared" si="3"/>
        <v>100</v>
      </c>
      <c r="J47" s="15"/>
      <c r="K47" s="64"/>
      <c r="L47" s="15"/>
      <c r="M47" s="64"/>
      <c r="N47" s="15">
        <f t="shared" si="4"/>
        <v>0</v>
      </c>
      <c r="O47" s="17">
        <f t="shared" si="5"/>
        <v>0</v>
      </c>
      <c r="P47" s="15">
        <f t="shared" si="6"/>
        <v>2724345</v>
      </c>
      <c r="Q47" s="17">
        <f t="shared" si="15"/>
        <v>2.0088407145402796</v>
      </c>
      <c r="R47" s="15"/>
      <c r="S47" s="15"/>
    </row>
    <row r="48" spans="2:19" ht="15">
      <c r="B48" s="16" t="s">
        <v>84</v>
      </c>
      <c r="C48" s="68">
        <v>15</v>
      </c>
      <c r="D48" s="15">
        <v>206250</v>
      </c>
      <c r="E48" s="61">
        <f t="shared" si="0"/>
        <v>10.046170984125345</v>
      </c>
      <c r="F48" s="15">
        <v>1846771</v>
      </c>
      <c r="G48" s="61">
        <f t="shared" si="1"/>
        <v>89.95382901587465</v>
      </c>
      <c r="H48" s="15">
        <f t="shared" si="2"/>
        <v>2053021</v>
      </c>
      <c r="I48" s="17">
        <f t="shared" si="3"/>
        <v>100</v>
      </c>
      <c r="J48" s="15"/>
      <c r="K48" s="64"/>
      <c r="L48" s="15"/>
      <c r="M48" s="64"/>
      <c r="N48" s="15">
        <f t="shared" si="4"/>
        <v>0</v>
      </c>
      <c r="O48" s="17">
        <f t="shared" si="5"/>
        <v>0</v>
      </c>
      <c r="P48" s="15">
        <f t="shared" si="6"/>
        <v>2053021</v>
      </c>
      <c r="Q48" s="17">
        <f t="shared" si="15"/>
        <v>1.5138288919377683</v>
      </c>
      <c r="R48" s="15"/>
      <c r="S48" s="15"/>
    </row>
    <row r="49" spans="2:19" ht="15">
      <c r="B49" s="16" t="s">
        <v>85</v>
      </c>
      <c r="C49" s="68"/>
      <c r="D49" s="15"/>
      <c r="E49" s="61">
        <f t="shared" si="0"/>
        <v>0</v>
      </c>
      <c r="F49" s="15">
        <v>885000</v>
      </c>
      <c r="G49" s="61">
        <f t="shared" si="1"/>
        <v>100</v>
      </c>
      <c r="H49" s="15">
        <f t="shared" si="2"/>
        <v>885000</v>
      </c>
      <c r="I49" s="17">
        <f t="shared" si="3"/>
        <v>100</v>
      </c>
      <c r="J49" s="15"/>
      <c r="K49" s="64"/>
      <c r="L49" s="15"/>
      <c r="M49" s="64"/>
      <c r="N49" s="15">
        <f t="shared" si="4"/>
        <v>0</v>
      </c>
      <c r="O49" s="17">
        <f t="shared" si="5"/>
        <v>0</v>
      </c>
      <c r="P49" s="15">
        <f t="shared" si="6"/>
        <v>885000</v>
      </c>
      <c r="Q49" s="17">
        <f t="shared" si="15"/>
        <v>0.6525693450602429</v>
      </c>
      <c r="R49" s="15"/>
      <c r="S49" s="15"/>
    </row>
    <row r="50" spans="2:19" ht="15">
      <c r="B50" s="16" t="s">
        <v>29</v>
      </c>
      <c r="C50" s="68"/>
      <c r="D50" s="15"/>
      <c r="E50" s="61">
        <f t="shared" si="0"/>
        <v>0</v>
      </c>
      <c r="F50" s="15">
        <v>2229009</v>
      </c>
      <c r="G50" s="61">
        <f t="shared" si="1"/>
        <v>100</v>
      </c>
      <c r="H50" s="15">
        <f t="shared" si="2"/>
        <v>2229009</v>
      </c>
      <c r="I50" s="17">
        <f t="shared" si="3"/>
        <v>100</v>
      </c>
      <c r="J50" s="15"/>
      <c r="K50" s="64"/>
      <c r="L50" s="15"/>
      <c r="M50" s="64"/>
      <c r="N50" s="15">
        <f t="shared" si="4"/>
        <v>0</v>
      </c>
      <c r="O50" s="17">
        <f t="shared" si="5"/>
        <v>0</v>
      </c>
      <c r="P50" s="15">
        <f t="shared" si="6"/>
        <v>2229009</v>
      </c>
      <c r="Q50" s="17">
        <f t="shared" si="15"/>
        <v>1.6435965460603243</v>
      </c>
      <c r="R50" s="15"/>
      <c r="S50" s="15"/>
    </row>
    <row r="51" spans="2:19" ht="15">
      <c r="B51" s="18" t="s">
        <v>86</v>
      </c>
      <c r="C51" s="69"/>
      <c r="D51" s="19"/>
      <c r="E51" s="62">
        <f t="shared" si="0"/>
        <v>0</v>
      </c>
      <c r="F51" s="19">
        <v>1188500</v>
      </c>
      <c r="G51" s="62">
        <f t="shared" si="1"/>
        <v>100</v>
      </c>
      <c r="H51" s="19">
        <f t="shared" si="2"/>
        <v>1188500</v>
      </c>
      <c r="I51" s="20">
        <f t="shared" si="3"/>
        <v>100</v>
      </c>
      <c r="J51" s="19"/>
      <c r="K51" s="65"/>
      <c r="L51" s="19"/>
      <c r="M51" s="65"/>
      <c r="N51" s="19">
        <f t="shared" si="4"/>
        <v>0</v>
      </c>
      <c r="O51" s="20">
        <f t="shared" si="5"/>
        <v>0</v>
      </c>
      <c r="P51" s="19">
        <f t="shared" si="6"/>
        <v>1188500</v>
      </c>
      <c r="Q51" s="20">
        <f t="shared" si="15"/>
        <v>0.8763600752588686</v>
      </c>
      <c r="R51" s="15"/>
      <c r="S51" s="15"/>
    </row>
    <row r="52" spans="2:19" ht="15">
      <c r="B52" s="16" t="s">
        <v>30</v>
      </c>
      <c r="C52" s="68"/>
      <c r="D52" s="31"/>
      <c r="E52" s="61">
        <f t="shared" si="0"/>
        <v>0</v>
      </c>
      <c r="F52" s="15">
        <v>5255737</v>
      </c>
      <c r="G52" s="61">
        <f t="shared" si="1"/>
        <v>100</v>
      </c>
      <c r="H52" s="15">
        <f aca="true" t="shared" si="16" ref="H52:H65">F52+D52</f>
        <v>5255737</v>
      </c>
      <c r="I52" s="17">
        <f aca="true" t="shared" si="17" ref="I52:I65">(H52/P52)*100</f>
        <v>100</v>
      </c>
      <c r="J52" s="15"/>
      <c r="K52" s="61"/>
      <c r="L52" s="15"/>
      <c r="M52" s="61"/>
      <c r="N52" s="15"/>
      <c r="O52" s="17">
        <f t="shared" si="5"/>
        <v>0</v>
      </c>
      <c r="P52" s="15">
        <f aca="true" t="shared" si="18" ref="P52:P65">N52+H52</f>
        <v>5255737</v>
      </c>
      <c r="Q52" s="17">
        <f t="shared" si="15"/>
        <v>3.8754043524281196</v>
      </c>
      <c r="R52" s="15"/>
      <c r="S52" s="15"/>
    </row>
    <row r="53" spans="2:19" ht="15">
      <c r="B53" s="16" t="s">
        <v>31</v>
      </c>
      <c r="C53" s="68"/>
      <c r="D53" s="31"/>
      <c r="E53" s="61">
        <f t="shared" si="0"/>
        <v>0</v>
      </c>
      <c r="F53" s="15">
        <v>500000</v>
      </c>
      <c r="G53" s="61">
        <f t="shared" si="1"/>
        <v>100</v>
      </c>
      <c r="H53" s="15">
        <f t="shared" si="16"/>
        <v>500000</v>
      </c>
      <c r="I53" s="17">
        <f t="shared" si="17"/>
        <v>100</v>
      </c>
      <c r="J53" s="15"/>
      <c r="K53" s="64"/>
      <c r="L53" s="15"/>
      <c r="M53" s="64"/>
      <c r="N53" s="15">
        <f aca="true" t="shared" si="19" ref="N53:N65">L53+J53</f>
        <v>0</v>
      </c>
      <c r="O53" s="17">
        <f t="shared" si="5"/>
        <v>0</v>
      </c>
      <c r="P53" s="15">
        <f t="shared" si="18"/>
        <v>500000</v>
      </c>
      <c r="Q53" s="17">
        <f t="shared" si="15"/>
        <v>0.3686832457967474</v>
      </c>
      <c r="R53" s="15"/>
      <c r="S53" s="15"/>
    </row>
    <row r="54" spans="2:19" ht="15">
      <c r="B54" s="16" t="s">
        <v>87</v>
      </c>
      <c r="C54" s="68"/>
      <c r="D54" s="31">
        <v>275000</v>
      </c>
      <c r="E54" s="61">
        <f t="shared" si="0"/>
        <v>100</v>
      </c>
      <c r="F54" s="15"/>
      <c r="G54" s="61">
        <f t="shared" si="1"/>
        <v>0</v>
      </c>
      <c r="H54" s="15">
        <f t="shared" si="16"/>
        <v>275000</v>
      </c>
      <c r="I54" s="17">
        <f t="shared" si="17"/>
        <v>100</v>
      </c>
      <c r="J54" s="15"/>
      <c r="K54" s="64"/>
      <c r="L54" s="15"/>
      <c r="M54" s="64"/>
      <c r="N54" s="15">
        <f t="shared" si="19"/>
        <v>0</v>
      </c>
      <c r="O54" s="17">
        <f t="shared" si="5"/>
        <v>0</v>
      </c>
      <c r="P54" s="15">
        <f t="shared" si="18"/>
        <v>275000</v>
      </c>
      <c r="Q54" s="17">
        <f t="shared" si="15"/>
        <v>0.20277578518821107</v>
      </c>
      <c r="R54" s="15"/>
      <c r="S54" s="15"/>
    </row>
    <row r="55" spans="2:19" ht="15">
      <c r="B55" s="16" t="s">
        <v>45</v>
      </c>
      <c r="C55" s="68"/>
      <c r="D55" s="31"/>
      <c r="E55" s="61">
        <f t="shared" si="0"/>
        <v>0</v>
      </c>
      <c r="F55" s="15">
        <v>805000</v>
      </c>
      <c r="G55" s="61">
        <f t="shared" si="1"/>
        <v>100</v>
      </c>
      <c r="H55" s="15">
        <f t="shared" si="16"/>
        <v>805000</v>
      </c>
      <c r="I55" s="17">
        <f t="shared" si="17"/>
        <v>61.68582375478927</v>
      </c>
      <c r="J55" s="15">
        <v>500000</v>
      </c>
      <c r="K55" s="61">
        <f>(J55/N55)*100</f>
        <v>100</v>
      </c>
      <c r="L55" s="15"/>
      <c r="M55" s="61">
        <f>(L55/N55)*100</f>
        <v>0</v>
      </c>
      <c r="N55" s="15">
        <f t="shared" si="19"/>
        <v>500000</v>
      </c>
      <c r="O55" s="17">
        <f t="shared" si="5"/>
        <v>38.31417624521073</v>
      </c>
      <c r="P55" s="15">
        <f t="shared" si="18"/>
        <v>1305000</v>
      </c>
      <c r="Q55" s="17">
        <f t="shared" si="15"/>
        <v>0.9622632715295107</v>
      </c>
      <c r="R55" s="15"/>
      <c r="S55" s="15"/>
    </row>
    <row r="56" spans="2:19" ht="15">
      <c r="B56" s="18" t="s">
        <v>88</v>
      </c>
      <c r="C56" s="69"/>
      <c r="D56" s="72"/>
      <c r="E56" s="62">
        <f t="shared" si="0"/>
        <v>0</v>
      </c>
      <c r="F56" s="19">
        <v>643000</v>
      </c>
      <c r="G56" s="62">
        <f t="shared" si="1"/>
        <v>100</v>
      </c>
      <c r="H56" s="19">
        <f t="shared" si="16"/>
        <v>643000</v>
      </c>
      <c r="I56" s="20">
        <f t="shared" si="17"/>
        <v>100</v>
      </c>
      <c r="J56" s="19"/>
      <c r="K56" s="65"/>
      <c r="L56" s="19"/>
      <c r="M56" s="65"/>
      <c r="N56" s="19">
        <f t="shared" si="19"/>
        <v>0</v>
      </c>
      <c r="O56" s="20">
        <f t="shared" si="5"/>
        <v>0</v>
      </c>
      <c r="P56" s="19">
        <f t="shared" si="18"/>
        <v>643000</v>
      </c>
      <c r="Q56" s="20">
        <f t="shared" si="15"/>
        <v>0.4741266540946172</v>
      </c>
      <c r="R56" s="15"/>
      <c r="S56" s="15"/>
    </row>
    <row r="57" spans="2:19" ht="15">
      <c r="B57" s="16" t="s">
        <v>89</v>
      </c>
      <c r="C57" s="68"/>
      <c r="D57" s="31"/>
      <c r="E57" s="61">
        <f>(D57/H57)*100</f>
        <v>0</v>
      </c>
      <c r="F57" s="15">
        <v>650000</v>
      </c>
      <c r="G57" s="61">
        <f>(F57/H57)*100</f>
        <v>100</v>
      </c>
      <c r="H57" s="15">
        <f>F57+D57</f>
        <v>650000</v>
      </c>
      <c r="I57" s="17">
        <f>(H57/P57)*100</f>
        <v>100</v>
      </c>
      <c r="J57" s="15"/>
      <c r="K57" s="61"/>
      <c r="L57" s="15"/>
      <c r="M57" s="61"/>
      <c r="N57" s="15">
        <f>L57+J57</f>
        <v>0</v>
      </c>
      <c r="O57" s="17">
        <f>(N57/P57)*100</f>
        <v>0</v>
      </c>
      <c r="P57" s="15">
        <f>N57+H57</f>
        <v>650000</v>
      </c>
      <c r="Q57" s="17">
        <f t="shared" si="15"/>
        <v>0.4792882195357716</v>
      </c>
      <c r="R57" s="15"/>
      <c r="S57" s="15"/>
    </row>
    <row r="58" spans="2:19" ht="15">
      <c r="B58" s="16" t="s">
        <v>90</v>
      </c>
      <c r="C58" s="68"/>
      <c r="D58" s="31">
        <v>275000</v>
      </c>
      <c r="E58" s="61">
        <f>(D58/H58)*100</f>
        <v>13.653402179579475</v>
      </c>
      <c r="F58" s="15">
        <v>1739150</v>
      </c>
      <c r="G58" s="61">
        <f>(F58/H58)*100</f>
        <v>86.34659782042053</v>
      </c>
      <c r="H58" s="15">
        <f>F58+D58</f>
        <v>2014150</v>
      </c>
      <c r="I58" s="17">
        <f>(H58/P58)*100</f>
        <v>100</v>
      </c>
      <c r="J58" s="15"/>
      <c r="K58" s="64"/>
      <c r="L58" s="15"/>
      <c r="M58" s="64"/>
      <c r="N58" s="15">
        <f>L58+J58</f>
        <v>0</v>
      </c>
      <c r="O58" s="17">
        <f>(N58/P58)*100</f>
        <v>0</v>
      </c>
      <c r="P58" s="15">
        <f>N58+H58</f>
        <v>2014150</v>
      </c>
      <c r="Q58" s="17">
        <f t="shared" si="15"/>
        <v>1.4851667190430375</v>
      </c>
      <c r="R58" s="15"/>
      <c r="S58" s="15"/>
    </row>
    <row r="59" spans="2:19" ht="15">
      <c r="B59" s="16" t="s">
        <v>91</v>
      </c>
      <c r="C59" s="68"/>
      <c r="D59" s="31"/>
      <c r="E59" s="61">
        <f>(D59/H59)*100</f>
        <v>0</v>
      </c>
      <c r="F59" s="15">
        <v>997800</v>
      </c>
      <c r="G59" s="61">
        <f>(F59/H59)*100</f>
        <v>100</v>
      </c>
      <c r="H59" s="15">
        <f>F59+D59</f>
        <v>997800</v>
      </c>
      <c r="I59" s="17">
        <f>(H59/P59)*100</f>
        <v>100</v>
      </c>
      <c r="J59" s="15"/>
      <c r="K59" s="61"/>
      <c r="L59" s="15"/>
      <c r="M59" s="61"/>
      <c r="N59" s="15">
        <f>L59+J59</f>
        <v>0</v>
      </c>
      <c r="O59" s="17">
        <f>(N59/P59)*100</f>
        <v>0</v>
      </c>
      <c r="P59" s="15">
        <f>N59+H59</f>
        <v>997800</v>
      </c>
      <c r="Q59" s="17">
        <f t="shared" si="15"/>
        <v>0.7357442853119891</v>
      </c>
      <c r="R59" s="15"/>
      <c r="S59" s="15"/>
    </row>
    <row r="60" spans="2:19" ht="15">
      <c r="B60" s="16" t="s">
        <v>32</v>
      </c>
      <c r="C60" s="68"/>
      <c r="D60" s="31">
        <v>498900</v>
      </c>
      <c r="E60" s="61">
        <f>(D60/H60)*100</f>
        <v>9.544062040038</v>
      </c>
      <c r="F60" s="15">
        <v>4728434</v>
      </c>
      <c r="G60" s="61">
        <f>(F60/H60)*100</f>
        <v>90.455937959962</v>
      </c>
      <c r="H60" s="15">
        <f>F60+D60</f>
        <v>5227334</v>
      </c>
      <c r="I60" s="17">
        <f>(H60/P60)*100</f>
        <v>91.41743584793042</v>
      </c>
      <c r="J60" s="15">
        <v>-12000</v>
      </c>
      <c r="K60" s="61">
        <f>(J60/N60)*100</f>
        <v>-2.4451920392697843</v>
      </c>
      <c r="L60" s="15">
        <v>502759</v>
      </c>
      <c r="M60" s="61">
        <f>(L60/N60)*100</f>
        <v>102.44519203926978</v>
      </c>
      <c r="N60" s="15">
        <f>L60+J60</f>
        <v>490759</v>
      </c>
      <c r="O60" s="17">
        <f>(N60/P60)*100</f>
        <v>8.58256415206958</v>
      </c>
      <c r="P60" s="15">
        <f>N60+H60</f>
        <v>5718093</v>
      </c>
      <c r="Q60" s="17">
        <f t="shared" si="15"/>
        <v>4.216330174015321</v>
      </c>
      <c r="R60" s="15"/>
      <c r="S60" s="15"/>
    </row>
    <row r="61" spans="2:19" ht="15">
      <c r="B61" s="18" t="s">
        <v>92</v>
      </c>
      <c r="C61" s="69"/>
      <c r="D61" s="72"/>
      <c r="E61" s="62">
        <f>(D61/H61)*100</f>
        <v>0</v>
      </c>
      <c r="F61" s="19">
        <v>548812</v>
      </c>
      <c r="G61" s="62">
        <f>(F61/H61)*100</f>
        <v>100</v>
      </c>
      <c r="H61" s="19">
        <f>F61+D61</f>
        <v>548812</v>
      </c>
      <c r="I61" s="20">
        <f>(H61/P61)*100</f>
        <v>100</v>
      </c>
      <c r="J61" s="19"/>
      <c r="K61" s="65"/>
      <c r="L61" s="19"/>
      <c r="M61" s="65"/>
      <c r="N61" s="19">
        <f>L61+J61</f>
        <v>0</v>
      </c>
      <c r="O61" s="20">
        <f>(N61/P61)*100</f>
        <v>0</v>
      </c>
      <c r="P61" s="19">
        <f>N61+H61</f>
        <v>548812</v>
      </c>
      <c r="Q61" s="20">
        <f t="shared" si="15"/>
        <v>0.40467557898440903</v>
      </c>
      <c r="R61" s="15"/>
      <c r="S61" s="15"/>
    </row>
    <row r="62" spans="2:19" ht="15">
      <c r="B62" s="16" t="s">
        <v>93</v>
      </c>
      <c r="C62" s="68"/>
      <c r="D62" s="31"/>
      <c r="E62" s="61">
        <f t="shared" si="0"/>
        <v>0</v>
      </c>
      <c r="F62" s="15">
        <v>500000</v>
      </c>
      <c r="G62" s="61">
        <f t="shared" si="1"/>
        <v>100</v>
      </c>
      <c r="H62" s="15">
        <f t="shared" si="16"/>
        <v>500000</v>
      </c>
      <c r="I62" s="17">
        <f t="shared" si="17"/>
        <v>100</v>
      </c>
      <c r="J62" s="15"/>
      <c r="K62" s="61"/>
      <c r="L62" s="15"/>
      <c r="M62" s="61"/>
      <c r="N62" s="15">
        <f t="shared" si="19"/>
        <v>0</v>
      </c>
      <c r="O62" s="17">
        <f t="shared" si="5"/>
        <v>0</v>
      </c>
      <c r="P62" s="15">
        <f t="shared" si="18"/>
        <v>500000</v>
      </c>
      <c r="Q62" s="17">
        <f t="shared" si="15"/>
        <v>0.3686832457967474</v>
      </c>
      <c r="R62" s="15"/>
      <c r="S62" s="15"/>
    </row>
    <row r="63" spans="2:19" ht="15">
      <c r="B63" s="16" t="s">
        <v>94</v>
      </c>
      <c r="C63" s="68"/>
      <c r="D63" s="31"/>
      <c r="E63" s="61">
        <f t="shared" si="0"/>
        <v>0</v>
      </c>
      <c r="F63" s="15">
        <v>449820</v>
      </c>
      <c r="G63" s="61">
        <f t="shared" si="1"/>
        <v>100</v>
      </c>
      <c r="H63" s="15">
        <f t="shared" si="16"/>
        <v>449820</v>
      </c>
      <c r="I63" s="17">
        <f t="shared" si="17"/>
        <v>100</v>
      </c>
      <c r="J63" s="15"/>
      <c r="K63" s="64"/>
      <c r="L63" s="15"/>
      <c r="M63" s="64"/>
      <c r="N63" s="15">
        <f t="shared" si="19"/>
        <v>0</v>
      </c>
      <c r="O63" s="17">
        <f t="shared" si="5"/>
        <v>0</v>
      </c>
      <c r="P63" s="15">
        <f t="shared" si="18"/>
        <v>449820</v>
      </c>
      <c r="Q63" s="17">
        <f t="shared" si="15"/>
        <v>0.33168219524858583</v>
      </c>
      <c r="R63" s="15"/>
      <c r="S63" s="15"/>
    </row>
    <row r="64" spans="2:19" ht="15">
      <c r="B64" s="16" t="s">
        <v>46</v>
      </c>
      <c r="C64" s="68">
        <v>3</v>
      </c>
      <c r="D64" s="31">
        <v>716162</v>
      </c>
      <c r="E64" s="61">
        <f t="shared" si="0"/>
        <v>17.529368512724762</v>
      </c>
      <c r="F64" s="15">
        <v>3369336</v>
      </c>
      <c r="G64" s="61">
        <f t="shared" si="1"/>
        <v>82.47063148727524</v>
      </c>
      <c r="H64" s="15">
        <f t="shared" si="16"/>
        <v>4085498</v>
      </c>
      <c r="I64" s="17">
        <f t="shared" si="17"/>
        <v>100</v>
      </c>
      <c r="J64" s="15"/>
      <c r="K64" s="61"/>
      <c r="L64" s="15"/>
      <c r="M64" s="61"/>
      <c r="N64" s="15">
        <f t="shared" si="19"/>
        <v>0</v>
      </c>
      <c r="O64" s="17">
        <f t="shared" si="5"/>
        <v>0</v>
      </c>
      <c r="P64" s="15">
        <f t="shared" si="18"/>
        <v>4085498</v>
      </c>
      <c r="Q64" s="17">
        <f t="shared" si="15"/>
        <v>3.0125093266722396</v>
      </c>
      <c r="R64" s="15"/>
      <c r="S64" s="15"/>
    </row>
    <row r="65" spans="2:19" ht="15">
      <c r="B65" s="16" t="s">
        <v>95</v>
      </c>
      <c r="C65" s="68"/>
      <c r="D65" s="31"/>
      <c r="E65" s="61">
        <f t="shared" si="0"/>
        <v>0</v>
      </c>
      <c r="F65" s="15">
        <v>685000</v>
      </c>
      <c r="G65" s="61">
        <f t="shared" si="1"/>
        <v>100</v>
      </c>
      <c r="H65" s="15">
        <f t="shared" si="16"/>
        <v>685000</v>
      </c>
      <c r="I65" s="17">
        <f t="shared" si="17"/>
        <v>91.33333333333333</v>
      </c>
      <c r="J65" s="15"/>
      <c r="K65" s="61">
        <f>(J65/N65)*100</f>
        <v>0</v>
      </c>
      <c r="L65" s="15">
        <v>65000</v>
      </c>
      <c r="M65" s="61">
        <f>(L65/N65)*100</f>
        <v>100</v>
      </c>
      <c r="N65" s="15">
        <f t="shared" si="19"/>
        <v>65000</v>
      </c>
      <c r="O65" s="17">
        <f t="shared" si="5"/>
        <v>8.666666666666668</v>
      </c>
      <c r="P65" s="15">
        <f t="shared" si="18"/>
        <v>750000</v>
      </c>
      <c r="Q65" s="17">
        <f t="shared" si="15"/>
        <v>0.5530248686951211</v>
      </c>
      <c r="R65" s="15"/>
      <c r="S65" s="15"/>
    </row>
    <row r="66" spans="2:19" ht="15">
      <c r="B66" s="16"/>
      <c r="C66" s="54"/>
      <c r="D66" s="15"/>
      <c r="E66" s="15"/>
      <c r="F66" s="15"/>
      <c r="G66" s="15"/>
      <c r="H66" s="15"/>
      <c r="I66" s="21"/>
      <c r="J66" s="15"/>
      <c r="K66" s="15"/>
      <c r="L66" s="15"/>
      <c r="M66" s="15"/>
      <c r="N66" s="15"/>
      <c r="O66" s="21"/>
      <c r="P66" s="15"/>
      <c r="Q66" s="21"/>
      <c r="R66" s="15"/>
      <c r="S66" s="15"/>
    </row>
    <row r="67" spans="2:19" ht="15">
      <c r="B67" s="32" t="s">
        <v>8</v>
      </c>
      <c r="C67" s="55">
        <f>SUM(C11:C66)</f>
        <v>47</v>
      </c>
      <c r="D67" s="33">
        <f>SUM(D12:D65)</f>
        <v>7439795</v>
      </c>
      <c r="E67" s="66">
        <f>(D67/H67)*100</f>
        <v>8.991408786400227</v>
      </c>
      <c r="F67" s="33">
        <f>SUM(F12:F65)</f>
        <v>75303579</v>
      </c>
      <c r="G67" s="66">
        <f>(F67/H67)*100</f>
        <v>91.00859121359977</v>
      </c>
      <c r="H67" s="33">
        <f>SUM(H12:H65)</f>
        <v>82743374</v>
      </c>
      <c r="I67" s="34">
        <f>(H67/P67)*100</f>
        <v>94.57571201125774</v>
      </c>
      <c r="J67" s="33">
        <f>SUM(J12:J65)</f>
        <v>700800</v>
      </c>
      <c r="K67" s="66">
        <f>(J67/N67)*100</f>
        <v>14.767186081927116</v>
      </c>
      <c r="L67" s="33">
        <f>SUM(L12:L65)</f>
        <v>4044857</v>
      </c>
      <c r="M67" s="66">
        <f>(L67/N67)*100</f>
        <v>85.23281391807288</v>
      </c>
      <c r="N67" s="33">
        <f>SUM(N12:N65)</f>
        <v>4745657</v>
      </c>
      <c r="O67" s="34">
        <f>(N67/P67)*100</f>
        <v>5.424287988742268</v>
      </c>
      <c r="P67" s="33">
        <f>H67+N67</f>
        <v>87489031</v>
      </c>
      <c r="Q67" s="34">
        <f>(P67/$P$159)*100</f>
        <v>64.5114798413845</v>
      </c>
      <c r="R67" s="15"/>
      <c r="S67" s="15"/>
    </row>
    <row r="68" spans="2:19" ht="15">
      <c r="B68" s="16"/>
      <c r="C68" s="54"/>
      <c r="D68" s="15"/>
      <c r="E68" s="15"/>
      <c r="F68" s="15"/>
      <c r="G68" s="15"/>
      <c r="H68" s="15"/>
      <c r="I68" s="21"/>
      <c r="J68" s="15"/>
      <c r="K68" s="15"/>
      <c r="L68" s="15"/>
      <c r="M68" s="15"/>
      <c r="N68" s="15"/>
      <c r="O68" s="21"/>
      <c r="P68" s="15"/>
      <c r="Q68" s="21" t="s">
        <v>0</v>
      </c>
      <c r="R68" s="15"/>
      <c r="S68" s="15"/>
    </row>
    <row r="69" spans="2:19" ht="15.75">
      <c r="B69" s="13" t="s">
        <v>15</v>
      </c>
      <c r="C69" s="54"/>
      <c r="D69" s="15"/>
      <c r="E69" s="15"/>
      <c r="F69" s="15"/>
      <c r="G69" s="15"/>
      <c r="H69" s="15"/>
      <c r="I69" s="21"/>
      <c r="J69" s="15"/>
      <c r="K69" s="15"/>
      <c r="L69" s="15"/>
      <c r="M69" s="15"/>
      <c r="N69" s="15"/>
      <c r="O69" s="21"/>
      <c r="P69" s="15"/>
      <c r="Q69" s="21" t="s">
        <v>0</v>
      </c>
      <c r="R69" s="15"/>
      <c r="S69" s="15"/>
    </row>
    <row r="70" spans="2:19" ht="15">
      <c r="B70" s="16"/>
      <c r="C70" s="54"/>
      <c r="D70" s="15"/>
      <c r="E70" s="15"/>
      <c r="F70" s="15"/>
      <c r="G70" s="15"/>
      <c r="H70" s="15"/>
      <c r="I70" s="21"/>
      <c r="J70" s="15"/>
      <c r="K70" s="15"/>
      <c r="L70" s="15"/>
      <c r="M70" s="15"/>
      <c r="N70" s="15"/>
      <c r="O70" s="21"/>
      <c r="P70" s="15"/>
      <c r="Q70" s="21"/>
      <c r="R70" s="15"/>
      <c r="S70" s="15"/>
    </row>
    <row r="71" spans="2:19" ht="15">
      <c r="B71" s="16" t="s">
        <v>43</v>
      </c>
      <c r="C71" s="68"/>
      <c r="D71" s="14"/>
      <c r="E71" s="61">
        <f aca="true" t="shared" si="20" ref="E71:E80">(D71/H71)*100</f>
        <v>0</v>
      </c>
      <c r="F71" s="14">
        <v>1868722</v>
      </c>
      <c r="G71" s="61">
        <f aca="true" t="shared" si="21" ref="G71:G80">(F71/H71)*100</f>
        <v>100</v>
      </c>
      <c r="H71" s="14">
        <f aca="true" t="shared" si="22" ref="H71:H80">F71+D71</f>
        <v>1868722</v>
      </c>
      <c r="I71" s="17">
        <f aca="true" t="shared" si="23" ref="I71:I80">(H71/P71)*100</f>
        <v>100</v>
      </c>
      <c r="J71" s="14"/>
      <c r="K71" s="64"/>
      <c r="L71" s="14"/>
      <c r="M71" s="64"/>
      <c r="N71" s="14">
        <f aca="true" t="shared" si="24" ref="N71:N80">L71+J71</f>
        <v>0</v>
      </c>
      <c r="O71" s="17">
        <f>(N71/P71)*100</f>
        <v>0</v>
      </c>
      <c r="P71" s="14">
        <f aca="true" t="shared" si="25" ref="P71:P80">N71+H71</f>
        <v>1868722</v>
      </c>
      <c r="Q71" s="17">
        <f aca="true" t="shared" si="26" ref="Q71:Q115">(P71/$P$159)*100</f>
        <v>1.3779329849035789</v>
      </c>
      <c r="R71" s="15"/>
      <c r="S71" s="15"/>
    </row>
    <row r="72" spans="2:19" ht="15">
      <c r="B72" s="16" t="s">
        <v>62</v>
      </c>
      <c r="C72" s="68"/>
      <c r="D72" s="15">
        <v>177000</v>
      </c>
      <c r="E72" s="61">
        <f t="shared" si="20"/>
        <v>64.96986426070167</v>
      </c>
      <c r="F72" s="15">
        <v>95434</v>
      </c>
      <c r="G72" s="61">
        <f t="shared" si="21"/>
        <v>35.03013573929832</v>
      </c>
      <c r="H72" s="15">
        <f t="shared" si="22"/>
        <v>272434</v>
      </c>
      <c r="I72" s="17">
        <f t="shared" si="23"/>
        <v>100</v>
      </c>
      <c r="J72" s="15"/>
      <c r="K72" s="61"/>
      <c r="L72" s="15"/>
      <c r="M72" s="61"/>
      <c r="N72" s="15">
        <f t="shared" si="24"/>
        <v>0</v>
      </c>
      <c r="O72" s="17">
        <f aca="true" t="shared" si="27" ref="O72:O80">(N72/P72)*100</f>
        <v>0</v>
      </c>
      <c r="P72" s="15">
        <f t="shared" si="25"/>
        <v>272434</v>
      </c>
      <c r="Q72" s="17">
        <f t="shared" si="26"/>
        <v>0.20088370277078216</v>
      </c>
      <c r="R72" s="15"/>
      <c r="S72" s="15"/>
    </row>
    <row r="73" spans="2:19" ht="15">
      <c r="B73" s="16" t="s">
        <v>25</v>
      </c>
      <c r="C73" s="68"/>
      <c r="D73" s="15"/>
      <c r="E73" s="61">
        <f t="shared" si="20"/>
        <v>0</v>
      </c>
      <c r="F73" s="15">
        <v>194500</v>
      </c>
      <c r="G73" s="61">
        <f t="shared" si="21"/>
        <v>100</v>
      </c>
      <c r="H73" s="15">
        <f t="shared" si="22"/>
        <v>194500</v>
      </c>
      <c r="I73" s="17">
        <f t="shared" si="23"/>
        <v>45.78625235404896</v>
      </c>
      <c r="J73" s="15"/>
      <c r="K73" s="61">
        <f>(J73/N73)*100</f>
        <v>0</v>
      </c>
      <c r="L73" s="15">
        <v>230300</v>
      </c>
      <c r="M73" s="61">
        <f>(L73/N73)*100</f>
        <v>100</v>
      </c>
      <c r="N73" s="15">
        <f t="shared" si="24"/>
        <v>230300</v>
      </c>
      <c r="O73" s="17">
        <f t="shared" si="27"/>
        <v>54.21374764595104</v>
      </c>
      <c r="P73" s="15">
        <f t="shared" si="25"/>
        <v>424800</v>
      </c>
      <c r="Q73" s="17">
        <f t="shared" si="26"/>
        <v>0.31323328562891656</v>
      </c>
      <c r="R73" s="15"/>
      <c r="S73" s="15"/>
    </row>
    <row r="74" spans="2:19" ht="15">
      <c r="B74" s="16" t="s">
        <v>96</v>
      </c>
      <c r="C74" s="68">
        <v>1</v>
      </c>
      <c r="D74" s="15">
        <v>93250</v>
      </c>
      <c r="E74" s="61">
        <f t="shared" si="20"/>
        <v>100</v>
      </c>
      <c r="F74" s="15"/>
      <c r="G74" s="61">
        <f t="shared" si="21"/>
        <v>0</v>
      </c>
      <c r="H74" s="15">
        <f t="shared" si="22"/>
        <v>93250</v>
      </c>
      <c r="I74" s="17">
        <f t="shared" si="23"/>
        <v>100</v>
      </c>
      <c r="J74" s="15"/>
      <c r="K74" s="64"/>
      <c r="L74" s="15"/>
      <c r="M74" s="64"/>
      <c r="N74" s="15">
        <f t="shared" si="24"/>
        <v>0</v>
      </c>
      <c r="O74" s="17">
        <f t="shared" si="27"/>
        <v>0</v>
      </c>
      <c r="P74" s="15">
        <f t="shared" si="25"/>
        <v>93250</v>
      </c>
      <c r="Q74" s="17">
        <f t="shared" si="26"/>
        <v>0.06875942534109339</v>
      </c>
      <c r="R74" s="15"/>
      <c r="S74" s="15"/>
    </row>
    <row r="75" spans="2:19" ht="15">
      <c r="B75" s="18" t="s">
        <v>97</v>
      </c>
      <c r="C75" s="69"/>
      <c r="D75" s="19">
        <v>150000</v>
      </c>
      <c r="E75" s="62">
        <f t="shared" si="20"/>
        <v>100</v>
      </c>
      <c r="F75" s="19"/>
      <c r="G75" s="62">
        <f t="shared" si="21"/>
        <v>0</v>
      </c>
      <c r="H75" s="19">
        <f t="shared" si="22"/>
        <v>150000</v>
      </c>
      <c r="I75" s="20">
        <f t="shared" si="23"/>
        <v>100</v>
      </c>
      <c r="J75" s="19"/>
      <c r="K75" s="65"/>
      <c r="L75" s="19"/>
      <c r="M75" s="65"/>
      <c r="N75" s="19">
        <f t="shared" si="24"/>
        <v>0</v>
      </c>
      <c r="O75" s="20">
        <f t="shared" si="27"/>
        <v>0</v>
      </c>
      <c r="P75" s="19">
        <f t="shared" si="25"/>
        <v>150000</v>
      </c>
      <c r="Q75" s="20">
        <f t="shared" si="26"/>
        <v>0.11060497373902423</v>
      </c>
      <c r="R75" s="15"/>
      <c r="S75" s="15"/>
    </row>
    <row r="76" spans="2:19" ht="15">
      <c r="B76" s="16" t="s">
        <v>98</v>
      </c>
      <c r="C76" s="68"/>
      <c r="D76" s="15">
        <v>750000</v>
      </c>
      <c r="E76" s="61">
        <f t="shared" si="20"/>
        <v>100</v>
      </c>
      <c r="F76" s="15"/>
      <c r="G76" s="61">
        <f t="shared" si="21"/>
        <v>0</v>
      </c>
      <c r="H76" s="15">
        <f t="shared" si="22"/>
        <v>750000</v>
      </c>
      <c r="I76" s="17">
        <f t="shared" si="23"/>
        <v>100</v>
      </c>
      <c r="J76" s="15"/>
      <c r="K76" s="64"/>
      <c r="L76" s="15"/>
      <c r="M76" s="64"/>
      <c r="N76" s="15">
        <f t="shared" si="24"/>
        <v>0</v>
      </c>
      <c r="O76" s="17">
        <f>(N76/P76)*100</f>
        <v>0</v>
      </c>
      <c r="P76" s="15">
        <f t="shared" si="25"/>
        <v>750000</v>
      </c>
      <c r="Q76" s="17">
        <f t="shared" si="26"/>
        <v>0.5530248686951211</v>
      </c>
      <c r="R76" s="15"/>
      <c r="S76" s="15"/>
    </row>
    <row r="77" spans="2:19" ht="15">
      <c r="B77" s="16" t="s">
        <v>54</v>
      </c>
      <c r="C77" s="68">
        <v>20</v>
      </c>
      <c r="D77" s="15">
        <v>332500</v>
      </c>
      <c r="E77" s="61">
        <f t="shared" si="20"/>
        <v>100</v>
      </c>
      <c r="F77" s="15"/>
      <c r="G77" s="61">
        <f t="shared" si="21"/>
        <v>0</v>
      </c>
      <c r="H77" s="15">
        <f t="shared" si="22"/>
        <v>332500</v>
      </c>
      <c r="I77" s="17">
        <f t="shared" si="23"/>
        <v>100</v>
      </c>
      <c r="J77" s="15"/>
      <c r="K77" s="64"/>
      <c r="L77" s="15"/>
      <c r="M77" s="64"/>
      <c r="N77" s="15">
        <f t="shared" si="24"/>
        <v>0</v>
      </c>
      <c r="O77" s="17">
        <f t="shared" si="27"/>
        <v>0</v>
      </c>
      <c r="P77" s="15">
        <f t="shared" si="25"/>
        <v>332500</v>
      </c>
      <c r="Q77" s="17">
        <f t="shared" si="26"/>
        <v>0.24517435845483698</v>
      </c>
      <c r="R77" s="15"/>
      <c r="S77" s="15"/>
    </row>
    <row r="78" spans="2:19" ht="15">
      <c r="B78" s="16" t="s">
        <v>99</v>
      </c>
      <c r="C78" s="68"/>
      <c r="D78" s="31"/>
      <c r="E78" s="61">
        <f t="shared" si="20"/>
        <v>0</v>
      </c>
      <c r="F78" s="31">
        <v>148181</v>
      </c>
      <c r="G78" s="61">
        <f t="shared" si="21"/>
        <v>100</v>
      </c>
      <c r="H78" s="15">
        <f t="shared" si="22"/>
        <v>148181</v>
      </c>
      <c r="I78" s="17">
        <f t="shared" si="23"/>
        <v>100</v>
      </c>
      <c r="J78" s="31"/>
      <c r="K78" s="64"/>
      <c r="L78" s="31"/>
      <c r="M78" s="64"/>
      <c r="N78" s="15">
        <f t="shared" si="24"/>
        <v>0</v>
      </c>
      <c r="O78" s="17">
        <f t="shared" si="27"/>
        <v>0</v>
      </c>
      <c r="P78" s="15">
        <f t="shared" si="25"/>
        <v>148181</v>
      </c>
      <c r="Q78" s="17">
        <f t="shared" si="26"/>
        <v>0.10926370409081565</v>
      </c>
      <c r="R78" s="15"/>
      <c r="S78" s="15"/>
    </row>
    <row r="79" spans="2:19" ht="15">
      <c r="B79" s="16" t="s">
        <v>100</v>
      </c>
      <c r="C79" s="68"/>
      <c r="D79" s="31">
        <v>850000</v>
      </c>
      <c r="E79" s="61">
        <f t="shared" si="20"/>
        <v>100</v>
      </c>
      <c r="F79" s="31"/>
      <c r="G79" s="61">
        <f t="shared" si="21"/>
        <v>0</v>
      </c>
      <c r="H79" s="15">
        <f t="shared" si="22"/>
        <v>850000</v>
      </c>
      <c r="I79" s="17">
        <f t="shared" si="23"/>
        <v>100</v>
      </c>
      <c r="J79" s="31"/>
      <c r="K79" s="61"/>
      <c r="L79" s="31"/>
      <c r="M79" s="61"/>
      <c r="N79" s="15">
        <f t="shared" si="24"/>
        <v>0</v>
      </c>
      <c r="O79" s="17">
        <f t="shared" si="27"/>
        <v>0</v>
      </c>
      <c r="P79" s="15">
        <f t="shared" si="25"/>
        <v>850000</v>
      </c>
      <c r="Q79" s="17">
        <f t="shared" si="26"/>
        <v>0.6267615178544705</v>
      </c>
      <c r="R79" s="15"/>
      <c r="S79" s="15"/>
    </row>
    <row r="80" spans="2:19" ht="15">
      <c r="B80" s="18" t="s">
        <v>101</v>
      </c>
      <c r="C80" s="69">
        <v>2</v>
      </c>
      <c r="D80" s="19">
        <v>45000</v>
      </c>
      <c r="E80" s="62">
        <f t="shared" si="20"/>
        <v>6.028115128961476</v>
      </c>
      <c r="F80" s="19">
        <v>701502</v>
      </c>
      <c r="G80" s="62">
        <f t="shared" si="21"/>
        <v>93.97188487103853</v>
      </c>
      <c r="H80" s="19">
        <f t="shared" si="22"/>
        <v>746502</v>
      </c>
      <c r="I80" s="20">
        <f t="shared" si="23"/>
        <v>100</v>
      </c>
      <c r="J80" s="19"/>
      <c r="K80" s="65"/>
      <c r="L80" s="19"/>
      <c r="M80" s="65"/>
      <c r="N80" s="19">
        <f t="shared" si="24"/>
        <v>0</v>
      </c>
      <c r="O80" s="20">
        <f t="shared" si="27"/>
        <v>0</v>
      </c>
      <c r="P80" s="19">
        <f t="shared" si="25"/>
        <v>746502</v>
      </c>
      <c r="Q80" s="20">
        <f t="shared" si="26"/>
        <v>0.550445560707527</v>
      </c>
      <c r="R80" s="15"/>
      <c r="S80" s="15"/>
    </row>
    <row r="81" spans="2:19" ht="15">
      <c r="B81" s="16" t="s">
        <v>102</v>
      </c>
      <c r="C81" s="68"/>
      <c r="D81" s="15"/>
      <c r="E81" s="61">
        <f aca="true" t="shared" si="28" ref="E81:E100">(D81/H81)*100</f>
        <v>0</v>
      </c>
      <c r="F81" s="15">
        <v>850000</v>
      </c>
      <c r="G81" s="61">
        <f aca="true" t="shared" si="29" ref="G81:G100">(F81/H81)*100</f>
        <v>100</v>
      </c>
      <c r="H81" s="15">
        <f aca="true" t="shared" si="30" ref="H81:H100">F81+D81</f>
        <v>850000</v>
      </c>
      <c r="I81" s="17">
        <f aca="true" t="shared" si="31" ref="I81:I100">(H81/P81)*100</f>
        <v>85</v>
      </c>
      <c r="J81" s="15"/>
      <c r="K81" s="61">
        <f>(J81/N81)*100</f>
        <v>0</v>
      </c>
      <c r="L81" s="15">
        <v>150000</v>
      </c>
      <c r="M81" s="61">
        <f>(L81/N81)*100</f>
        <v>100</v>
      </c>
      <c r="N81" s="15">
        <f aca="true" t="shared" si="32" ref="N81:N100">L81+J81</f>
        <v>150000</v>
      </c>
      <c r="O81" s="17">
        <f aca="true" t="shared" si="33" ref="O81:O100">(N81/P81)*100</f>
        <v>15</v>
      </c>
      <c r="P81" s="15">
        <f aca="true" t="shared" si="34" ref="P81:P100">N81+H81</f>
        <v>1000000</v>
      </c>
      <c r="Q81" s="17">
        <f t="shared" si="26"/>
        <v>0.7373664915934948</v>
      </c>
      <c r="R81" s="15"/>
      <c r="S81" s="15"/>
    </row>
    <row r="82" spans="2:19" ht="15">
      <c r="B82" s="16" t="s">
        <v>69</v>
      </c>
      <c r="C82" s="68"/>
      <c r="D82" s="15"/>
      <c r="E82" s="61">
        <f t="shared" si="28"/>
        <v>0</v>
      </c>
      <c r="F82" s="15">
        <v>178321</v>
      </c>
      <c r="G82" s="61">
        <f t="shared" si="29"/>
        <v>100</v>
      </c>
      <c r="H82" s="15">
        <f t="shared" si="30"/>
        <v>178321</v>
      </c>
      <c r="I82" s="17">
        <f t="shared" si="31"/>
        <v>100</v>
      </c>
      <c r="J82" s="15"/>
      <c r="K82" s="64"/>
      <c r="L82" s="15"/>
      <c r="M82" s="64"/>
      <c r="N82" s="15">
        <f t="shared" si="32"/>
        <v>0</v>
      </c>
      <c r="O82" s="17">
        <f t="shared" si="33"/>
        <v>0</v>
      </c>
      <c r="P82" s="15">
        <f t="shared" si="34"/>
        <v>178321</v>
      </c>
      <c r="Q82" s="17">
        <f t="shared" si="26"/>
        <v>0.1314879301474436</v>
      </c>
      <c r="R82" s="15"/>
      <c r="S82" s="15"/>
    </row>
    <row r="83" spans="2:19" ht="15">
      <c r="B83" s="16" t="s">
        <v>103</v>
      </c>
      <c r="C83" s="68"/>
      <c r="D83" s="31"/>
      <c r="E83" s="61">
        <f t="shared" si="28"/>
        <v>0</v>
      </c>
      <c r="F83" s="31">
        <v>129839</v>
      </c>
      <c r="G83" s="61">
        <f t="shared" si="29"/>
        <v>100</v>
      </c>
      <c r="H83" s="15">
        <f t="shared" si="30"/>
        <v>129839</v>
      </c>
      <c r="I83" s="17">
        <f t="shared" si="31"/>
        <v>100</v>
      </c>
      <c r="J83" s="31"/>
      <c r="K83" s="64"/>
      <c r="L83" s="31"/>
      <c r="M83" s="64"/>
      <c r="N83" s="15">
        <f t="shared" si="32"/>
        <v>0</v>
      </c>
      <c r="O83" s="17">
        <f t="shared" si="33"/>
        <v>0</v>
      </c>
      <c r="P83" s="15">
        <f t="shared" si="34"/>
        <v>129839</v>
      </c>
      <c r="Q83" s="17">
        <f t="shared" si="26"/>
        <v>0.09573892790200776</v>
      </c>
      <c r="R83" s="15"/>
      <c r="S83" s="15"/>
    </row>
    <row r="84" spans="2:19" ht="15">
      <c r="B84" s="16" t="s">
        <v>104</v>
      </c>
      <c r="C84" s="68"/>
      <c r="D84" s="31"/>
      <c r="E84" s="61"/>
      <c r="F84" s="31"/>
      <c r="G84" s="61"/>
      <c r="H84" s="15">
        <f t="shared" si="30"/>
        <v>0</v>
      </c>
      <c r="I84" s="17">
        <f t="shared" si="31"/>
        <v>0</v>
      </c>
      <c r="J84" s="31">
        <v>-114</v>
      </c>
      <c r="K84" s="61">
        <f>(J84/N84)*100</f>
        <v>-0.02182570071986522</v>
      </c>
      <c r="L84" s="31">
        <v>522434</v>
      </c>
      <c r="M84" s="61">
        <f>(L84/N84)*100</f>
        <v>100.02182570071987</v>
      </c>
      <c r="N84" s="15">
        <f t="shared" si="32"/>
        <v>522320</v>
      </c>
      <c r="O84" s="17">
        <f t="shared" si="33"/>
        <v>100</v>
      </c>
      <c r="P84" s="15">
        <f t="shared" si="34"/>
        <v>522320</v>
      </c>
      <c r="Q84" s="17">
        <f t="shared" si="26"/>
        <v>0.3851412658891142</v>
      </c>
      <c r="R84" s="15"/>
      <c r="S84" s="15"/>
    </row>
    <row r="85" spans="2:19" ht="15">
      <c r="B85" s="18" t="s">
        <v>44</v>
      </c>
      <c r="C85" s="69"/>
      <c r="D85" s="19"/>
      <c r="E85" s="62">
        <f t="shared" si="28"/>
        <v>0</v>
      </c>
      <c r="F85" s="19">
        <v>1040204</v>
      </c>
      <c r="G85" s="62">
        <f t="shared" si="29"/>
        <v>100</v>
      </c>
      <c r="H85" s="19">
        <f t="shared" si="30"/>
        <v>1040204</v>
      </c>
      <c r="I85" s="20">
        <f t="shared" si="31"/>
        <v>100</v>
      </c>
      <c r="J85" s="19"/>
      <c r="K85" s="65"/>
      <c r="L85" s="19"/>
      <c r="M85" s="65"/>
      <c r="N85" s="19">
        <f t="shared" si="32"/>
        <v>0</v>
      </c>
      <c r="O85" s="20">
        <f t="shared" si="33"/>
        <v>0</v>
      </c>
      <c r="P85" s="19">
        <f t="shared" si="34"/>
        <v>1040204</v>
      </c>
      <c r="Q85" s="20">
        <f t="shared" si="26"/>
        <v>0.7670115740215196</v>
      </c>
      <c r="R85" s="15"/>
      <c r="S85" s="15"/>
    </row>
    <row r="86" spans="2:19" ht="15">
      <c r="B86" s="16" t="s">
        <v>71</v>
      </c>
      <c r="C86" s="68"/>
      <c r="D86" s="15"/>
      <c r="E86" s="61">
        <f t="shared" si="28"/>
        <v>0</v>
      </c>
      <c r="F86" s="15">
        <v>130981</v>
      </c>
      <c r="G86" s="61">
        <f t="shared" si="29"/>
        <v>100</v>
      </c>
      <c r="H86" s="15">
        <f t="shared" si="30"/>
        <v>130981</v>
      </c>
      <c r="I86" s="17">
        <f t="shared" si="31"/>
        <v>100</v>
      </c>
      <c r="J86" s="15"/>
      <c r="K86" s="64"/>
      <c r="L86" s="15"/>
      <c r="M86" s="64"/>
      <c r="N86" s="15">
        <f t="shared" si="32"/>
        <v>0</v>
      </c>
      <c r="O86" s="17">
        <f t="shared" si="33"/>
        <v>0</v>
      </c>
      <c r="P86" s="15">
        <f t="shared" si="34"/>
        <v>130981</v>
      </c>
      <c r="Q86" s="17">
        <f t="shared" si="26"/>
        <v>0.09658100043540754</v>
      </c>
      <c r="R86" s="15"/>
      <c r="S86" s="15"/>
    </row>
    <row r="87" spans="2:19" ht="15">
      <c r="B87" s="16" t="s">
        <v>34</v>
      </c>
      <c r="C87" s="68"/>
      <c r="D87" s="15"/>
      <c r="E87" s="61"/>
      <c r="F87" s="15"/>
      <c r="G87" s="61"/>
      <c r="H87" s="15">
        <f t="shared" si="30"/>
        <v>0</v>
      </c>
      <c r="I87" s="17">
        <f t="shared" si="31"/>
        <v>0</v>
      </c>
      <c r="J87" s="15"/>
      <c r="K87" s="61">
        <f>(J87/N87)*100</f>
        <v>0</v>
      </c>
      <c r="L87" s="15">
        <v>1000000</v>
      </c>
      <c r="M87" s="61">
        <f>(L87/N87)*100</f>
        <v>100</v>
      </c>
      <c r="N87" s="15">
        <f t="shared" si="32"/>
        <v>1000000</v>
      </c>
      <c r="O87" s="17">
        <f t="shared" si="33"/>
        <v>100</v>
      </c>
      <c r="P87" s="15">
        <f t="shared" si="34"/>
        <v>1000000</v>
      </c>
      <c r="Q87" s="17">
        <f t="shared" si="26"/>
        <v>0.7373664915934948</v>
      </c>
      <c r="R87" s="15"/>
      <c r="S87" s="15"/>
    </row>
    <row r="88" spans="2:19" ht="15">
      <c r="B88" s="16" t="s">
        <v>105</v>
      </c>
      <c r="C88" s="68"/>
      <c r="D88" s="31">
        <v>5000</v>
      </c>
      <c r="E88" s="61">
        <f t="shared" si="28"/>
        <v>1.6447963577629454</v>
      </c>
      <c r="F88" s="31">
        <v>298989</v>
      </c>
      <c r="G88" s="61">
        <f t="shared" si="29"/>
        <v>98.35520364223706</v>
      </c>
      <c r="H88" s="15">
        <f t="shared" si="30"/>
        <v>303989</v>
      </c>
      <c r="I88" s="17">
        <f t="shared" si="31"/>
        <v>100</v>
      </c>
      <c r="J88" s="31"/>
      <c r="K88" s="64"/>
      <c r="L88" s="31"/>
      <c r="M88" s="64"/>
      <c r="N88" s="15">
        <f t="shared" si="32"/>
        <v>0</v>
      </c>
      <c r="O88" s="17">
        <f t="shared" si="33"/>
        <v>0</v>
      </c>
      <c r="P88" s="15">
        <f t="shared" si="34"/>
        <v>303989</v>
      </c>
      <c r="Q88" s="17">
        <f t="shared" si="26"/>
        <v>0.2241513024130149</v>
      </c>
      <c r="R88" s="15"/>
      <c r="S88" s="15"/>
    </row>
    <row r="89" spans="2:19" ht="15">
      <c r="B89" s="16" t="s">
        <v>106</v>
      </c>
      <c r="C89" s="68"/>
      <c r="D89" s="31"/>
      <c r="E89" s="61">
        <f t="shared" si="28"/>
        <v>0</v>
      </c>
      <c r="F89" s="31">
        <v>325000</v>
      </c>
      <c r="G89" s="61">
        <f t="shared" si="29"/>
        <v>100</v>
      </c>
      <c r="H89" s="15">
        <f t="shared" si="30"/>
        <v>325000</v>
      </c>
      <c r="I89" s="17">
        <f t="shared" si="31"/>
        <v>100</v>
      </c>
      <c r="J89" s="31"/>
      <c r="K89" s="61"/>
      <c r="L89" s="31"/>
      <c r="M89" s="61"/>
      <c r="N89" s="15">
        <f t="shared" si="32"/>
        <v>0</v>
      </c>
      <c r="O89" s="17">
        <f t="shared" si="33"/>
        <v>0</v>
      </c>
      <c r="P89" s="15">
        <f t="shared" si="34"/>
        <v>325000</v>
      </c>
      <c r="Q89" s="17">
        <f t="shared" si="26"/>
        <v>0.2396441097678858</v>
      </c>
      <c r="R89" s="15"/>
      <c r="S89" s="15"/>
    </row>
    <row r="90" spans="2:19" ht="15">
      <c r="B90" s="18" t="s">
        <v>55</v>
      </c>
      <c r="C90" s="69"/>
      <c r="D90" s="19">
        <v>14011</v>
      </c>
      <c r="E90" s="62">
        <f t="shared" si="28"/>
        <v>100</v>
      </c>
      <c r="F90" s="19"/>
      <c r="G90" s="62">
        <f t="shared" si="29"/>
        <v>0</v>
      </c>
      <c r="H90" s="19">
        <f t="shared" si="30"/>
        <v>14011</v>
      </c>
      <c r="I90" s="20">
        <f t="shared" si="31"/>
        <v>100</v>
      </c>
      <c r="J90" s="19"/>
      <c r="K90" s="65"/>
      <c r="L90" s="19"/>
      <c r="M90" s="65"/>
      <c r="N90" s="19">
        <f t="shared" si="32"/>
        <v>0</v>
      </c>
      <c r="O90" s="20">
        <f t="shared" si="33"/>
        <v>0</v>
      </c>
      <c r="P90" s="19">
        <f t="shared" si="34"/>
        <v>14011</v>
      </c>
      <c r="Q90" s="20">
        <f t="shared" si="26"/>
        <v>0.010331241913716455</v>
      </c>
      <c r="R90" s="15"/>
      <c r="S90" s="15"/>
    </row>
    <row r="91" spans="2:19" ht="15">
      <c r="B91" s="16" t="s">
        <v>48</v>
      </c>
      <c r="C91" s="68">
        <v>2</v>
      </c>
      <c r="D91" s="15">
        <v>40000</v>
      </c>
      <c r="E91" s="61">
        <f t="shared" si="28"/>
        <v>16.94915254237288</v>
      </c>
      <c r="F91" s="15">
        <v>196000</v>
      </c>
      <c r="G91" s="61">
        <f t="shared" si="29"/>
        <v>83.05084745762711</v>
      </c>
      <c r="H91" s="15">
        <f t="shared" si="30"/>
        <v>236000</v>
      </c>
      <c r="I91" s="17">
        <f t="shared" si="31"/>
        <v>100</v>
      </c>
      <c r="J91" s="15"/>
      <c r="K91" s="64"/>
      <c r="L91" s="15"/>
      <c r="M91" s="64"/>
      <c r="N91" s="15">
        <f t="shared" si="32"/>
        <v>0</v>
      </c>
      <c r="O91" s="17">
        <f t="shared" si="33"/>
        <v>0</v>
      </c>
      <c r="P91" s="15">
        <f t="shared" si="34"/>
        <v>236000</v>
      </c>
      <c r="Q91" s="17">
        <f t="shared" si="26"/>
        <v>0.17401849201606476</v>
      </c>
      <c r="R91" s="15"/>
      <c r="S91" s="15"/>
    </row>
    <row r="92" spans="2:19" ht="15">
      <c r="B92" s="16" t="s">
        <v>107</v>
      </c>
      <c r="C92" s="68"/>
      <c r="D92" s="15"/>
      <c r="E92" s="61">
        <f t="shared" si="28"/>
        <v>0</v>
      </c>
      <c r="F92" s="15">
        <v>398000</v>
      </c>
      <c r="G92" s="61">
        <f t="shared" si="29"/>
        <v>100</v>
      </c>
      <c r="H92" s="15">
        <f t="shared" si="30"/>
        <v>398000</v>
      </c>
      <c r="I92" s="17">
        <f t="shared" si="31"/>
        <v>100</v>
      </c>
      <c r="J92" s="15"/>
      <c r="K92" s="64"/>
      <c r="L92" s="15"/>
      <c r="M92" s="64"/>
      <c r="N92" s="15">
        <f t="shared" si="32"/>
        <v>0</v>
      </c>
      <c r="O92" s="17">
        <f t="shared" si="33"/>
        <v>0</v>
      </c>
      <c r="P92" s="15">
        <f t="shared" si="34"/>
        <v>398000</v>
      </c>
      <c r="Q92" s="17">
        <f t="shared" si="26"/>
        <v>0.2934718636542109</v>
      </c>
      <c r="R92" s="15"/>
      <c r="S92" s="15"/>
    </row>
    <row r="93" spans="2:19" ht="15">
      <c r="B93" s="16" t="s">
        <v>108</v>
      </c>
      <c r="C93" s="68"/>
      <c r="D93" s="31"/>
      <c r="E93" s="61">
        <f t="shared" si="28"/>
        <v>0</v>
      </c>
      <c r="F93" s="31">
        <v>259428</v>
      </c>
      <c r="G93" s="61">
        <f t="shared" si="29"/>
        <v>100</v>
      </c>
      <c r="H93" s="15">
        <f t="shared" si="30"/>
        <v>259428</v>
      </c>
      <c r="I93" s="17">
        <f t="shared" si="31"/>
        <v>100</v>
      </c>
      <c r="J93" s="31"/>
      <c r="K93" s="64"/>
      <c r="L93" s="31"/>
      <c r="M93" s="64"/>
      <c r="N93" s="15">
        <f t="shared" si="32"/>
        <v>0</v>
      </c>
      <c r="O93" s="17">
        <f t="shared" si="33"/>
        <v>0</v>
      </c>
      <c r="P93" s="15">
        <f t="shared" si="34"/>
        <v>259428</v>
      </c>
      <c r="Q93" s="17">
        <f t="shared" si="26"/>
        <v>0.19129351418111717</v>
      </c>
      <c r="R93" s="15"/>
      <c r="S93" s="15"/>
    </row>
    <row r="94" spans="2:19" ht="15">
      <c r="B94" s="16" t="s">
        <v>56</v>
      </c>
      <c r="C94" s="68"/>
      <c r="D94" s="31"/>
      <c r="E94" s="61">
        <f t="shared" si="28"/>
        <v>0</v>
      </c>
      <c r="F94" s="31">
        <v>414090</v>
      </c>
      <c r="G94" s="61">
        <f t="shared" si="29"/>
        <v>100</v>
      </c>
      <c r="H94" s="15">
        <f t="shared" si="30"/>
        <v>414090</v>
      </c>
      <c r="I94" s="17">
        <f t="shared" si="31"/>
        <v>100</v>
      </c>
      <c r="J94" s="31"/>
      <c r="K94" s="61"/>
      <c r="L94" s="31"/>
      <c r="M94" s="61"/>
      <c r="N94" s="15">
        <f t="shared" si="32"/>
        <v>0</v>
      </c>
      <c r="O94" s="17">
        <f t="shared" si="33"/>
        <v>0</v>
      </c>
      <c r="P94" s="15">
        <f t="shared" si="34"/>
        <v>414090</v>
      </c>
      <c r="Q94" s="17">
        <f t="shared" si="26"/>
        <v>0.3053360905039503</v>
      </c>
      <c r="R94" s="15"/>
      <c r="S94" s="15"/>
    </row>
    <row r="95" spans="2:19" ht="15">
      <c r="B95" s="18" t="s">
        <v>109</v>
      </c>
      <c r="C95" s="69"/>
      <c r="D95" s="19"/>
      <c r="E95" s="62">
        <f t="shared" si="28"/>
        <v>0</v>
      </c>
      <c r="F95" s="19">
        <v>184091</v>
      </c>
      <c r="G95" s="62">
        <f t="shared" si="29"/>
        <v>100</v>
      </c>
      <c r="H95" s="19">
        <f t="shared" si="30"/>
        <v>184091</v>
      </c>
      <c r="I95" s="20">
        <f t="shared" si="31"/>
        <v>100</v>
      </c>
      <c r="J95" s="19"/>
      <c r="K95" s="65"/>
      <c r="L95" s="19"/>
      <c r="M95" s="65"/>
      <c r="N95" s="19">
        <f t="shared" si="32"/>
        <v>0</v>
      </c>
      <c r="O95" s="20">
        <f t="shared" si="33"/>
        <v>0</v>
      </c>
      <c r="P95" s="19">
        <f t="shared" si="34"/>
        <v>184091</v>
      </c>
      <c r="Q95" s="20">
        <f t="shared" si="26"/>
        <v>0.13574253480393805</v>
      </c>
      <c r="R95" s="15"/>
      <c r="S95" s="15"/>
    </row>
    <row r="96" spans="2:19" ht="15">
      <c r="B96" s="16" t="s">
        <v>110</v>
      </c>
      <c r="C96" s="68"/>
      <c r="D96" s="15"/>
      <c r="E96" s="61">
        <f t="shared" si="28"/>
        <v>0</v>
      </c>
      <c r="F96" s="15">
        <v>460000</v>
      </c>
      <c r="G96" s="61">
        <f t="shared" si="29"/>
        <v>100</v>
      </c>
      <c r="H96" s="15">
        <f t="shared" si="30"/>
        <v>460000</v>
      </c>
      <c r="I96" s="17">
        <f t="shared" si="31"/>
        <v>100</v>
      </c>
      <c r="J96" s="15"/>
      <c r="K96" s="64"/>
      <c r="L96" s="15"/>
      <c r="M96" s="64"/>
      <c r="N96" s="15">
        <f t="shared" si="32"/>
        <v>0</v>
      </c>
      <c r="O96" s="17">
        <f t="shared" si="33"/>
        <v>0</v>
      </c>
      <c r="P96" s="15">
        <f t="shared" si="34"/>
        <v>460000</v>
      </c>
      <c r="Q96" s="17">
        <f t="shared" si="26"/>
        <v>0.3391885861330076</v>
      </c>
      <c r="R96" s="15"/>
      <c r="S96" s="15"/>
    </row>
    <row r="97" spans="2:19" ht="15">
      <c r="B97" s="16" t="s">
        <v>37</v>
      </c>
      <c r="C97" s="68"/>
      <c r="D97" s="15"/>
      <c r="E97" s="61">
        <f t="shared" si="28"/>
        <v>0</v>
      </c>
      <c r="F97" s="15">
        <v>42500</v>
      </c>
      <c r="G97" s="61">
        <f t="shared" si="29"/>
        <v>100</v>
      </c>
      <c r="H97" s="15">
        <f t="shared" si="30"/>
        <v>42500</v>
      </c>
      <c r="I97" s="17">
        <f t="shared" si="31"/>
        <v>100</v>
      </c>
      <c r="J97" s="15"/>
      <c r="K97" s="64"/>
      <c r="L97" s="15"/>
      <c r="M97" s="64"/>
      <c r="N97" s="15">
        <f t="shared" si="32"/>
        <v>0</v>
      </c>
      <c r="O97" s="17">
        <f t="shared" si="33"/>
        <v>0</v>
      </c>
      <c r="P97" s="15">
        <f t="shared" si="34"/>
        <v>42500</v>
      </c>
      <c r="Q97" s="17">
        <f t="shared" si="26"/>
        <v>0.03133807589272353</v>
      </c>
      <c r="R97" s="15"/>
      <c r="S97" s="15"/>
    </row>
    <row r="98" spans="2:19" ht="15">
      <c r="B98" s="16" t="s">
        <v>111</v>
      </c>
      <c r="C98" s="68"/>
      <c r="D98" s="31">
        <v>142202</v>
      </c>
      <c r="E98" s="61">
        <f t="shared" si="28"/>
        <v>100</v>
      </c>
      <c r="F98" s="31"/>
      <c r="G98" s="61">
        <f t="shared" si="29"/>
        <v>0</v>
      </c>
      <c r="H98" s="15">
        <f t="shared" si="30"/>
        <v>142202</v>
      </c>
      <c r="I98" s="17">
        <f t="shared" si="31"/>
        <v>100</v>
      </c>
      <c r="J98" s="31"/>
      <c r="K98" s="64"/>
      <c r="L98" s="31"/>
      <c r="M98" s="64"/>
      <c r="N98" s="15">
        <f t="shared" si="32"/>
        <v>0</v>
      </c>
      <c r="O98" s="17">
        <f t="shared" si="33"/>
        <v>0</v>
      </c>
      <c r="P98" s="15">
        <f t="shared" si="34"/>
        <v>142202</v>
      </c>
      <c r="Q98" s="17">
        <f t="shared" si="26"/>
        <v>0.10485498983757816</v>
      </c>
      <c r="R98" s="15"/>
      <c r="S98" s="15"/>
    </row>
    <row r="99" spans="2:19" ht="15">
      <c r="B99" s="16" t="s">
        <v>112</v>
      </c>
      <c r="C99" s="68"/>
      <c r="D99" s="31"/>
      <c r="E99" s="61">
        <f t="shared" si="28"/>
        <v>0</v>
      </c>
      <c r="F99" s="31">
        <v>600000</v>
      </c>
      <c r="G99" s="61">
        <f t="shared" si="29"/>
        <v>100</v>
      </c>
      <c r="H99" s="15">
        <f t="shared" si="30"/>
        <v>600000</v>
      </c>
      <c r="I99" s="17">
        <f t="shared" si="31"/>
        <v>100</v>
      </c>
      <c r="J99" s="31"/>
      <c r="K99" s="61"/>
      <c r="L99" s="31"/>
      <c r="M99" s="61"/>
      <c r="N99" s="15">
        <f t="shared" si="32"/>
        <v>0</v>
      </c>
      <c r="O99" s="17">
        <f t="shared" si="33"/>
        <v>0</v>
      </c>
      <c r="P99" s="15">
        <f t="shared" si="34"/>
        <v>600000</v>
      </c>
      <c r="Q99" s="17">
        <f t="shared" si="26"/>
        <v>0.4424198949560969</v>
      </c>
      <c r="R99" s="15"/>
      <c r="S99" s="15"/>
    </row>
    <row r="100" spans="2:19" ht="15">
      <c r="B100" s="18" t="s">
        <v>113</v>
      </c>
      <c r="C100" s="69"/>
      <c r="D100" s="19"/>
      <c r="E100" s="62">
        <f t="shared" si="28"/>
        <v>0</v>
      </c>
      <c r="F100" s="19">
        <v>106722</v>
      </c>
      <c r="G100" s="62">
        <f t="shared" si="29"/>
        <v>100</v>
      </c>
      <c r="H100" s="19">
        <f t="shared" si="30"/>
        <v>106722</v>
      </c>
      <c r="I100" s="20">
        <f t="shared" si="31"/>
        <v>100</v>
      </c>
      <c r="J100" s="19"/>
      <c r="K100" s="65"/>
      <c r="L100" s="19"/>
      <c r="M100" s="65"/>
      <c r="N100" s="19">
        <f t="shared" si="32"/>
        <v>0</v>
      </c>
      <c r="O100" s="20">
        <f t="shared" si="33"/>
        <v>0</v>
      </c>
      <c r="P100" s="19">
        <f t="shared" si="34"/>
        <v>106722</v>
      </c>
      <c r="Q100" s="20">
        <f t="shared" si="26"/>
        <v>0.07869322671584095</v>
      </c>
      <c r="R100" s="15"/>
      <c r="S100" s="15"/>
    </row>
    <row r="101" spans="2:19" ht="15">
      <c r="B101" s="16" t="s">
        <v>114</v>
      </c>
      <c r="C101" s="68"/>
      <c r="D101" s="15"/>
      <c r="E101" s="61">
        <f aca="true" t="shared" si="35" ref="E101:E110">(D101/H101)*100</f>
        <v>0</v>
      </c>
      <c r="F101" s="15">
        <v>145000</v>
      </c>
      <c r="G101" s="61">
        <f aca="true" t="shared" si="36" ref="G101:G110">(F101/H101)*100</f>
        <v>100</v>
      </c>
      <c r="H101" s="15">
        <f aca="true" t="shared" si="37" ref="H101:H110">F101+D101</f>
        <v>145000</v>
      </c>
      <c r="I101" s="17">
        <f aca="true" t="shared" si="38" ref="I101:I110">(H101/P101)*100</f>
        <v>100</v>
      </c>
      <c r="J101" s="15"/>
      <c r="K101" s="64"/>
      <c r="L101" s="15"/>
      <c r="M101" s="64"/>
      <c r="N101" s="15">
        <f aca="true" t="shared" si="39" ref="N101:N110">L101+J101</f>
        <v>0</v>
      </c>
      <c r="O101" s="17">
        <f aca="true" t="shared" si="40" ref="O101:O111">(N101/P101)*100</f>
        <v>0</v>
      </c>
      <c r="P101" s="15">
        <f aca="true" t="shared" si="41" ref="P101:P110">N101+H101</f>
        <v>145000</v>
      </c>
      <c r="Q101" s="17">
        <f t="shared" si="26"/>
        <v>0.10691814128105674</v>
      </c>
      <c r="R101" s="15"/>
      <c r="S101" s="15"/>
    </row>
    <row r="102" spans="2:19" ht="15">
      <c r="B102" s="16" t="s">
        <v>38</v>
      </c>
      <c r="C102" s="68"/>
      <c r="D102" s="15">
        <v>332505</v>
      </c>
      <c r="E102" s="61">
        <f t="shared" si="35"/>
        <v>76.87888001294783</v>
      </c>
      <c r="F102" s="15">
        <v>100000</v>
      </c>
      <c r="G102" s="61">
        <f t="shared" si="36"/>
        <v>23.12111998705217</v>
      </c>
      <c r="H102" s="15">
        <f t="shared" si="37"/>
        <v>432505</v>
      </c>
      <c r="I102" s="17">
        <f t="shared" si="38"/>
        <v>100</v>
      </c>
      <c r="J102" s="15"/>
      <c r="K102" s="61"/>
      <c r="L102" s="15"/>
      <c r="M102" s="61"/>
      <c r="N102" s="15">
        <f t="shared" si="39"/>
        <v>0</v>
      </c>
      <c r="O102" s="17">
        <f t="shared" si="40"/>
        <v>0</v>
      </c>
      <c r="P102" s="15">
        <f t="shared" si="41"/>
        <v>432505</v>
      </c>
      <c r="Q102" s="17">
        <f t="shared" si="26"/>
        <v>0.31891469444664444</v>
      </c>
      <c r="R102" s="15"/>
      <c r="S102" s="15"/>
    </row>
    <row r="103" spans="2:19" ht="15">
      <c r="B103" s="16" t="s">
        <v>115</v>
      </c>
      <c r="C103" s="68"/>
      <c r="D103" s="31"/>
      <c r="E103" s="61">
        <f t="shared" si="35"/>
        <v>0</v>
      </c>
      <c r="F103" s="31">
        <v>282</v>
      </c>
      <c r="G103" s="61">
        <f t="shared" si="36"/>
        <v>100</v>
      </c>
      <c r="H103" s="15">
        <f t="shared" si="37"/>
        <v>282</v>
      </c>
      <c r="I103" s="17">
        <f t="shared" si="38"/>
        <v>100</v>
      </c>
      <c r="J103" s="31"/>
      <c r="K103" s="64"/>
      <c r="L103" s="31"/>
      <c r="M103" s="64"/>
      <c r="N103" s="15">
        <f t="shared" si="39"/>
        <v>0</v>
      </c>
      <c r="O103" s="17">
        <f t="shared" si="40"/>
        <v>0</v>
      </c>
      <c r="P103" s="15">
        <f t="shared" si="41"/>
        <v>282</v>
      </c>
      <c r="Q103" s="17">
        <f t="shared" si="26"/>
        <v>0.00020793735062936552</v>
      </c>
      <c r="R103" s="15"/>
      <c r="S103" s="15"/>
    </row>
    <row r="104" spans="2:19" ht="15">
      <c r="B104" s="16" t="s">
        <v>116</v>
      </c>
      <c r="C104" s="68"/>
      <c r="D104" s="31"/>
      <c r="E104" s="61">
        <f t="shared" si="35"/>
        <v>0</v>
      </c>
      <c r="F104" s="31">
        <v>1100000</v>
      </c>
      <c r="G104" s="61">
        <f t="shared" si="36"/>
        <v>100</v>
      </c>
      <c r="H104" s="15">
        <f t="shared" si="37"/>
        <v>1100000</v>
      </c>
      <c r="I104" s="17">
        <f t="shared" si="38"/>
        <v>100</v>
      </c>
      <c r="J104" s="31"/>
      <c r="K104" s="64"/>
      <c r="L104" s="31"/>
      <c r="M104" s="64"/>
      <c r="N104" s="15">
        <f t="shared" si="39"/>
        <v>0</v>
      </c>
      <c r="O104" s="17">
        <f t="shared" si="40"/>
        <v>0</v>
      </c>
      <c r="P104" s="15">
        <f t="shared" si="41"/>
        <v>1100000</v>
      </c>
      <c r="Q104" s="17">
        <f t="shared" si="26"/>
        <v>0.8111031407528443</v>
      </c>
      <c r="R104" s="15"/>
      <c r="S104" s="15"/>
    </row>
    <row r="105" spans="2:19" ht="15">
      <c r="B105" s="18" t="s">
        <v>117</v>
      </c>
      <c r="C105" s="69">
        <v>1</v>
      </c>
      <c r="D105" s="19">
        <v>53000</v>
      </c>
      <c r="E105" s="62">
        <f t="shared" si="35"/>
        <v>36.74558879606199</v>
      </c>
      <c r="F105" s="19">
        <v>91235</v>
      </c>
      <c r="G105" s="62">
        <f t="shared" si="36"/>
        <v>63.25441120393802</v>
      </c>
      <c r="H105" s="19">
        <f t="shared" si="37"/>
        <v>144235</v>
      </c>
      <c r="I105" s="20">
        <f t="shared" si="38"/>
        <v>100</v>
      </c>
      <c r="J105" s="19"/>
      <c r="K105" s="65"/>
      <c r="L105" s="19"/>
      <c r="M105" s="65"/>
      <c r="N105" s="19">
        <f t="shared" si="39"/>
        <v>0</v>
      </c>
      <c r="O105" s="20">
        <f t="shared" si="40"/>
        <v>0</v>
      </c>
      <c r="P105" s="19">
        <f t="shared" si="41"/>
        <v>144235</v>
      </c>
      <c r="Q105" s="20">
        <f t="shared" si="26"/>
        <v>0.10635405591498771</v>
      </c>
      <c r="R105" s="15"/>
      <c r="S105" s="15"/>
    </row>
    <row r="106" spans="2:19" ht="15">
      <c r="B106" s="16" t="s">
        <v>118</v>
      </c>
      <c r="C106" s="68"/>
      <c r="D106" s="15"/>
      <c r="E106" s="61">
        <f t="shared" si="35"/>
        <v>0</v>
      </c>
      <c r="F106" s="15">
        <v>86269</v>
      </c>
      <c r="G106" s="61">
        <f t="shared" si="36"/>
        <v>100</v>
      </c>
      <c r="H106" s="15">
        <f t="shared" si="37"/>
        <v>86269</v>
      </c>
      <c r="I106" s="17">
        <f t="shared" si="38"/>
        <v>100</v>
      </c>
      <c r="J106" s="15"/>
      <c r="K106" s="64"/>
      <c r="L106" s="15"/>
      <c r="M106" s="64"/>
      <c r="N106" s="15">
        <f t="shared" si="39"/>
        <v>0</v>
      </c>
      <c r="O106" s="17">
        <f t="shared" si="40"/>
        <v>0</v>
      </c>
      <c r="P106" s="15">
        <f t="shared" si="41"/>
        <v>86269</v>
      </c>
      <c r="Q106" s="17">
        <f t="shared" si="26"/>
        <v>0.0636118698632792</v>
      </c>
      <c r="R106" s="15"/>
      <c r="S106" s="15"/>
    </row>
    <row r="107" spans="2:19" ht="15">
      <c r="B107" s="16" t="s">
        <v>119</v>
      </c>
      <c r="C107" s="68"/>
      <c r="D107" s="15"/>
      <c r="E107" s="61">
        <f t="shared" si="35"/>
        <v>0</v>
      </c>
      <c r="F107" s="15">
        <v>250000</v>
      </c>
      <c r="G107" s="61">
        <f t="shared" si="36"/>
        <v>100</v>
      </c>
      <c r="H107" s="15">
        <f t="shared" si="37"/>
        <v>250000</v>
      </c>
      <c r="I107" s="17">
        <f t="shared" si="38"/>
        <v>100</v>
      </c>
      <c r="J107" s="15"/>
      <c r="K107" s="61"/>
      <c r="L107" s="15"/>
      <c r="M107" s="61"/>
      <c r="N107" s="15">
        <f t="shared" si="39"/>
        <v>0</v>
      </c>
      <c r="O107" s="17">
        <f t="shared" si="40"/>
        <v>0</v>
      </c>
      <c r="P107" s="15">
        <f t="shared" si="41"/>
        <v>250000</v>
      </c>
      <c r="Q107" s="17">
        <f t="shared" si="26"/>
        <v>0.1843416228983737</v>
      </c>
      <c r="R107" s="15"/>
      <c r="S107" s="15"/>
    </row>
    <row r="108" spans="2:19" ht="15">
      <c r="B108" s="16" t="s">
        <v>120</v>
      </c>
      <c r="C108" s="68"/>
      <c r="D108" s="31"/>
      <c r="E108" s="61">
        <f t="shared" si="35"/>
        <v>0</v>
      </c>
      <c r="F108" s="31">
        <v>600000</v>
      </c>
      <c r="G108" s="61">
        <f t="shared" si="36"/>
        <v>100</v>
      </c>
      <c r="H108" s="15">
        <f t="shared" si="37"/>
        <v>600000</v>
      </c>
      <c r="I108" s="17">
        <f t="shared" si="38"/>
        <v>100</v>
      </c>
      <c r="J108" s="31"/>
      <c r="K108" s="64"/>
      <c r="L108" s="31"/>
      <c r="M108" s="64"/>
      <c r="N108" s="15">
        <f t="shared" si="39"/>
        <v>0</v>
      </c>
      <c r="O108" s="17">
        <f t="shared" si="40"/>
        <v>0</v>
      </c>
      <c r="P108" s="15">
        <f t="shared" si="41"/>
        <v>600000</v>
      </c>
      <c r="Q108" s="17">
        <f t="shared" si="26"/>
        <v>0.4424198949560969</v>
      </c>
      <c r="R108" s="15"/>
      <c r="S108" s="15"/>
    </row>
    <row r="109" spans="2:19" ht="15">
      <c r="B109" s="16" t="s">
        <v>53</v>
      </c>
      <c r="C109" s="68"/>
      <c r="D109" s="31"/>
      <c r="E109" s="61">
        <f t="shared" si="35"/>
        <v>0</v>
      </c>
      <c r="F109" s="31">
        <v>600000</v>
      </c>
      <c r="G109" s="61">
        <f t="shared" si="36"/>
        <v>100</v>
      </c>
      <c r="H109" s="15">
        <f t="shared" si="37"/>
        <v>600000</v>
      </c>
      <c r="I109" s="17">
        <f t="shared" si="38"/>
        <v>100</v>
      </c>
      <c r="J109" s="31"/>
      <c r="K109" s="64"/>
      <c r="L109" s="31"/>
      <c r="M109" s="64"/>
      <c r="N109" s="15">
        <f t="shared" si="39"/>
        <v>0</v>
      </c>
      <c r="O109" s="17">
        <f t="shared" si="40"/>
        <v>0</v>
      </c>
      <c r="P109" s="15">
        <f t="shared" si="41"/>
        <v>600000</v>
      </c>
      <c r="Q109" s="17">
        <f t="shared" si="26"/>
        <v>0.4424198949560969</v>
      </c>
      <c r="R109" s="15"/>
      <c r="S109" s="15"/>
    </row>
    <row r="110" spans="2:19" ht="15">
      <c r="B110" s="18" t="s">
        <v>121</v>
      </c>
      <c r="C110" s="69"/>
      <c r="D110" s="19"/>
      <c r="E110" s="62">
        <f t="shared" si="35"/>
        <v>0</v>
      </c>
      <c r="F110" s="19">
        <v>412000</v>
      </c>
      <c r="G110" s="62">
        <f t="shared" si="36"/>
        <v>100</v>
      </c>
      <c r="H110" s="19">
        <f t="shared" si="37"/>
        <v>412000</v>
      </c>
      <c r="I110" s="20">
        <f t="shared" si="38"/>
        <v>100</v>
      </c>
      <c r="J110" s="19"/>
      <c r="K110" s="65"/>
      <c r="L110" s="19"/>
      <c r="M110" s="65"/>
      <c r="N110" s="19">
        <f t="shared" si="39"/>
        <v>0</v>
      </c>
      <c r="O110" s="20">
        <f t="shared" si="40"/>
        <v>0</v>
      </c>
      <c r="P110" s="19">
        <f t="shared" si="41"/>
        <v>412000</v>
      </c>
      <c r="Q110" s="20">
        <f t="shared" si="26"/>
        <v>0.3037949945365198</v>
      </c>
      <c r="R110" s="15"/>
      <c r="S110" s="15"/>
    </row>
    <row r="111" spans="2:19" ht="15">
      <c r="B111" s="16" t="s">
        <v>60</v>
      </c>
      <c r="C111" s="68">
        <v>3</v>
      </c>
      <c r="D111" s="31">
        <v>75000</v>
      </c>
      <c r="E111" s="61">
        <f>(D111/H111)*100</f>
        <v>12.375502445399283</v>
      </c>
      <c r="F111" s="31">
        <v>531036</v>
      </c>
      <c r="G111" s="61">
        <f>(F111/H111)*100</f>
        <v>87.62449755460072</v>
      </c>
      <c r="H111" s="15">
        <f>F111+D111</f>
        <v>606036</v>
      </c>
      <c r="I111" s="17">
        <f>(H111/P111)*100</f>
        <v>100</v>
      </c>
      <c r="J111" s="31"/>
      <c r="K111" s="64"/>
      <c r="L111" s="31"/>
      <c r="M111" s="64"/>
      <c r="N111" s="15">
        <f>L111+J111</f>
        <v>0</v>
      </c>
      <c r="O111" s="17">
        <f t="shared" si="40"/>
        <v>0</v>
      </c>
      <c r="P111" s="15">
        <f>N111+H111</f>
        <v>606036</v>
      </c>
      <c r="Q111" s="17">
        <f t="shared" si="26"/>
        <v>0.4468706390993552</v>
      </c>
      <c r="R111" s="15"/>
      <c r="S111" s="15"/>
    </row>
    <row r="112" spans="2:19" ht="15">
      <c r="B112" s="16" t="s">
        <v>57</v>
      </c>
      <c r="C112" s="68"/>
      <c r="D112" s="31"/>
      <c r="E112" s="61">
        <f>(D112/H112)*100</f>
        <v>0</v>
      </c>
      <c r="F112" s="31">
        <v>35962</v>
      </c>
      <c r="G112" s="61">
        <f>(F112/H112)*100</f>
        <v>100</v>
      </c>
      <c r="H112" s="15">
        <f>F112+D112</f>
        <v>35962</v>
      </c>
      <c r="I112" s="17">
        <f>(H112/P112)*100</f>
        <v>100</v>
      </c>
      <c r="J112" s="31"/>
      <c r="K112" s="64"/>
      <c r="L112" s="31"/>
      <c r="M112" s="64"/>
      <c r="N112" s="15">
        <f>L112+J112</f>
        <v>0</v>
      </c>
      <c r="O112" s="17">
        <f>(N112/P112)*100</f>
        <v>0</v>
      </c>
      <c r="P112" s="15">
        <f>N112+H112</f>
        <v>35962</v>
      </c>
      <c r="Q112" s="17">
        <f t="shared" si="26"/>
        <v>0.02651717377068526</v>
      </c>
      <c r="R112" s="15"/>
      <c r="S112" s="15"/>
    </row>
    <row r="113" spans="2:19" ht="15">
      <c r="B113" s="16" t="s">
        <v>41</v>
      </c>
      <c r="C113" s="68"/>
      <c r="D113" s="31"/>
      <c r="E113" s="61">
        <f>(D113/H113)*100</f>
        <v>0</v>
      </c>
      <c r="F113" s="31">
        <v>200000</v>
      </c>
      <c r="G113" s="61">
        <f>(F113/H113)*100</f>
        <v>100</v>
      </c>
      <c r="H113" s="15">
        <f>F113+D113</f>
        <v>200000</v>
      </c>
      <c r="I113" s="17">
        <f>(H113/P113)*100</f>
        <v>100</v>
      </c>
      <c r="J113" s="31"/>
      <c r="K113" s="64"/>
      <c r="L113" s="31"/>
      <c r="M113" s="64"/>
      <c r="N113" s="15">
        <f>L113+J113</f>
        <v>0</v>
      </c>
      <c r="O113" s="17">
        <f>(N113/P113)*100</f>
        <v>0</v>
      </c>
      <c r="P113" s="15">
        <f>N113+H113</f>
        <v>200000</v>
      </c>
      <c r="Q113" s="17">
        <f t="shared" si="26"/>
        <v>0.14747329831869896</v>
      </c>
      <c r="R113" s="15"/>
      <c r="S113" s="15"/>
    </row>
    <row r="114" spans="2:19" ht="15">
      <c r="B114" s="16" t="s">
        <v>122</v>
      </c>
      <c r="C114" s="68"/>
      <c r="D114" s="31"/>
      <c r="E114" s="61">
        <f>(D114/H114)*100</f>
        <v>0</v>
      </c>
      <c r="F114" s="31">
        <v>100000</v>
      </c>
      <c r="G114" s="61">
        <f>(F114/H114)*100</f>
        <v>100</v>
      </c>
      <c r="H114" s="15">
        <f>F114+D114</f>
        <v>100000</v>
      </c>
      <c r="I114" s="17">
        <f>(H114/P114)*100</f>
        <v>100</v>
      </c>
      <c r="J114" s="31"/>
      <c r="K114" s="64"/>
      <c r="L114" s="31"/>
      <c r="M114" s="64"/>
      <c r="N114" s="15">
        <f>L114+J114</f>
        <v>0</v>
      </c>
      <c r="O114" s="17">
        <f>(N114/P114)*100</f>
        <v>0</v>
      </c>
      <c r="P114" s="15">
        <f>N114+H114</f>
        <v>100000</v>
      </c>
      <c r="Q114" s="17">
        <f t="shared" si="26"/>
        <v>0.07373664915934948</v>
      </c>
      <c r="R114" s="15"/>
      <c r="S114" s="15"/>
    </row>
    <row r="115" spans="2:19" ht="15">
      <c r="B115" s="16" t="s">
        <v>123</v>
      </c>
      <c r="C115" s="68"/>
      <c r="D115" s="31"/>
      <c r="E115" s="61">
        <f>(D115/H115)*100</f>
        <v>0</v>
      </c>
      <c r="F115" s="31">
        <v>400000</v>
      </c>
      <c r="G115" s="61">
        <f>(F115/H115)*100</f>
        <v>100</v>
      </c>
      <c r="H115" s="15">
        <f>F115+D115</f>
        <v>400000</v>
      </c>
      <c r="I115" s="17">
        <f>(H115/P115)*100</f>
        <v>100</v>
      </c>
      <c r="J115" s="31"/>
      <c r="K115" s="64"/>
      <c r="L115" s="31"/>
      <c r="M115" s="64"/>
      <c r="N115" s="15">
        <f>L115+J115</f>
        <v>0</v>
      </c>
      <c r="O115" s="17">
        <f>(N115/P115)*100</f>
        <v>0</v>
      </c>
      <c r="P115" s="15">
        <f>N115+H115</f>
        <v>400000</v>
      </c>
      <c r="Q115" s="17">
        <f t="shared" si="26"/>
        <v>0.2949465966373979</v>
      </c>
      <c r="R115" s="15"/>
      <c r="S115" s="15"/>
    </row>
    <row r="116" spans="2:19" ht="15">
      <c r="B116" s="16"/>
      <c r="C116" s="56"/>
      <c r="D116" s="15"/>
      <c r="E116" s="15"/>
      <c r="F116" s="15"/>
      <c r="G116" s="15"/>
      <c r="H116" s="15"/>
      <c r="I116" s="21"/>
      <c r="J116" s="15"/>
      <c r="K116" s="15"/>
      <c r="L116" s="15"/>
      <c r="M116" s="15"/>
      <c r="N116" s="15"/>
      <c r="O116" s="21"/>
      <c r="P116" s="15" t="s">
        <v>0</v>
      </c>
      <c r="Q116" s="21" t="s">
        <v>0</v>
      </c>
      <c r="R116" s="15"/>
      <c r="S116" s="15"/>
    </row>
    <row r="117" spans="2:19" ht="15">
      <c r="B117" s="32" t="s">
        <v>9</v>
      </c>
      <c r="C117" s="55">
        <f>SUM(C70:C116)</f>
        <v>29</v>
      </c>
      <c r="D117" s="33">
        <f>SUM(D71:D116)</f>
        <v>3059468</v>
      </c>
      <c r="E117" s="66">
        <f>(D117/H117)*100</f>
        <v>18.730952023527227</v>
      </c>
      <c r="F117" s="33">
        <f>SUM(F71:F116)</f>
        <v>13274288</v>
      </c>
      <c r="G117" s="66">
        <f>(F117/H117)*100</f>
        <v>81.26904797647278</v>
      </c>
      <c r="H117" s="33">
        <f>SUM(H71:H116)</f>
        <v>16333756</v>
      </c>
      <c r="I117" s="34">
        <f>(H117/P117)*100</f>
        <v>89.56689640529456</v>
      </c>
      <c r="J117" s="33">
        <f>SUM(J71:J116)</f>
        <v>-114</v>
      </c>
      <c r="K117" s="73">
        <f>(J117/N117)*100</f>
        <v>-0.005991737709053831</v>
      </c>
      <c r="L117" s="33">
        <f>SUM(L71:L116)</f>
        <v>1902734</v>
      </c>
      <c r="M117" s="73">
        <f>(L117/N117)*100</f>
        <v>100.00599173770905</v>
      </c>
      <c r="N117" s="33">
        <f>SUM(N71:N116)</f>
        <v>1902620</v>
      </c>
      <c r="O117" s="34">
        <f>(N117/P117)*100</f>
        <v>10.43310359470544</v>
      </c>
      <c r="P117" s="33">
        <f>H117+N117</f>
        <v>18236376</v>
      </c>
      <c r="Q117" s="34">
        <f>(P117/$P$159)*100</f>
        <v>13.44689259049981</v>
      </c>
      <c r="R117" s="15"/>
      <c r="S117" s="15"/>
    </row>
    <row r="118" spans="2:19" ht="15">
      <c r="B118" s="16"/>
      <c r="C118" s="56"/>
      <c r="D118" s="14"/>
      <c r="E118" s="14"/>
      <c r="F118" s="14"/>
      <c r="G118" s="14"/>
      <c r="H118" s="14"/>
      <c r="I118" s="22"/>
      <c r="J118" s="14"/>
      <c r="K118" s="14"/>
      <c r="L118" s="14"/>
      <c r="M118" s="14"/>
      <c r="N118" s="14"/>
      <c r="O118" s="22"/>
      <c r="P118" s="14"/>
      <c r="Q118" s="23"/>
      <c r="R118" s="15"/>
      <c r="S118" s="15"/>
    </row>
    <row r="119" spans="2:19" ht="15.75">
      <c r="B119" s="13" t="s">
        <v>10</v>
      </c>
      <c r="C119" s="56"/>
      <c r="D119" s="15"/>
      <c r="E119" s="15"/>
      <c r="F119" s="15"/>
      <c r="G119" s="15"/>
      <c r="H119" s="15"/>
      <c r="I119" s="21"/>
      <c r="J119" s="15"/>
      <c r="K119" s="15"/>
      <c r="L119" s="15"/>
      <c r="M119" s="15"/>
      <c r="N119" s="15"/>
      <c r="O119" s="21"/>
      <c r="P119" s="15"/>
      <c r="Q119" s="21"/>
      <c r="R119" s="15"/>
      <c r="S119" s="15"/>
    </row>
    <row r="120" spans="2:19" ht="15.75">
      <c r="B120" s="13" t="s">
        <v>11</v>
      </c>
      <c r="C120" s="56"/>
      <c r="D120" s="15"/>
      <c r="E120" s="15"/>
      <c r="F120" s="15"/>
      <c r="G120" s="15"/>
      <c r="H120" s="15"/>
      <c r="I120" s="21"/>
      <c r="J120" s="15"/>
      <c r="K120" s="15"/>
      <c r="L120" s="15"/>
      <c r="M120" s="15"/>
      <c r="N120" s="15"/>
      <c r="O120" s="21"/>
      <c r="P120" s="15"/>
      <c r="Q120" s="21"/>
      <c r="R120" s="15"/>
      <c r="S120" s="15"/>
    </row>
    <row r="121" spans="2:19" ht="15">
      <c r="B121" s="7"/>
      <c r="C121" s="56"/>
      <c r="D121" s="15"/>
      <c r="E121" s="15"/>
      <c r="F121" s="15"/>
      <c r="G121" s="15"/>
      <c r="H121" s="15"/>
      <c r="I121" s="21"/>
      <c r="J121" s="15"/>
      <c r="K121" s="15"/>
      <c r="L121" s="15"/>
      <c r="M121" s="15"/>
      <c r="N121" s="15"/>
      <c r="O121" s="21"/>
      <c r="P121" s="15"/>
      <c r="Q121" s="21"/>
      <c r="R121" s="15"/>
      <c r="S121" s="15"/>
    </row>
    <row r="122" spans="2:19" ht="15">
      <c r="B122" s="16" t="s">
        <v>43</v>
      </c>
      <c r="C122" s="68"/>
      <c r="D122" s="14"/>
      <c r="E122" s="61">
        <f aca="true" t="shared" si="42" ref="E122:E151">(D122/H122)*100</f>
        <v>0</v>
      </c>
      <c r="F122" s="14">
        <v>1296700</v>
      </c>
      <c r="G122" s="61">
        <f aca="true" t="shared" si="43" ref="G122:G151">(F122/H122)*100</f>
        <v>100</v>
      </c>
      <c r="H122" s="14">
        <f aca="true" t="shared" si="44" ref="H122:H151">F122+D122</f>
        <v>1296700</v>
      </c>
      <c r="I122" s="17">
        <f aca="true" t="shared" si="45" ref="I122:I151">(H122/P122)*100</f>
        <v>100</v>
      </c>
      <c r="J122" s="14"/>
      <c r="K122" s="61"/>
      <c r="L122" s="14"/>
      <c r="M122" s="61"/>
      <c r="N122" s="14">
        <f aca="true" t="shared" si="46" ref="N122:N151">L122+J122</f>
        <v>0</v>
      </c>
      <c r="O122" s="17">
        <f aca="true" t="shared" si="47" ref="O122:O151">(N122/P122)*100</f>
        <v>0</v>
      </c>
      <c r="P122" s="14">
        <f aca="true" t="shared" si="48" ref="P122:P151">N122+H122</f>
        <v>1296700</v>
      </c>
      <c r="Q122" s="17">
        <f aca="true" t="shared" si="49" ref="Q122:Q151">(P122/$P$159)*100</f>
        <v>0.9561431296492846</v>
      </c>
      <c r="R122" s="15"/>
      <c r="S122" s="15"/>
    </row>
    <row r="123" spans="2:19" ht="15">
      <c r="B123" s="16" t="s">
        <v>35</v>
      </c>
      <c r="C123" s="68">
        <v>4</v>
      </c>
      <c r="D123" s="15">
        <v>115000</v>
      </c>
      <c r="E123" s="61">
        <f t="shared" si="42"/>
        <v>10.961567790147933</v>
      </c>
      <c r="F123" s="15">
        <v>934120</v>
      </c>
      <c r="G123" s="61">
        <f t="shared" si="43"/>
        <v>89.03843220985208</v>
      </c>
      <c r="H123" s="15">
        <f t="shared" si="44"/>
        <v>1049120</v>
      </c>
      <c r="I123" s="17">
        <f t="shared" si="45"/>
        <v>95.61323084718761</v>
      </c>
      <c r="J123" s="15"/>
      <c r="K123" s="61">
        <f>(J123/N123)*100</f>
        <v>0</v>
      </c>
      <c r="L123" s="15">
        <v>48134</v>
      </c>
      <c r="M123" s="61">
        <f>(L123/N123)*100</f>
        <v>100</v>
      </c>
      <c r="N123" s="15">
        <f t="shared" si="46"/>
        <v>48134</v>
      </c>
      <c r="O123" s="17">
        <f t="shared" si="47"/>
        <v>4.386769152812384</v>
      </c>
      <c r="P123" s="15">
        <f t="shared" si="48"/>
        <v>1097254</v>
      </c>
      <c r="Q123" s="17">
        <f t="shared" si="49"/>
        <v>0.8090783323669285</v>
      </c>
      <c r="R123" s="15"/>
      <c r="S123" s="15"/>
    </row>
    <row r="124" spans="2:19" ht="15">
      <c r="B124" s="16" t="s">
        <v>47</v>
      </c>
      <c r="C124" s="68"/>
      <c r="D124" s="15">
        <v>-100000</v>
      </c>
      <c r="E124" s="61">
        <f t="shared" si="42"/>
        <v>-4.7075637839586</v>
      </c>
      <c r="F124" s="15">
        <v>2224241</v>
      </c>
      <c r="G124" s="61">
        <f t="shared" si="43"/>
        <v>104.7075637839586</v>
      </c>
      <c r="H124" s="15">
        <f t="shared" si="44"/>
        <v>2124241</v>
      </c>
      <c r="I124" s="17">
        <f t="shared" si="45"/>
        <v>100</v>
      </c>
      <c r="J124" s="15"/>
      <c r="K124" s="64"/>
      <c r="L124" s="15"/>
      <c r="M124" s="64"/>
      <c r="N124" s="15">
        <f t="shared" si="46"/>
        <v>0</v>
      </c>
      <c r="O124" s="17">
        <f t="shared" si="47"/>
        <v>0</v>
      </c>
      <c r="P124" s="15">
        <f t="shared" si="48"/>
        <v>2124241</v>
      </c>
      <c r="Q124" s="17">
        <f t="shared" si="49"/>
        <v>1.566344133469057</v>
      </c>
      <c r="R124" s="15"/>
      <c r="S124" s="15"/>
    </row>
    <row r="125" spans="2:19" ht="15">
      <c r="B125" s="16" t="s">
        <v>33</v>
      </c>
      <c r="C125" s="68">
        <v>7</v>
      </c>
      <c r="D125" s="15">
        <v>114500</v>
      </c>
      <c r="E125" s="61">
        <f t="shared" si="42"/>
        <v>8.302136875771755</v>
      </c>
      <c r="F125" s="15">
        <v>1264663</v>
      </c>
      <c r="G125" s="61">
        <f t="shared" si="43"/>
        <v>91.69786312422823</v>
      </c>
      <c r="H125" s="15">
        <f t="shared" si="44"/>
        <v>1379163</v>
      </c>
      <c r="I125" s="17">
        <f t="shared" si="45"/>
        <v>100</v>
      </c>
      <c r="J125" s="15"/>
      <c r="K125" s="64"/>
      <c r="L125" s="15"/>
      <c r="M125" s="64"/>
      <c r="N125" s="15">
        <f t="shared" si="46"/>
        <v>0</v>
      </c>
      <c r="O125" s="17">
        <f t="shared" si="47"/>
        <v>0</v>
      </c>
      <c r="P125" s="15">
        <f t="shared" si="48"/>
        <v>1379163</v>
      </c>
      <c r="Q125" s="17">
        <f t="shared" si="49"/>
        <v>1.016948582645559</v>
      </c>
      <c r="R125" s="15"/>
      <c r="S125" s="15"/>
    </row>
    <row r="126" spans="2:19" ht="15">
      <c r="B126" s="18" t="s">
        <v>36</v>
      </c>
      <c r="C126" s="69">
        <v>1</v>
      </c>
      <c r="D126" s="19">
        <v>24000</v>
      </c>
      <c r="E126" s="62">
        <f t="shared" si="42"/>
        <v>15.739562702482916</v>
      </c>
      <c r="F126" s="19">
        <v>128482</v>
      </c>
      <c r="G126" s="62">
        <f t="shared" si="43"/>
        <v>84.26043729751709</v>
      </c>
      <c r="H126" s="19">
        <f t="shared" si="44"/>
        <v>152482</v>
      </c>
      <c r="I126" s="20">
        <f t="shared" si="45"/>
        <v>100</v>
      </c>
      <c r="J126" s="19"/>
      <c r="K126" s="65"/>
      <c r="L126" s="19"/>
      <c r="M126" s="65"/>
      <c r="N126" s="19">
        <f t="shared" si="46"/>
        <v>0</v>
      </c>
      <c r="O126" s="20">
        <f t="shared" si="47"/>
        <v>0</v>
      </c>
      <c r="P126" s="19">
        <f t="shared" si="48"/>
        <v>152482</v>
      </c>
      <c r="Q126" s="20">
        <f t="shared" si="49"/>
        <v>0.11243511737115926</v>
      </c>
      <c r="R126" s="15"/>
      <c r="S126" s="15"/>
    </row>
    <row r="127" spans="2:19" ht="15">
      <c r="B127" s="16" t="s">
        <v>103</v>
      </c>
      <c r="C127" s="68">
        <v>4</v>
      </c>
      <c r="D127" s="15">
        <v>45000</v>
      </c>
      <c r="E127" s="61">
        <f t="shared" si="42"/>
        <v>26.417597642376172</v>
      </c>
      <c r="F127" s="15">
        <v>125341</v>
      </c>
      <c r="G127" s="61">
        <f t="shared" si="43"/>
        <v>73.58240235762382</v>
      </c>
      <c r="H127" s="15">
        <f t="shared" si="44"/>
        <v>170341</v>
      </c>
      <c r="I127" s="17">
        <f t="shared" si="45"/>
        <v>100</v>
      </c>
      <c r="J127" s="15"/>
      <c r="K127" s="64"/>
      <c r="L127" s="15"/>
      <c r="M127" s="64"/>
      <c r="N127" s="15">
        <f t="shared" si="46"/>
        <v>0</v>
      </c>
      <c r="O127" s="17">
        <f t="shared" si="47"/>
        <v>0</v>
      </c>
      <c r="P127" s="75">
        <f t="shared" si="48"/>
        <v>170341</v>
      </c>
      <c r="Q127" s="17">
        <f t="shared" si="49"/>
        <v>0.1256037455445275</v>
      </c>
      <c r="R127" s="15"/>
      <c r="S127" s="15"/>
    </row>
    <row r="128" spans="2:19" ht="15">
      <c r="B128" s="16" t="s">
        <v>124</v>
      </c>
      <c r="C128" s="68"/>
      <c r="D128" s="15"/>
      <c r="E128" s="61">
        <f t="shared" si="42"/>
        <v>0</v>
      </c>
      <c r="F128" s="15">
        <v>100000</v>
      </c>
      <c r="G128" s="61">
        <f t="shared" si="43"/>
        <v>100</v>
      </c>
      <c r="H128" s="15">
        <f t="shared" si="44"/>
        <v>100000</v>
      </c>
      <c r="I128" s="17">
        <f t="shared" si="45"/>
        <v>100</v>
      </c>
      <c r="J128" s="15"/>
      <c r="K128" s="64"/>
      <c r="L128" s="15"/>
      <c r="M128" s="64"/>
      <c r="N128" s="15">
        <f t="shared" si="46"/>
        <v>0</v>
      </c>
      <c r="O128" s="17">
        <f t="shared" si="47"/>
        <v>0</v>
      </c>
      <c r="P128" s="75">
        <f t="shared" si="48"/>
        <v>100000</v>
      </c>
      <c r="Q128" s="17">
        <f t="shared" si="49"/>
        <v>0.07373664915934948</v>
      </c>
      <c r="R128" s="15"/>
      <c r="S128" s="15"/>
    </row>
    <row r="129" spans="2:19" ht="15">
      <c r="B129" s="16" t="s">
        <v>34</v>
      </c>
      <c r="C129" s="68">
        <v>2</v>
      </c>
      <c r="D129" s="15">
        <v>77620</v>
      </c>
      <c r="E129" s="61">
        <f t="shared" si="42"/>
        <v>38.81</v>
      </c>
      <c r="F129" s="15">
        <v>122380</v>
      </c>
      <c r="G129" s="61">
        <f t="shared" si="43"/>
        <v>61.19</v>
      </c>
      <c r="H129" s="15">
        <f t="shared" si="44"/>
        <v>200000</v>
      </c>
      <c r="I129" s="17">
        <f t="shared" si="45"/>
        <v>100</v>
      </c>
      <c r="J129" s="15"/>
      <c r="K129" s="64"/>
      <c r="L129" s="15"/>
      <c r="M129" s="64"/>
      <c r="N129" s="15">
        <f t="shared" si="46"/>
        <v>0</v>
      </c>
      <c r="O129" s="17">
        <f t="shared" si="47"/>
        <v>0</v>
      </c>
      <c r="P129" s="75">
        <f t="shared" si="48"/>
        <v>200000</v>
      </c>
      <c r="Q129" s="17">
        <f t="shared" si="49"/>
        <v>0.14747329831869896</v>
      </c>
      <c r="R129" s="15"/>
      <c r="S129" s="15"/>
    </row>
    <row r="130" spans="2:19" ht="15">
      <c r="B130" s="16" t="s">
        <v>125</v>
      </c>
      <c r="C130" s="68"/>
      <c r="D130" s="15"/>
      <c r="E130" s="61">
        <f t="shared" si="42"/>
        <v>0</v>
      </c>
      <c r="F130" s="15">
        <v>300000</v>
      </c>
      <c r="G130" s="61">
        <f t="shared" si="43"/>
        <v>100</v>
      </c>
      <c r="H130" s="15">
        <f t="shared" si="44"/>
        <v>300000</v>
      </c>
      <c r="I130" s="17">
        <f t="shared" si="45"/>
        <v>100</v>
      </c>
      <c r="J130" s="15"/>
      <c r="K130" s="61"/>
      <c r="L130" s="15"/>
      <c r="M130" s="61"/>
      <c r="N130" s="15">
        <f t="shared" si="46"/>
        <v>0</v>
      </c>
      <c r="O130" s="17">
        <f t="shared" si="47"/>
        <v>0</v>
      </c>
      <c r="P130" s="75">
        <f t="shared" si="48"/>
        <v>300000</v>
      </c>
      <c r="Q130" s="17">
        <f t="shared" si="49"/>
        <v>0.22120994747804845</v>
      </c>
      <c r="R130" s="15"/>
      <c r="S130" s="15"/>
    </row>
    <row r="131" spans="2:19" ht="15">
      <c r="B131" s="18" t="s">
        <v>58</v>
      </c>
      <c r="C131" s="69"/>
      <c r="D131" s="19"/>
      <c r="E131" s="62">
        <f t="shared" si="42"/>
        <v>0</v>
      </c>
      <c r="F131" s="19">
        <v>112000</v>
      </c>
      <c r="G131" s="62">
        <f t="shared" si="43"/>
        <v>100</v>
      </c>
      <c r="H131" s="19">
        <f t="shared" si="44"/>
        <v>112000</v>
      </c>
      <c r="I131" s="20">
        <f t="shared" si="45"/>
        <v>100</v>
      </c>
      <c r="J131" s="19"/>
      <c r="K131" s="65"/>
      <c r="L131" s="19"/>
      <c r="M131" s="65"/>
      <c r="N131" s="19">
        <f t="shared" si="46"/>
        <v>0</v>
      </c>
      <c r="O131" s="20">
        <f t="shared" si="47"/>
        <v>0</v>
      </c>
      <c r="P131" s="77">
        <f t="shared" si="48"/>
        <v>112000</v>
      </c>
      <c r="Q131" s="20">
        <f t="shared" si="49"/>
        <v>0.08258504705847142</v>
      </c>
      <c r="R131" s="15"/>
      <c r="S131" s="15"/>
    </row>
    <row r="132" spans="2:19" ht="15">
      <c r="B132" s="16" t="s">
        <v>48</v>
      </c>
      <c r="C132" s="68"/>
      <c r="D132" s="14"/>
      <c r="E132" s="61">
        <f aca="true" t="shared" si="50" ref="E132:E141">(D132/H132)*100</f>
        <v>0</v>
      </c>
      <c r="F132" s="15">
        <v>75282</v>
      </c>
      <c r="G132" s="61">
        <f aca="true" t="shared" si="51" ref="G132:G141">(F132/H132)*100</f>
        <v>100</v>
      </c>
      <c r="H132" s="14">
        <f aca="true" t="shared" si="52" ref="H132:H141">F132+D132</f>
        <v>75282</v>
      </c>
      <c r="I132" s="17">
        <f aca="true" t="shared" si="53" ref="I132:I141">(H132/P132)*100</f>
        <v>100</v>
      </c>
      <c r="J132" s="14"/>
      <c r="K132" s="61"/>
      <c r="L132" s="14"/>
      <c r="M132" s="61"/>
      <c r="N132" s="14">
        <f aca="true" t="shared" si="54" ref="N132:N141">L132+J132</f>
        <v>0</v>
      </c>
      <c r="O132" s="17">
        <f aca="true" t="shared" si="55" ref="O132:O141">(N132/P132)*100</f>
        <v>0</v>
      </c>
      <c r="P132" s="15">
        <f aca="true" t="shared" si="56" ref="P132:P141">N132+H132</f>
        <v>75282</v>
      </c>
      <c r="Q132" s="17">
        <f t="shared" si="49"/>
        <v>0.05551042422014147</v>
      </c>
      <c r="R132" s="15"/>
      <c r="S132" s="15"/>
    </row>
    <row r="133" spans="2:19" ht="15">
      <c r="B133" s="16" t="s">
        <v>126</v>
      </c>
      <c r="C133" s="68"/>
      <c r="D133" s="15"/>
      <c r="E133" s="61">
        <f t="shared" si="50"/>
        <v>0</v>
      </c>
      <c r="F133" s="15">
        <v>300000</v>
      </c>
      <c r="G133" s="61">
        <f t="shared" si="51"/>
        <v>100</v>
      </c>
      <c r="H133" s="15">
        <f t="shared" si="52"/>
        <v>300000</v>
      </c>
      <c r="I133" s="17">
        <f t="shared" si="53"/>
        <v>100</v>
      </c>
      <c r="J133" s="15"/>
      <c r="K133" s="61"/>
      <c r="L133" s="15"/>
      <c r="M133" s="61"/>
      <c r="N133" s="15">
        <f t="shared" si="54"/>
        <v>0</v>
      </c>
      <c r="O133" s="17">
        <f t="shared" si="55"/>
        <v>0</v>
      </c>
      <c r="P133" s="15">
        <f t="shared" si="56"/>
        <v>300000</v>
      </c>
      <c r="Q133" s="17">
        <f t="shared" si="49"/>
        <v>0.22120994747804845</v>
      </c>
      <c r="R133" s="15"/>
      <c r="S133" s="15"/>
    </row>
    <row r="134" spans="2:19" ht="15">
      <c r="B134" s="16" t="s">
        <v>127</v>
      </c>
      <c r="C134" s="68"/>
      <c r="D134" s="15"/>
      <c r="E134" s="61">
        <f t="shared" si="50"/>
        <v>0</v>
      </c>
      <c r="F134" s="15">
        <v>400000</v>
      </c>
      <c r="G134" s="61">
        <f t="shared" si="51"/>
        <v>100</v>
      </c>
      <c r="H134" s="15">
        <f t="shared" si="52"/>
        <v>400000</v>
      </c>
      <c r="I134" s="17">
        <f t="shared" si="53"/>
        <v>100</v>
      </c>
      <c r="J134" s="15"/>
      <c r="K134" s="64"/>
      <c r="L134" s="15"/>
      <c r="M134" s="64"/>
      <c r="N134" s="15">
        <f t="shared" si="54"/>
        <v>0</v>
      </c>
      <c r="O134" s="17">
        <f t="shared" si="55"/>
        <v>0</v>
      </c>
      <c r="P134" s="15">
        <f t="shared" si="56"/>
        <v>400000</v>
      </c>
      <c r="Q134" s="17">
        <f t="shared" si="49"/>
        <v>0.2949465966373979</v>
      </c>
      <c r="R134" s="15"/>
      <c r="S134" s="15"/>
    </row>
    <row r="135" spans="2:19" ht="15">
      <c r="B135" s="16" t="s">
        <v>56</v>
      </c>
      <c r="C135" s="68"/>
      <c r="D135" s="15">
        <v>54799</v>
      </c>
      <c r="E135" s="61">
        <f t="shared" si="50"/>
        <v>6.679530279058316</v>
      </c>
      <c r="F135" s="15">
        <v>765603</v>
      </c>
      <c r="G135" s="61">
        <f t="shared" si="51"/>
        <v>93.32046972094169</v>
      </c>
      <c r="H135" s="15">
        <f t="shared" si="52"/>
        <v>820402</v>
      </c>
      <c r="I135" s="17">
        <f t="shared" si="53"/>
        <v>100</v>
      </c>
      <c r="J135" s="15"/>
      <c r="K135" s="64"/>
      <c r="L135" s="15"/>
      <c r="M135" s="64"/>
      <c r="N135" s="15">
        <f t="shared" si="54"/>
        <v>0</v>
      </c>
      <c r="O135" s="17">
        <f t="shared" si="55"/>
        <v>0</v>
      </c>
      <c r="P135" s="15">
        <f t="shared" si="56"/>
        <v>820402</v>
      </c>
      <c r="Q135" s="17">
        <f t="shared" si="49"/>
        <v>0.6049369444362863</v>
      </c>
      <c r="R135" s="15"/>
      <c r="S135" s="15"/>
    </row>
    <row r="136" spans="2:19" ht="15">
      <c r="B136" s="18" t="s">
        <v>128</v>
      </c>
      <c r="C136" s="69"/>
      <c r="D136" s="19">
        <v>25800</v>
      </c>
      <c r="E136" s="62">
        <f t="shared" si="50"/>
        <v>8.078126125223479</v>
      </c>
      <c r="F136" s="19">
        <v>293581</v>
      </c>
      <c r="G136" s="62">
        <f t="shared" si="51"/>
        <v>91.92187387477652</v>
      </c>
      <c r="H136" s="19">
        <f t="shared" si="52"/>
        <v>319381</v>
      </c>
      <c r="I136" s="20">
        <f t="shared" si="53"/>
        <v>100</v>
      </c>
      <c r="J136" s="19"/>
      <c r="K136" s="65"/>
      <c r="L136" s="19"/>
      <c r="M136" s="65"/>
      <c r="N136" s="19">
        <f t="shared" si="54"/>
        <v>0</v>
      </c>
      <c r="O136" s="20">
        <f t="shared" si="55"/>
        <v>0</v>
      </c>
      <c r="P136" s="19">
        <f t="shared" si="56"/>
        <v>319381</v>
      </c>
      <c r="Q136" s="20">
        <f t="shared" si="49"/>
        <v>0.23550084745162198</v>
      </c>
      <c r="R136" s="15"/>
      <c r="S136" s="15"/>
    </row>
    <row r="137" spans="2:19" ht="15">
      <c r="B137" s="16" t="s">
        <v>37</v>
      </c>
      <c r="C137" s="68">
        <v>2</v>
      </c>
      <c r="D137" s="15">
        <v>50000</v>
      </c>
      <c r="E137" s="61">
        <f t="shared" si="50"/>
        <v>2.3612550164862824</v>
      </c>
      <c r="F137" s="15">
        <v>2067518</v>
      </c>
      <c r="G137" s="61">
        <f t="shared" si="51"/>
        <v>97.63874498351372</v>
      </c>
      <c r="H137" s="15">
        <f t="shared" si="52"/>
        <v>2117518</v>
      </c>
      <c r="I137" s="17">
        <f t="shared" si="53"/>
        <v>100</v>
      </c>
      <c r="J137" s="15"/>
      <c r="K137" s="64"/>
      <c r="L137" s="15"/>
      <c r="M137" s="64"/>
      <c r="N137" s="15">
        <f t="shared" si="54"/>
        <v>0</v>
      </c>
      <c r="O137" s="17">
        <f t="shared" si="55"/>
        <v>0</v>
      </c>
      <c r="P137" s="75">
        <f t="shared" si="56"/>
        <v>2117518</v>
      </c>
      <c r="Q137" s="17">
        <f t="shared" si="49"/>
        <v>1.5613868185460738</v>
      </c>
      <c r="R137" s="15"/>
      <c r="S137" s="15"/>
    </row>
    <row r="138" spans="2:19" ht="15">
      <c r="B138" s="16" t="s">
        <v>111</v>
      </c>
      <c r="C138" s="68"/>
      <c r="D138" s="15"/>
      <c r="E138" s="61">
        <f t="shared" si="50"/>
        <v>0</v>
      </c>
      <c r="F138" s="15">
        <v>45514</v>
      </c>
      <c r="G138" s="61">
        <f t="shared" si="51"/>
        <v>100</v>
      </c>
      <c r="H138" s="15">
        <f t="shared" si="52"/>
        <v>45514</v>
      </c>
      <c r="I138" s="17">
        <f t="shared" si="53"/>
        <v>100</v>
      </c>
      <c r="J138" s="15"/>
      <c r="K138" s="64"/>
      <c r="L138" s="15"/>
      <c r="M138" s="64"/>
      <c r="N138" s="15">
        <f t="shared" si="54"/>
        <v>0</v>
      </c>
      <c r="O138" s="17">
        <f t="shared" si="55"/>
        <v>0</v>
      </c>
      <c r="P138" s="75">
        <f t="shared" si="56"/>
        <v>45514</v>
      </c>
      <c r="Q138" s="17">
        <f t="shared" si="49"/>
        <v>0.03356049849838632</v>
      </c>
      <c r="R138" s="15"/>
      <c r="S138" s="15"/>
    </row>
    <row r="139" spans="2:19" ht="15">
      <c r="B139" s="16" t="s">
        <v>129</v>
      </c>
      <c r="C139" s="68">
        <v>3</v>
      </c>
      <c r="D139" s="15">
        <v>157571</v>
      </c>
      <c r="E139" s="61">
        <f t="shared" si="50"/>
        <v>19.34791897918488</v>
      </c>
      <c r="F139" s="15">
        <v>656837</v>
      </c>
      <c r="G139" s="61">
        <f t="shared" si="51"/>
        <v>80.65208102081513</v>
      </c>
      <c r="H139" s="15">
        <f t="shared" si="52"/>
        <v>814408</v>
      </c>
      <c r="I139" s="17">
        <f t="shared" si="53"/>
        <v>100</v>
      </c>
      <c r="J139" s="15"/>
      <c r="K139" s="64"/>
      <c r="L139" s="15"/>
      <c r="M139" s="64"/>
      <c r="N139" s="15">
        <f t="shared" si="54"/>
        <v>0</v>
      </c>
      <c r="O139" s="17">
        <f t="shared" si="55"/>
        <v>0</v>
      </c>
      <c r="P139" s="75">
        <f t="shared" si="56"/>
        <v>814408</v>
      </c>
      <c r="Q139" s="17">
        <f t="shared" si="49"/>
        <v>0.6005171696856748</v>
      </c>
      <c r="R139" s="15"/>
      <c r="S139" s="15"/>
    </row>
    <row r="140" spans="2:19" ht="15">
      <c r="B140" s="16" t="s">
        <v>112</v>
      </c>
      <c r="C140" s="68"/>
      <c r="D140" s="15"/>
      <c r="E140" s="61">
        <f t="shared" si="50"/>
        <v>0</v>
      </c>
      <c r="F140" s="15">
        <v>1550000</v>
      </c>
      <c r="G140" s="61">
        <f t="shared" si="51"/>
        <v>100</v>
      </c>
      <c r="H140" s="15">
        <f t="shared" si="52"/>
        <v>1550000</v>
      </c>
      <c r="I140" s="17">
        <f t="shared" si="53"/>
        <v>100</v>
      </c>
      <c r="J140" s="15"/>
      <c r="K140" s="61"/>
      <c r="L140" s="15"/>
      <c r="M140" s="61"/>
      <c r="N140" s="15">
        <f t="shared" si="54"/>
        <v>0</v>
      </c>
      <c r="O140" s="17">
        <f t="shared" si="55"/>
        <v>0</v>
      </c>
      <c r="P140" s="75">
        <f t="shared" si="56"/>
        <v>1550000</v>
      </c>
      <c r="Q140" s="17">
        <f t="shared" si="49"/>
        <v>1.1429180619699169</v>
      </c>
      <c r="R140" s="15"/>
      <c r="S140" s="15"/>
    </row>
    <row r="141" spans="2:19" ht="15">
      <c r="B141" s="18" t="s">
        <v>59</v>
      </c>
      <c r="C141" s="69">
        <v>2</v>
      </c>
      <c r="D141" s="19">
        <v>272600</v>
      </c>
      <c r="E141" s="62">
        <f t="shared" si="50"/>
        <v>13.63</v>
      </c>
      <c r="F141" s="19">
        <v>1727400</v>
      </c>
      <c r="G141" s="62">
        <f t="shared" si="51"/>
        <v>86.37</v>
      </c>
      <c r="H141" s="19">
        <f t="shared" si="52"/>
        <v>2000000</v>
      </c>
      <c r="I141" s="20">
        <f t="shared" si="53"/>
        <v>100</v>
      </c>
      <c r="J141" s="19"/>
      <c r="K141" s="65"/>
      <c r="L141" s="19"/>
      <c r="M141" s="65"/>
      <c r="N141" s="19">
        <f t="shared" si="54"/>
        <v>0</v>
      </c>
      <c r="O141" s="20">
        <f t="shared" si="55"/>
        <v>0</v>
      </c>
      <c r="P141" s="77">
        <f t="shared" si="56"/>
        <v>2000000</v>
      </c>
      <c r="Q141" s="20">
        <f t="shared" si="49"/>
        <v>1.4747329831869895</v>
      </c>
      <c r="R141" s="15"/>
      <c r="S141" s="15"/>
    </row>
    <row r="142" spans="2:19" ht="15">
      <c r="B142" s="16" t="s">
        <v>130</v>
      </c>
      <c r="C142" s="68">
        <v>2</v>
      </c>
      <c r="D142" s="31">
        <v>50000</v>
      </c>
      <c r="E142" s="63">
        <f t="shared" si="42"/>
        <v>12.5</v>
      </c>
      <c r="F142" s="31">
        <v>350000</v>
      </c>
      <c r="G142" s="63">
        <f t="shared" si="43"/>
        <v>87.5</v>
      </c>
      <c r="H142" s="31">
        <f t="shared" si="44"/>
        <v>400000</v>
      </c>
      <c r="I142" s="17">
        <f t="shared" si="45"/>
        <v>100</v>
      </c>
      <c r="J142" s="31"/>
      <c r="K142" s="74"/>
      <c r="L142" s="31"/>
      <c r="M142" s="74"/>
      <c r="N142" s="31">
        <f t="shared" si="46"/>
        <v>0</v>
      </c>
      <c r="O142" s="17">
        <f t="shared" si="47"/>
        <v>0</v>
      </c>
      <c r="P142" s="76">
        <f t="shared" si="48"/>
        <v>400000</v>
      </c>
      <c r="Q142" s="17">
        <f t="shared" si="49"/>
        <v>0.2949465966373979</v>
      </c>
      <c r="R142" s="15"/>
      <c r="S142" s="15"/>
    </row>
    <row r="143" spans="2:19" ht="15">
      <c r="B143" s="16" t="s">
        <v>115</v>
      </c>
      <c r="C143" s="68">
        <v>1</v>
      </c>
      <c r="D143" s="31">
        <v>18000</v>
      </c>
      <c r="E143" s="63">
        <f t="shared" si="42"/>
        <v>28.472903287038502</v>
      </c>
      <c r="F143" s="31">
        <v>45218</v>
      </c>
      <c r="G143" s="63">
        <f t="shared" si="43"/>
        <v>71.52709671296151</v>
      </c>
      <c r="H143" s="31">
        <f t="shared" si="44"/>
        <v>63218</v>
      </c>
      <c r="I143" s="17">
        <f t="shared" si="45"/>
        <v>100</v>
      </c>
      <c r="J143" s="31"/>
      <c r="K143" s="63"/>
      <c r="L143" s="31"/>
      <c r="M143" s="63"/>
      <c r="N143" s="31">
        <f t="shared" si="46"/>
        <v>0</v>
      </c>
      <c r="O143" s="17">
        <f t="shared" si="47"/>
        <v>0</v>
      </c>
      <c r="P143" s="76">
        <f t="shared" si="48"/>
        <v>63218</v>
      </c>
      <c r="Q143" s="17">
        <f t="shared" si="49"/>
        <v>0.04661483486555756</v>
      </c>
      <c r="R143" s="15"/>
      <c r="S143" s="15"/>
    </row>
    <row r="144" spans="2:19" ht="15">
      <c r="B144" s="16" t="s">
        <v>79</v>
      </c>
      <c r="C144" s="68"/>
      <c r="D144" s="31">
        <v>1516860</v>
      </c>
      <c r="E144" s="63">
        <f t="shared" si="42"/>
        <v>97.6100386100386</v>
      </c>
      <c r="F144" s="31">
        <v>37140</v>
      </c>
      <c r="G144" s="63">
        <f t="shared" si="43"/>
        <v>2.3899613899613903</v>
      </c>
      <c r="H144" s="31">
        <f t="shared" si="44"/>
        <v>1554000</v>
      </c>
      <c r="I144" s="17">
        <f t="shared" si="45"/>
        <v>100</v>
      </c>
      <c r="J144" s="31"/>
      <c r="K144" s="74"/>
      <c r="L144" s="31"/>
      <c r="M144" s="74"/>
      <c r="N144" s="31">
        <f t="shared" si="46"/>
        <v>0</v>
      </c>
      <c r="O144" s="17">
        <f t="shared" si="47"/>
        <v>0</v>
      </c>
      <c r="P144" s="76">
        <f t="shared" si="48"/>
        <v>1554000</v>
      </c>
      <c r="Q144" s="17">
        <f t="shared" si="49"/>
        <v>1.1458675279362909</v>
      </c>
      <c r="R144" s="15"/>
      <c r="S144" s="15"/>
    </row>
    <row r="145" spans="2:19" ht="15">
      <c r="B145" s="16" t="s">
        <v>39</v>
      </c>
      <c r="C145" s="68"/>
      <c r="D145" s="31"/>
      <c r="E145" s="63">
        <f t="shared" si="42"/>
        <v>0</v>
      </c>
      <c r="F145" s="31">
        <v>3684452</v>
      </c>
      <c r="G145" s="63">
        <f t="shared" si="43"/>
        <v>100</v>
      </c>
      <c r="H145" s="31">
        <f t="shared" si="44"/>
        <v>3684452</v>
      </c>
      <c r="I145" s="17">
        <f t="shared" si="45"/>
        <v>100</v>
      </c>
      <c r="J145" s="31"/>
      <c r="K145" s="74"/>
      <c r="L145" s="31"/>
      <c r="M145" s="74"/>
      <c r="N145" s="31">
        <f t="shared" si="46"/>
        <v>0</v>
      </c>
      <c r="O145" s="17">
        <f t="shared" si="47"/>
        <v>0</v>
      </c>
      <c r="P145" s="76">
        <f t="shared" si="48"/>
        <v>3684452</v>
      </c>
      <c r="Q145" s="17">
        <f t="shared" si="49"/>
        <v>2.716791444684635</v>
      </c>
      <c r="R145" s="15"/>
      <c r="S145" s="15"/>
    </row>
    <row r="146" spans="2:19" ht="15">
      <c r="B146" s="18" t="s">
        <v>80</v>
      </c>
      <c r="C146" s="69"/>
      <c r="D146" s="19"/>
      <c r="E146" s="62">
        <f t="shared" si="42"/>
        <v>0</v>
      </c>
      <c r="F146" s="19">
        <v>400000</v>
      </c>
      <c r="G146" s="62">
        <f t="shared" si="43"/>
        <v>100</v>
      </c>
      <c r="H146" s="19">
        <f t="shared" si="44"/>
        <v>400000</v>
      </c>
      <c r="I146" s="20">
        <f t="shared" si="45"/>
        <v>100</v>
      </c>
      <c r="J146" s="19"/>
      <c r="K146" s="65"/>
      <c r="L146" s="19"/>
      <c r="M146" s="65"/>
      <c r="N146" s="19">
        <f t="shared" si="46"/>
        <v>0</v>
      </c>
      <c r="O146" s="20">
        <f t="shared" si="47"/>
        <v>0</v>
      </c>
      <c r="P146" s="77">
        <f t="shared" si="48"/>
        <v>400000</v>
      </c>
      <c r="Q146" s="20">
        <f t="shared" si="49"/>
        <v>0.2949465966373979</v>
      </c>
      <c r="R146" s="15"/>
      <c r="S146" s="15"/>
    </row>
    <row r="147" spans="2:19" ht="15">
      <c r="B147" s="16" t="s">
        <v>131</v>
      </c>
      <c r="C147" s="68">
        <v>1</v>
      </c>
      <c r="D147" s="31">
        <v>1000</v>
      </c>
      <c r="E147" s="63">
        <f t="shared" si="42"/>
        <v>0.4</v>
      </c>
      <c r="F147" s="31">
        <v>249000</v>
      </c>
      <c r="G147" s="63">
        <f t="shared" si="43"/>
        <v>99.6</v>
      </c>
      <c r="H147" s="31">
        <f t="shared" si="44"/>
        <v>250000</v>
      </c>
      <c r="I147" s="17">
        <f t="shared" si="45"/>
        <v>100</v>
      </c>
      <c r="J147" s="31"/>
      <c r="K147" s="74"/>
      <c r="L147" s="31"/>
      <c r="M147" s="74"/>
      <c r="N147" s="31">
        <f t="shared" si="46"/>
        <v>0</v>
      </c>
      <c r="O147" s="17">
        <f t="shared" si="47"/>
        <v>0</v>
      </c>
      <c r="P147" s="76">
        <f t="shared" si="48"/>
        <v>250000</v>
      </c>
      <c r="Q147" s="17">
        <f t="shared" si="49"/>
        <v>0.1843416228983737</v>
      </c>
      <c r="R147" s="15"/>
      <c r="S147" s="15"/>
    </row>
    <row r="148" spans="2:19" ht="15">
      <c r="B148" s="16" t="s">
        <v>132</v>
      </c>
      <c r="C148" s="68">
        <v>2</v>
      </c>
      <c r="D148" s="31">
        <v>264250</v>
      </c>
      <c r="E148" s="63">
        <f t="shared" si="42"/>
        <v>4.627471472535848</v>
      </c>
      <c r="F148" s="31">
        <v>5446212</v>
      </c>
      <c r="G148" s="63">
        <f t="shared" si="43"/>
        <v>95.37252852746415</v>
      </c>
      <c r="H148" s="31">
        <f t="shared" si="44"/>
        <v>5710462</v>
      </c>
      <c r="I148" s="17">
        <f t="shared" si="45"/>
        <v>100</v>
      </c>
      <c r="J148" s="31"/>
      <c r="K148" s="74"/>
      <c r="L148" s="31"/>
      <c r="M148" s="74"/>
      <c r="N148" s="31">
        <f t="shared" si="46"/>
        <v>0</v>
      </c>
      <c r="O148" s="17">
        <f t="shared" si="47"/>
        <v>0</v>
      </c>
      <c r="P148" s="76">
        <f t="shared" si="48"/>
        <v>5710462</v>
      </c>
      <c r="Q148" s="17">
        <f t="shared" si="49"/>
        <v>4.210703330317971</v>
      </c>
      <c r="R148" s="15"/>
      <c r="S148" s="15"/>
    </row>
    <row r="149" spans="2:19" ht="15">
      <c r="B149" s="16" t="s">
        <v>121</v>
      </c>
      <c r="C149" s="68"/>
      <c r="D149" s="31"/>
      <c r="E149" s="63">
        <f t="shared" si="42"/>
        <v>0</v>
      </c>
      <c r="F149" s="31">
        <v>1084700</v>
      </c>
      <c r="G149" s="63">
        <f t="shared" si="43"/>
        <v>100</v>
      </c>
      <c r="H149" s="31">
        <f t="shared" si="44"/>
        <v>1084700</v>
      </c>
      <c r="I149" s="17">
        <f t="shared" si="45"/>
        <v>100</v>
      </c>
      <c r="J149" s="31"/>
      <c r="K149" s="74"/>
      <c r="L149" s="31"/>
      <c r="M149" s="74"/>
      <c r="N149" s="31">
        <f t="shared" si="46"/>
        <v>0</v>
      </c>
      <c r="O149" s="17">
        <f t="shared" si="47"/>
        <v>0</v>
      </c>
      <c r="P149" s="76">
        <f t="shared" si="48"/>
        <v>1084700</v>
      </c>
      <c r="Q149" s="17">
        <f t="shared" si="49"/>
        <v>0.7998214334314638</v>
      </c>
      <c r="R149" s="15"/>
      <c r="S149" s="15"/>
    </row>
    <row r="150" spans="2:19" ht="15">
      <c r="B150" s="16" t="s">
        <v>60</v>
      </c>
      <c r="C150" s="68">
        <v>1</v>
      </c>
      <c r="D150" s="31">
        <v>37500</v>
      </c>
      <c r="E150" s="63">
        <f t="shared" si="42"/>
        <v>12.346979764123299</v>
      </c>
      <c r="F150" s="31">
        <v>266218</v>
      </c>
      <c r="G150" s="63">
        <f t="shared" si="43"/>
        <v>87.6530202358767</v>
      </c>
      <c r="H150" s="31">
        <f t="shared" si="44"/>
        <v>303718</v>
      </c>
      <c r="I150" s="17">
        <f t="shared" si="45"/>
        <v>100</v>
      </c>
      <c r="J150" s="31"/>
      <c r="K150" s="74"/>
      <c r="L150" s="31"/>
      <c r="M150" s="74"/>
      <c r="N150" s="31">
        <f t="shared" si="46"/>
        <v>0</v>
      </c>
      <c r="O150" s="17">
        <f t="shared" si="47"/>
        <v>0</v>
      </c>
      <c r="P150" s="76">
        <f t="shared" si="48"/>
        <v>303718</v>
      </c>
      <c r="Q150" s="17">
        <f t="shared" si="49"/>
        <v>0.22395147609379304</v>
      </c>
      <c r="R150" s="15"/>
      <c r="S150" s="15"/>
    </row>
    <row r="151" spans="2:19" ht="15">
      <c r="B151" s="18" t="s">
        <v>57</v>
      </c>
      <c r="C151" s="69"/>
      <c r="D151" s="19">
        <v>10309</v>
      </c>
      <c r="E151" s="62">
        <f t="shared" si="42"/>
        <v>15.357227982362055</v>
      </c>
      <c r="F151" s="19">
        <v>56819</v>
      </c>
      <c r="G151" s="62">
        <f t="shared" si="43"/>
        <v>84.64277201763795</v>
      </c>
      <c r="H151" s="19">
        <f t="shared" si="44"/>
        <v>67128</v>
      </c>
      <c r="I151" s="20">
        <f t="shared" si="45"/>
        <v>100</v>
      </c>
      <c r="J151" s="19"/>
      <c r="K151" s="65"/>
      <c r="L151" s="19"/>
      <c r="M151" s="65"/>
      <c r="N151" s="19">
        <f t="shared" si="46"/>
        <v>0</v>
      </c>
      <c r="O151" s="20">
        <f t="shared" si="47"/>
        <v>0</v>
      </c>
      <c r="P151" s="77">
        <f t="shared" si="48"/>
        <v>67128</v>
      </c>
      <c r="Q151" s="20">
        <f t="shared" si="49"/>
        <v>0.04949793784768812</v>
      </c>
      <c r="R151" s="78"/>
      <c r="S151" s="15"/>
    </row>
    <row r="152" spans="2:19" ht="15">
      <c r="B152" s="16" t="s">
        <v>32</v>
      </c>
      <c r="C152" s="68"/>
      <c r="D152" s="31"/>
      <c r="E152" s="63">
        <f>(D152/H152)*100</f>
        <v>0</v>
      </c>
      <c r="F152" s="31">
        <v>400000</v>
      </c>
      <c r="G152" s="63">
        <f>(F152/H152)*100</f>
        <v>100</v>
      </c>
      <c r="H152" s="31">
        <f>F152+D152</f>
        <v>400000</v>
      </c>
      <c r="I152" s="17">
        <f>(H152/P152)*100</f>
        <v>100</v>
      </c>
      <c r="J152" s="31"/>
      <c r="K152" s="74"/>
      <c r="L152" s="31"/>
      <c r="M152" s="74"/>
      <c r="N152" s="31">
        <f>L152+J152</f>
        <v>0</v>
      </c>
      <c r="O152" s="17">
        <f>(N152/P152)*100</f>
        <v>0</v>
      </c>
      <c r="P152" s="76">
        <f>N152+H152</f>
        <v>400000</v>
      </c>
      <c r="Q152" s="17">
        <f>(P152/$P$159)*100</f>
        <v>0.2949465966373979</v>
      </c>
      <c r="R152" s="15"/>
      <c r="S152" s="15"/>
    </row>
    <row r="153" spans="2:19" ht="15">
      <c r="B153" s="16" t="s">
        <v>133</v>
      </c>
      <c r="C153" s="68"/>
      <c r="D153" s="31"/>
      <c r="E153" s="63">
        <f>(D153/H153)*100</f>
        <v>0</v>
      </c>
      <c r="F153" s="31">
        <v>125000</v>
      </c>
      <c r="G153" s="63">
        <f>(F153/H153)*100</f>
        <v>100</v>
      </c>
      <c r="H153" s="31">
        <f>F153+D153</f>
        <v>125000</v>
      </c>
      <c r="I153" s="17">
        <f>(H153/P153)*100</f>
        <v>100</v>
      </c>
      <c r="J153" s="31"/>
      <c r="K153" s="74"/>
      <c r="L153" s="31"/>
      <c r="M153" s="74"/>
      <c r="N153" s="31">
        <f>L153+J153</f>
        <v>0</v>
      </c>
      <c r="O153" s="17">
        <f>(N153/P153)*100</f>
        <v>0</v>
      </c>
      <c r="P153" s="76">
        <f>N153+H153</f>
        <v>125000</v>
      </c>
      <c r="Q153" s="17">
        <f>(P153/$P$159)*100</f>
        <v>0.09217081144918685</v>
      </c>
      <c r="R153" s="15"/>
      <c r="S153" s="15"/>
    </row>
    <row r="154" spans="2:19" ht="15">
      <c r="B154" s="16" t="s">
        <v>41</v>
      </c>
      <c r="C154" s="68"/>
      <c r="D154" s="31"/>
      <c r="E154" s="63">
        <f>(D154/H154)*100</f>
        <v>0</v>
      </c>
      <c r="F154" s="31">
        <v>475000</v>
      </c>
      <c r="G154" s="63">
        <f>(F154/H154)*100</f>
        <v>100</v>
      </c>
      <c r="H154" s="31">
        <f>F154+D154</f>
        <v>475000</v>
      </c>
      <c r="I154" s="17">
        <f>(H154/P154)*100</f>
        <v>100</v>
      </c>
      <c r="J154" s="31"/>
      <c r="K154" s="74"/>
      <c r="L154" s="31"/>
      <c r="M154" s="74"/>
      <c r="N154" s="31">
        <f>L154+J154</f>
        <v>0</v>
      </c>
      <c r="O154" s="17">
        <f>(N154/P154)*100</f>
        <v>0</v>
      </c>
      <c r="P154" s="76">
        <f>N154+H154</f>
        <v>475000</v>
      </c>
      <c r="Q154" s="17">
        <f>(P154/$P$159)*100</f>
        <v>0.35024908350691003</v>
      </c>
      <c r="R154" s="15"/>
      <c r="S154" s="15"/>
    </row>
    <row r="155" spans="2:19" ht="15">
      <c r="B155" s="16" t="s">
        <v>0</v>
      </c>
      <c r="C155" s="56"/>
      <c r="D155" s="15"/>
      <c r="E155" s="15"/>
      <c r="F155" s="15"/>
      <c r="G155" s="15"/>
      <c r="H155" s="15"/>
      <c r="I155" s="21"/>
      <c r="J155" s="15"/>
      <c r="K155" s="15"/>
      <c r="L155" s="15"/>
      <c r="M155" s="15"/>
      <c r="N155" s="15"/>
      <c r="O155" s="21"/>
      <c r="P155" s="15" t="s">
        <v>0</v>
      </c>
      <c r="Q155" s="21" t="s">
        <v>0</v>
      </c>
      <c r="R155" s="15"/>
      <c r="S155" s="15"/>
    </row>
    <row r="156" spans="2:19" ht="15">
      <c r="B156" s="35" t="s">
        <v>12</v>
      </c>
      <c r="C156" s="55">
        <f>SUM(C121:C155)</f>
        <v>32</v>
      </c>
      <c r="D156" s="33">
        <f>SUM(D121:D155)</f>
        <v>2734809</v>
      </c>
      <c r="E156" s="66">
        <f>(D156/H156)*100</f>
        <v>9.163610520358542</v>
      </c>
      <c r="F156" s="33">
        <f>SUM(F121:F155)</f>
        <v>27109421</v>
      </c>
      <c r="G156" s="66">
        <f>(F156/H156)*100</f>
        <v>90.83638947964145</v>
      </c>
      <c r="H156" s="33">
        <f>SUM(H121:H155)</f>
        <v>29844230</v>
      </c>
      <c r="I156" s="34">
        <f>(H156/P156)*100</f>
        <v>99.83897559925337</v>
      </c>
      <c r="J156" s="33">
        <f>SUM(J121:J155)</f>
        <v>0</v>
      </c>
      <c r="K156" s="73">
        <f>(J156/N156)*100</f>
        <v>0</v>
      </c>
      <c r="L156" s="33">
        <f>SUM(L121:L155)</f>
        <v>48134</v>
      </c>
      <c r="M156" s="73">
        <f>(L156/N156)*100</f>
        <v>100</v>
      </c>
      <c r="N156" s="33">
        <f>SUM(N121:N155)</f>
        <v>48134</v>
      </c>
      <c r="O156" s="34">
        <f>(N156/P156)*100</f>
        <v>0.16102440074662547</v>
      </c>
      <c r="P156" s="33">
        <f>H156+N156</f>
        <v>29892364</v>
      </c>
      <c r="Q156" s="34">
        <f>(P156/$P$159)*100</f>
        <v>22.041627568115686</v>
      </c>
      <c r="R156" s="15" t="s">
        <v>0</v>
      </c>
      <c r="S156" s="15"/>
    </row>
    <row r="157" spans="2:19" ht="15.75" thickBot="1">
      <c r="B157" s="7"/>
      <c r="C157" s="56"/>
      <c r="D157" s="14"/>
      <c r="E157" s="14"/>
      <c r="F157" s="14"/>
      <c r="G157" s="14"/>
      <c r="H157" s="14"/>
      <c r="I157" s="24"/>
      <c r="J157" s="14"/>
      <c r="K157" s="14"/>
      <c r="L157" s="14"/>
      <c r="M157" s="14"/>
      <c r="N157" s="14"/>
      <c r="O157" s="22"/>
      <c r="P157" s="14"/>
      <c r="Q157" s="21"/>
      <c r="R157" s="15"/>
      <c r="S157" s="15"/>
    </row>
    <row r="158" spans="2:19" ht="6.75" customHeight="1">
      <c r="B158" s="36"/>
      <c r="C158" s="57"/>
      <c r="D158" s="37"/>
      <c r="E158" s="37"/>
      <c r="F158" s="37"/>
      <c r="G158" s="37"/>
      <c r="H158" s="37"/>
      <c r="I158" s="38"/>
      <c r="J158" s="37"/>
      <c r="K158" s="37"/>
      <c r="L158" s="37"/>
      <c r="M158" s="37"/>
      <c r="N158" s="37"/>
      <c r="O158" s="39"/>
      <c r="P158" s="37"/>
      <c r="Q158" s="40"/>
      <c r="R158" s="15"/>
      <c r="S158" s="15"/>
    </row>
    <row r="159" spans="2:19" ht="15">
      <c r="B159" s="41" t="s">
        <v>13</v>
      </c>
      <c r="C159" s="68">
        <f>C156+C117+C67</f>
        <v>108</v>
      </c>
      <c r="D159" s="42">
        <f>D156+D117+D67</f>
        <v>13234072</v>
      </c>
      <c r="E159" s="67">
        <f>(D159/H159)*100</f>
        <v>10.265228353160408</v>
      </c>
      <c r="F159" s="42">
        <f>F156+F117+F67</f>
        <v>115687288</v>
      </c>
      <c r="G159" s="67">
        <f>(F159/H159)*100</f>
        <v>89.73477164683959</v>
      </c>
      <c r="H159" s="42">
        <f>H156+H117+H67</f>
        <v>128921360</v>
      </c>
      <c r="I159" s="43">
        <f>(H159/P159)*100</f>
        <v>95.06229091466192</v>
      </c>
      <c r="J159" s="42">
        <f>J156+J117+J67</f>
        <v>700686</v>
      </c>
      <c r="K159" s="67">
        <f>(J159/N159)*100</f>
        <v>10.463605056499668</v>
      </c>
      <c r="L159" s="42">
        <f>L156+L117+L67</f>
        <v>5995725</v>
      </c>
      <c r="M159" s="67">
        <f>(L159/N159)*100</f>
        <v>89.53639494350033</v>
      </c>
      <c r="N159" s="42">
        <f>N156+N117+N67</f>
        <v>6696411</v>
      </c>
      <c r="O159" s="43">
        <f>(N159/P159)*100</f>
        <v>4.937709085338086</v>
      </c>
      <c r="P159" s="42">
        <f>H159+N159</f>
        <v>135617771</v>
      </c>
      <c r="Q159" s="43">
        <f>Q156+Q117+Q67</f>
        <v>100</v>
      </c>
      <c r="R159" s="15"/>
      <c r="S159" s="15"/>
    </row>
    <row r="160" spans="2:19" ht="6.75" customHeight="1" thickBot="1">
      <c r="B160" s="44"/>
      <c r="C160" s="58"/>
      <c r="D160" s="45"/>
      <c r="E160" s="45"/>
      <c r="F160" s="45"/>
      <c r="G160" s="45"/>
      <c r="H160" s="45"/>
      <c r="I160" s="46"/>
      <c r="J160" s="45"/>
      <c r="K160" s="45"/>
      <c r="L160" s="45"/>
      <c r="M160" s="45"/>
      <c r="N160" s="45"/>
      <c r="O160" s="46"/>
      <c r="P160" s="45"/>
      <c r="Q160" s="47"/>
      <c r="R160" s="15"/>
      <c r="S160" s="15"/>
    </row>
    <row r="161" spans="3:19" ht="15">
      <c r="C161" s="12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25" t="s">
        <v>0</v>
      </c>
      <c r="R161" s="15"/>
      <c r="S161" s="15"/>
    </row>
    <row r="162" spans="2:19" ht="15.75">
      <c r="B162" s="70" t="s">
        <v>42</v>
      </c>
      <c r="C162" s="12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25"/>
      <c r="R162" s="15"/>
      <c r="S162" s="15"/>
    </row>
    <row r="163" spans="2:19" ht="15">
      <c r="B163" s="26"/>
      <c r="C163" s="12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25"/>
      <c r="R163" s="15"/>
      <c r="S163" s="15"/>
    </row>
    <row r="164" spans="2:19" ht="15">
      <c r="B164" s="26"/>
      <c r="C164" s="12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25"/>
      <c r="R164" s="15"/>
      <c r="S164" s="15"/>
    </row>
    <row r="165" spans="2:19" ht="15.75">
      <c r="B165" s="70"/>
      <c r="C165" s="12"/>
      <c r="D165" s="15"/>
      <c r="E165" s="15"/>
      <c r="F165" s="15"/>
      <c r="G165" s="15"/>
      <c r="H165" s="15"/>
      <c r="I165" s="15"/>
      <c r="J165" s="15"/>
      <c r="K165" s="15"/>
      <c r="L165" s="71"/>
      <c r="M165" s="15"/>
      <c r="N165" s="15"/>
      <c r="O165" s="15"/>
      <c r="P165" s="15"/>
      <c r="Q165" s="25"/>
      <c r="R165" s="15"/>
      <c r="S165" s="15"/>
    </row>
    <row r="166" spans="2:19" ht="15">
      <c r="B166" s="26"/>
      <c r="C166" s="12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25"/>
      <c r="R166" s="15"/>
      <c r="S166" s="15"/>
    </row>
    <row r="167" spans="2:19" ht="15">
      <c r="B167" s="26"/>
      <c r="C167" s="12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25"/>
      <c r="R167" s="15"/>
      <c r="S167" s="15"/>
    </row>
    <row r="168" spans="2:19" ht="15">
      <c r="B168" s="26" t="s">
        <v>24</v>
      </c>
      <c r="C168" s="12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25"/>
      <c r="R168" s="15"/>
      <c r="S168" s="15"/>
    </row>
    <row r="169" spans="15:19" ht="15">
      <c r="O169" s="15"/>
      <c r="P169" s="15"/>
      <c r="Q169" s="25"/>
      <c r="R169" s="15"/>
      <c r="S169" s="15"/>
    </row>
    <row r="170" spans="2:19" ht="15">
      <c r="B170" s="26"/>
      <c r="C170" s="12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25"/>
      <c r="R170" s="15"/>
      <c r="S170" s="15"/>
    </row>
    <row r="171" spans="2:19" ht="15">
      <c r="B171" s="26"/>
      <c r="C171" s="12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25"/>
      <c r="R171" s="15"/>
      <c r="S171" s="15"/>
    </row>
    <row r="172" spans="2:19" ht="15">
      <c r="B172" s="26"/>
      <c r="C172" s="12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25"/>
      <c r="R172" s="15"/>
      <c r="S172" s="15"/>
    </row>
    <row r="173" spans="2:19" ht="15">
      <c r="B173" s="26"/>
      <c r="C173" s="12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25"/>
      <c r="R173" s="15"/>
      <c r="S173" s="15"/>
    </row>
    <row r="174" spans="2:19" ht="15">
      <c r="B174" s="26"/>
      <c r="C174" s="12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2:19" ht="15">
      <c r="B175" s="26"/>
      <c r="C175" s="12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2:19" ht="15">
      <c r="B176" s="26"/>
      <c r="C176" s="12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3:19" ht="15">
      <c r="C177" s="12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3:19" ht="15">
      <c r="C178" s="12"/>
      <c r="D178" s="27"/>
      <c r="E178" s="27"/>
      <c r="F178" s="28"/>
      <c r="G178" s="28"/>
      <c r="H178" s="27"/>
      <c r="I178" s="27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3:19" ht="15">
      <c r="C179" s="12"/>
      <c r="D179" s="27"/>
      <c r="E179" s="27"/>
      <c r="F179" s="27"/>
      <c r="G179" s="27"/>
      <c r="H179" s="28"/>
      <c r="I179" s="28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</sheetData>
  <mergeCells count="4">
    <mergeCell ref="B2:Q2"/>
    <mergeCell ref="B1:Q1"/>
    <mergeCell ref="J5:O5"/>
    <mergeCell ref="D5:I5"/>
  </mergeCells>
  <printOptions horizontalCentered="1"/>
  <pageMargins left="0.25" right="0.25" top="0.5" bottom="0.25" header="0.5" footer="0.5"/>
  <pageSetup horizontalDpi="300" verticalDpi="300" orientation="landscape" scale="58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2004-01-29T13:59:54Z</cp:lastPrinted>
  <dcterms:created xsi:type="dcterms:W3CDTF">1999-02-24T12:31:56Z</dcterms:created>
  <dcterms:modified xsi:type="dcterms:W3CDTF">2004-03-13T13:02:46Z</dcterms:modified>
  <cp:category/>
  <cp:version/>
  <cp:contentType/>
  <cp:contentStatus/>
</cp:coreProperties>
</file>