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0335" windowHeight="6330" tabRatio="639" activeTab="0"/>
  </bookViews>
  <sheets>
    <sheet name="Dust" sheetId="1" r:id="rId1"/>
    <sheet name="Emulsifiable Concentrate" sheetId="2" r:id="rId2"/>
    <sheet name="Granular" sheetId="3" r:id="rId3"/>
    <sheet name="Pelleted &amp; Tableted" sheetId="4" r:id="rId4"/>
    <sheet name="Pressurized Liquid" sheetId="5" r:id="rId5"/>
    <sheet name="RTU Solution" sheetId="6" r:id="rId6"/>
    <sheet name="Soluble Concentrate" sheetId="7" r:id="rId7"/>
    <sheet name="Wettable Powder" sheetId="8" r:id="rId8"/>
  </sheets>
  <definedNames/>
  <calcPr fullCalcOnLoad="1"/>
</workbook>
</file>

<file path=xl/comments3.xml><?xml version="1.0" encoding="utf-8"?>
<comments xmlns="http://schemas.openxmlformats.org/spreadsheetml/2006/main">
  <authors>
    <author>leeron</author>
  </authors>
  <commentList>
    <comment ref="B372" authorId="0">
      <text>
        <r>
          <rPr>
            <b/>
            <sz val="9"/>
            <rFont val="Tahoma"/>
            <family val="0"/>
          </rPr>
          <t>Note:  Because of the large n for this category, the geometric mean could not be calculated directly using the geomean formula.  Instead, it was calculated using other methods, and the value was directly placed here.</t>
        </r>
      </text>
    </comment>
  </commentList>
</comments>
</file>

<file path=xl/comments6.xml><?xml version="1.0" encoding="utf-8"?>
<comments xmlns="http://schemas.openxmlformats.org/spreadsheetml/2006/main">
  <authors>
    <author>leeron</author>
  </authors>
  <commentList>
    <comment ref="B236" authorId="0">
      <text>
        <r>
          <rPr>
            <b/>
            <sz val="9"/>
            <rFont val="Tahoma"/>
            <family val="0"/>
          </rPr>
          <t>Note:  Because of the large n for this category, the geometric mean could not be calculated directly using the geomean formula.  Instead, it was calculated using other methods, and the value was directly placed here.</t>
        </r>
        <r>
          <rPr>
            <sz val="9"/>
            <rFont val="Tahoma"/>
            <family val="0"/>
          </rPr>
          <t xml:space="preserve">
</t>
        </r>
      </text>
    </comment>
    <comment ref="C236" authorId="0">
      <text>
        <r>
          <rPr>
            <b/>
            <sz val="9"/>
            <rFont val="Tahoma"/>
            <family val="0"/>
          </rPr>
          <t>Note:  Because of the large n for this category, the geometric mean could not be calculated directly using the geomean formula.  Instead, it was calculated using other methods, and the value was directly placed here.</t>
        </r>
      </text>
    </comment>
  </commentList>
</comments>
</file>

<file path=xl/sharedStrings.xml><?xml version="1.0" encoding="utf-8"?>
<sst xmlns="http://schemas.openxmlformats.org/spreadsheetml/2006/main" count="768" uniqueCount="248">
  <si>
    <t>abrasive</t>
  </si>
  <si>
    <t>alkanolamine</t>
  </si>
  <si>
    <t>amine oxide</t>
  </si>
  <si>
    <t>amphoteric surfactant</t>
  </si>
  <si>
    <t>anionic surfactant</t>
  </si>
  <si>
    <t>anticratering agent</t>
  </si>
  <si>
    <t>antimicrobial agent</t>
  </si>
  <si>
    <t>antioxidant</t>
  </si>
  <si>
    <t>antiredeposit agent</t>
  </si>
  <si>
    <t>anti-rust agent</t>
  </si>
  <si>
    <t>antiskinning agent</t>
  </si>
  <si>
    <t>builder</t>
  </si>
  <si>
    <t>builder (alkali)</t>
  </si>
  <si>
    <t>builder (neutral salt)</t>
  </si>
  <si>
    <t>builder (phosphate)</t>
  </si>
  <si>
    <t>builder (silicate)</t>
  </si>
  <si>
    <t>cationic surfactant</t>
  </si>
  <si>
    <t>caustic agent</t>
  </si>
  <si>
    <t>colorant</t>
  </si>
  <si>
    <t>corrosion inhibitor</t>
  </si>
  <si>
    <t>defoamer</t>
  </si>
  <si>
    <t>detergent</t>
  </si>
  <si>
    <t>dispersant</t>
  </si>
  <si>
    <t>drier</t>
  </si>
  <si>
    <t>enzyme</t>
  </si>
  <si>
    <t>epoxy curing agent</t>
  </si>
  <si>
    <t>fatty acid</t>
  </si>
  <si>
    <t>fatty alcohol</t>
  </si>
  <si>
    <t>filler/extender</t>
  </si>
  <si>
    <t>foam regulator</t>
  </si>
  <si>
    <t>fragrance</t>
  </si>
  <si>
    <t>interface modifier</t>
  </si>
  <si>
    <t>nonionic surfactant</t>
  </si>
  <si>
    <t>organic sequestrant</t>
  </si>
  <si>
    <t>oxidation/corrosion inhibitor</t>
  </si>
  <si>
    <t>petroleum lubricating oil</t>
  </si>
  <si>
    <t>pH stabilizer</t>
  </si>
  <si>
    <t>pickling agent</t>
  </si>
  <si>
    <t>pigment</t>
  </si>
  <si>
    <t>plasticizer</t>
  </si>
  <si>
    <t>pour point depressants</t>
  </si>
  <si>
    <t>preservative</t>
  </si>
  <si>
    <t>resin (unspecified)</t>
  </si>
  <si>
    <t>rheological additive</t>
  </si>
  <si>
    <t>solvent</t>
  </si>
  <si>
    <t>surfactant</t>
  </si>
  <si>
    <t>viscosity index improver</t>
  </si>
  <si>
    <t>water</t>
  </si>
  <si>
    <t>whitening agent</t>
  </si>
  <si>
    <t>adhesive</t>
  </si>
  <si>
    <t>anti-foam agent</t>
  </si>
  <si>
    <t>antifreeze</t>
  </si>
  <si>
    <t>carrier</t>
  </si>
  <si>
    <t>emulsifier</t>
  </si>
  <si>
    <t>pH control</t>
  </si>
  <si>
    <t>suspending agent</t>
  </si>
  <si>
    <t>thickener</t>
  </si>
  <si>
    <t>wetting agent</t>
  </si>
  <si>
    <t>acid equivalent</t>
  </si>
  <si>
    <t>acid</t>
  </si>
  <si>
    <t>acidifier</t>
  </si>
  <si>
    <t>active intermediate</t>
  </si>
  <si>
    <t>adjuvant</t>
  </si>
  <si>
    <t>alkaline builder</t>
  </si>
  <si>
    <t>anticaking agent</t>
  </si>
  <si>
    <t>anticeptic</t>
  </si>
  <si>
    <t>anti-irritant</t>
  </si>
  <si>
    <t>aromatic</t>
  </si>
  <si>
    <t>attractant</t>
  </si>
  <si>
    <t>bacteriacide</t>
  </si>
  <si>
    <t xml:space="preserve">base </t>
  </si>
  <si>
    <t>binder</t>
  </si>
  <si>
    <t>biocide</t>
  </si>
  <si>
    <t>biocide stabilizer</t>
  </si>
  <si>
    <t>biostat</t>
  </si>
  <si>
    <t>bittering agent</t>
  </si>
  <si>
    <t>bittering agent/denaturant</t>
  </si>
  <si>
    <t>buffer</t>
  </si>
  <si>
    <t>by-product</t>
  </si>
  <si>
    <t>cerum inolytic</t>
  </si>
  <si>
    <t>chelator</t>
  </si>
  <si>
    <t>cleaner</t>
  </si>
  <si>
    <t>compatabilizer</t>
  </si>
  <si>
    <t>complexing agent</t>
  </si>
  <si>
    <t>complexing agent for copper</t>
  </si>
  <si>
    <t>conditioner</t>
  </si>
  <si>
    <t>controlled release barrier</t>
  </si>
  <si>
    <t>converts acids to salts</t>
  </si>
  <si>
    <t>converts salts</t>
  </si>
  <si>
    <t>coupling agent</t>
  </si>
  <si>
    <t>deactivator</t>
  </si>
  <si>
    <t>deodorant</t>
  </si>
  <si>
    <t>diluent</t>
  </si>
  <si>
    <t>dust control</t>
  </si>
  <si>
    <t>dye</t>
  </si>
  <si>
    <t>edta</t>
  </si>
  <si>
    <t>emollient</t>
  </si>
  <si>
    <t>emulsifier/solvent</t>
  </si>
  <si>
    <t>enhancer</t>
  </si>
  <si>
    <t>extender</t>
  </si>
  <si>
    <t>fertilizer</t>
  </si>
  <si>
    <t>filler</t>
  </si>
  <si>
    <t>fire retardant</t>
  </si>
  <si>
    <t>flavor</t>
  </si>
  <si>
    <t>floor finish component</t>
  </si>
  <si>
    <t>flow agent</t>
  </si>
  <si>
    <t>foaming agent</t>
  </si>
  <si>
    <t>foam booster</t>
  </si>
  <si>
    <t>foam stabilizer</t>
  </si>
  <si>
    <t>food</t>
  </si>
  <si>
    <t>formulation aid</t>
  </si>
  <si>
    <t>freeze/thaw stabilizer</t>
  </si>
  <si>
    <t>gel agent</t>
  </si>
  <si>
    <t>granulator</t>
  </si>
  <si>
    <t>hair conditioner</t>
  </si>
  <si>
    <t>hard water softener</t>
  </si>
  <si>
    <t>holding</t>
  </si>
  <si>
    <t>humectant</t>
  </si>
  <si>
    <t>impurity</t>
  </si>
  <si>
    <t>inhibitor</t>
  </si>
  <si>
    <t>insecticide</t>
  </si>
  <si>
    <t>insecticide/repellent</t>
  </si>
  <si>
    <t>lanolin</t>
  </si>
  <si>
    <t>line flush</t>
  </si>
  <si>
    <t>liposome</t>
  </si>
  <si>
    <t>lubricant</t>
  </si>
  <si>
    <t>mold prohibitor</t>
  </si>
  <si>
    <t>moisture sequesterant</t>
  </si>
  <si>
    <t>neutralizer</t>
  </si>
  <si>
    <t>nitrogen</t>
  </si>
  <si>
    <t>oil</t>
  </si>
  <si>
    <t>odor masking agent</t>
  </si>
  <si>
    <t>opacifier</t>
  </si>
  <si>
    <t>ovisterilant</t>
  </si>
  <si>
    <t>paste innabler</t>
  </si>
  <si>
    <t>perfume</t>
  </si>
  <si>
    <t>pH adjustment</t>
  </si>
  <si>
    <t>ph buffer</t>
  </si>
  <si>
    <t>pH modifier</t>
  </si>
  <si>
    <t>phosphorus</t>
  </si>
  <si>
    <t>plant food</t>
  </si>
  <si>
    <t>potassium</t>
  </si>
  <si>
    <t>processing aid</t>
  </si>
  <si>
    <t>propellent</t>
  </si>
  <si>
    <t>protective colloid</t>
  </si>
  <si>
    <t>protein source</t>
  </si>
  <si>
    <t>release agent</t>
  </si>
  <si>
    <t>repellent</t>
  </si>
  <si>
    <t>repellent/synergist</t>
  </si>
  <si>
    <t>sequesting agent</t>
  </si>
  <si>
    <t>shell wall precursor</t>
  </si>
  <si>
    <t>silicon</t>
  </si>
  <si>
    <t>sirfactant</t>
  </si>
  <si>
    <t>solidifier</t>
  </si>
  <si>
    <t>solubilizer</t>
  </si>
  <si>
    <t>solvency facilitator</t>
  </si>
  <si>
    <t>spreader</t>
  </si>
  <si>
    <t>stabilizer</t>
  </si>
  <si>
    <t>sticker</t>
  </si>
  <si>
    <t>stiffering agent</t>
  </si>
  <si>
    <t>sunscreen</t>
  </si>
  <si>
    <t>surface active agent</t>
  </si>
  <si>
    <t>sweetner</t>
  </si>
  <si>
    <t>synergist</t>
  </si>
  <si>
    <t>taste enhancer</t>
  </si>
  <si>
    <t>vehicle</t>
  </si>
  <si>
    <t>viscosity adjustment</t>
  </si>
  <si>
    <t>viscosity builder</t>
  </si>
  <si>
    <t>absorbant</t>
  </si>
  <si>
    <t>clarifier</t>
  </si>
  <si>
    <t>disolution aid</t>
  </si>
  <si>
    <t>mixing agent</t>
  </si>
  <si>
    <t>polymer</t>
  </si>
  <si>
    <t>reaction products</t>
  </si>
  <si>
    <t>slipping agent</t>
  </si>
  <si>
    <t>weather proofing agent</t>
  </si>
  <si>
    <t>weevil control</t>
  </si>
  <si>
    <t>bulk</t>
  </si>
  <si>
    <t>bait</t>
  </si>
  <si>
    <t>tint</t>
  </si>
  <si>
    <t>activator</t>
  </si>
  <si>
    <t>aerosol</t>
  </si>
  <si>
    <t>antifoam</t>
  </si>
  <si>
    <t>chelating agent</t>
  </si>
  <si>
    <t>cleaning agent</t>
  </si>
  <si>
    <t>pH adjustnent</t>
  </si>
  <si>
    <t>propellant</t>
  </si>
  <si>
    <t>reaction product</t>
  </si>
  <si>
    <t>thickner</t>
  </si>
  <si>
    <t>odor mask</t>
  </si>
  <si>
    <t>antifoaming agent</t>
  </si>
  <si>
    <t xml:space="preserve">buffer </t>
  </si>
  <si>
    <t>flow and processing aid</t>
  </si>
  <si>
    <t>grinding aid</t>
  </si>
  <si>
    <t>antifungal agent</t>
  </si>
  <si>
    <t>dissolution rate modifier</t>
  </si>
  <si>
    <t xml:space="preserve">filler    </t>
  </si>
  <si>
    <t>flavor enhancer</t>
  </si>
  <si>
    <t>gellant</t>
  </si>
  <si>
    <t>mold inhibitor</t>
  </si>
  <si>
    <t>pelleting agent</t>
  </si>
  <si>
    <t>pouch print ink</t>
  </si>
  <si>
    <t>reactant</t>
  </si>
  <si>
    <t>sequestrant</t>
  </si>
  <si>
    <t>tablet swelling and disinegrating agent</t>
  </si>
  <si>
    <t>tablet punch and die lubricant</t>
  </si>
  <si>
    <t>tablet mold release agent</t>
  </si>
  <si>
    <t>tabletng aid</t>
  </si>
  <si>
    <t>water soluble film</t>
  </si>
  <si>
    <t>Food</t>
  </si>
  <si>
    <t>Stabilizer</t>
  </si>
  <si>
    <t>Wetting Agent</t>
  </si>
  <si>
    <t>Fertilizer</t>
  </si>
  <si>
    <t>Conditioner</t>
  </si>
  <si>
    <t>Weight Fractions (%)</t>
  </si>
  <si>
    <t>n</t>
  </si>
  <si>
    <t>Stats:</t>
  </si>
  <si>
    <t>Arith Avg</t>
  </si>
  <si>
    <t>Geo Mean</t>
  </si>
  <si>
    <t>50th %ile</t>
  </si>
  <si>
    <t>90th %ile</t>
  </si>
  <si>
    <t>Std. Dev.</t>
  </si>
  <si>
    <t>C. of V.</t>
  </si>
  <si>
    <t>Min</t>
  </si>
  <si>
    <t>Max</t>
  </si>
  <si>
    <t>Anti-Foam Agent (defoamer, anti-foam agent)</t>
  </si>
  <si>
    <t>Colorant / Dye (dye, colorant)</t>
  </si>
  <si>
    <t>Antimicrobial / Preservatives (bacteriacide, biostat, biocide, preservative)</t>
  </si>
  <si>
    <t>pH (pH adjustment, ph buffer, buffer, neutralizer, converts salts)</t>
  </si>
  <si>
    <t>Fragrance (perfume, fragrance)</t>
  </si>
  <si>
    <t>Surfactant (surfactant, detergent)</t>
  </si>
  <si>
    <t>Stabilizer (stabilizer, biocide stabilizer)</t>
  </si>
  <si>
    <t>Antimicrobial / Preservatives (biocode, preservative, mold prohibitor)</t>
  </si>
  <si>
    <t>Sticker (adhesive, sticker)</t>
  </si>
  <si>
    <t>Antimicrobial / Preservatives (antimicrobial agent, antifungal agent, preservative, mold inhibitor, tablet mold release agent)</t>
  </si>
  <si>
    <t>Antimicrobial / Preservatives (antimicrobial agent, bacteriacide, preservative)</t>
  </si>
  <si>
    <t>pH (pH adjustment, neutralizer, alkaline builder)</t>
  </si>
  <si>
    <t>Fragrance (deodorant, perfume, fragrance)</t>
  </si>
  <si>
    <t>Antimicrobial / Preservatives (antiseptic, bacteriacide, biostat, biocide, preservative)</t>
  </si>
  <si>
    <t>Anti-Foam Agent (defoamer, anti-foam agent, foam stabilizer)</t>
  </si>
  <si>
    <t>Fragrance (deodorant, perfume, odor masking agent, fragrance)</t>
  </si>
  <si>
    <t>Viscosity Adjustment (viscosity adjustment, viscosity index improver, thickener)</t>
  </si>
  <si>
    <t>Surfactant (surface active agent, surfactant, detergent)</t>
  </si>
  <si>
    <t>pH (pH adjustment, pH modifier, acidifier, base, buffer, neutralizer, converts salts)</t>
  </si>
  <si>
    <t>Surfactant (surfactant, sirfactant, detergent)</t>
  </si>
  <si>
    <t>pH (pH adjustment, pH control, acid, acid equivalent, base, buffer, converts acids to salts, neutralizer, alkaline builder, hard water softener, converts salts)</t>
  </si>
  <si>
    <t>Food (protein source, food)</t>
  </si>
  <si>
    <t>Flavor / Sweetener (sweetener, taste enhancer, flavor)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</si>
</sst>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&quot;Z$&quot;* #,##0.00_);_(&quot;Z$&quot;* \(#,##0.00\);_(&quot;Z$&quot;* &quot;-&quot;??_);_(@_)"/>
    <numFmt numFmtId="170" formatCode="0.0000"/>
    <numFmt numFmtId="171" formatCode="0.000"/>
    <numFmt numFmtId="172" formatCode="0.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58"/>
      <name val="Arial"/>
      <family val="2"/>
    </font>
    <font>
      <b/>
      <sz val="10"/>
      <color indexed="58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1" fontId="0" fillId="2" borderId="1" xfId="0" applyNumberFormat="1" applyFont="1" applyFill="1" applyBorder="1" applyAlignment="1">
      <alignment/>
    </xf>
    <xf numFmtId="171" fontId="0" fillId="2" borderId="2" xfId="0" applyNumberFormat="1" applyFont="1" applyFill="1" applyBorder="1" applyAlignment="1">
      <alignment/>
    </xf>
    <xf numFmtId="171" fontId="0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0" fillId="2" borderId="3" xfId="0" applyNumberFormat="1" applyFont="1" applyFill="1" applyBorder="1" applyAlignment="1">
      <alignment wrapText="1"/>
    </xf>
    <xf numFmtId="171" fontId="5" fillId="0" borderId="0" xfId="0" applyNumberFormat="1" applyFont="1" applyAlignment="1">
      <alignment horizontal="right"/>
    </xf>
    <xf numFmtId="171" fontId="4" fillId="0" borderId="0" xfId="0" applyNumberFormat="1" applyFont="1" applyAlignment="1">
      <alignment/>
    </xf>
    <xf numFmtId="171" fontId="0" fillId="3" borderId="2" xfId="0" applyNumberFormat="1" applyFont="1" applyFill="1" applyBorder="1" applyAlignment="1">
      <alignment/>
    </xf>
    <xf numFmtId="171" fontId="0" fillId="3" borderId="2" xfId="0" applyNumberFormat="1" applyFont="1" applyFill="1" applyBorder="1" applyAlignment="1">
      <alignment wrapText="1"/>
    </xf>
    <xf numFmtId="171" fontId="0" fillId="3" borderId="3" xfId="0" applyNumberFormat="1" applyFont="1" applyFill="1" applyBorder="1" applyAlignment="1">
      <alignment wrapText="1"/>
    </xf>
    <xf numFmtId="171" fontId="0" fillId="4" borderId="1" xfId="0" applyNumberFormat="1" applyFont="1" applyFill="1" applyBorder="1" applyAlignment="1">
      <alignment/>
    </xf>
    <xf numFmtId="171" fontId="0" fillId="4" borderId="2" xfId="0" applyNumberFormat="1" applyFont="1" applyFill="1" applyBorder="1" applyAlignment="1">
      <alignment wrapText="1"/>
    </xf>
    <xf numFmtId="171" fontId="0" fillId="4" borderId="2" xfId="0" applyNumberFormat="1" applyFont="1" applyFill="1" applyBorder="1" applyAlignment="1">
      <alignment/>
    </xf>
    <xf numFmtId="171" fontId="0" fillId="4" borderId="3" xfId="0" applyNumberFormat="1" applyFont="1" applyFill="1" applyBorder="1" applyAlignment="1">
      <alignment wrapText="1"/>
    </xf>
    <xf numFmtId="171" fontId="0" fillId="3" borderId="1" xfId="0" applyNumberFormat="1" applyFont="1" applyFill="1" applyBorder="1" applyAlignment="1">
      <alignment/>
    </xf>
    <xf numFmtId="171" fontId="0" fillId="4" borderId="4" xfId="0" applyNumberFormat="1" applyFont="1" applyFill="1" applyBorder="1" applyAlignment="1">
      <alignment/>
    </xf>
    <xf numFmtId="171" fontId="0" fillId="5" borderId="2" xfId="0" applyNumberFormat="1" applyFont="1" applyFill="1" applyBorder="1" applyAlignment="1">
      <alignment/>
    </xf>
    <xf numFmtId="171" fontId="0" fillId="5" borderId="3" xfId="0" applyNumberFormat="1" applyFont="1" applyFill="1" applyBorder="1" applyAlignment="1">
      <alignment wrapText="1"/>
    </xf>
    <xf numFmtId="171" fontId="0" fillId="6" borderId="2" xfId="0" applyNumberFormat="1" applyFont="1" applyFill="1" applyBorder="1" applyAlignment="1">
      <alignment/>
    </xf>
    <xf numFmtId="171" fontId="0" fillId="6" borderId="3" xfId="0" applyNumberFormat="1" applyFont="1" applyFill="1" applyBorder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171" fontId="0" fillId="5" borderId="3" xfId="0" applyNumberFormat="1" applyFont="1" applyFill="1" applyBorder="1" applyAlignment="1">
      <alignment horizontal="center" wrapText="1"/>
    </xf>
    <xf numFmtId="171" fontId="0" fillId="5" borderId="5" xfId="0" applyNumberFormat="1" applyFont="1" applyFill="1" applyBorder="1" applyAlignment="1">
      <alignment wrapText="1"/>
    </xf>
    <xf numFmtId="172" fontId="0" fillId="0" borderId="0" xfId="0" applyNumberFormat="1" applyFont="1" applyAlignment="1">
      <alignment/>
    </xf>
    <xf numFmtId="0" fontId="0" fillId="6" borderId="6" xfId="0" applyNumberFormat="1" applyFont="1" applyFill="1" applyBorder="1" applyAlignment="1">
      <alignment horizontal="center" wrapText="1"/>
    </xf>
    <xf numFmtId="0" fontId="0" fillId="6" borderId="5" xfId="0" applyNumberFormat="1" applyFont="1" applyFill="1" applyBorder="1" applyAlignment="1">
      <alignment horizontal="center" wrapText="1"/>
    </xf>
    <xf numFmtId="0" fontId="0" fillId="5" borderId="6" xfId="0" applyNumberFormat="1" applyFont="1" applyFill="1" applyBorder="1" applyAlignment="1">
      <alignment horizontal="center" wrapText="1"/>
    </xf>
    <xf numFmtId="0" fontId="0" fillId="5" borderId="5" xfId="0" applyNumberFormat="1" applyFont="1" applyFill="1" applyBorder="1" applyAlignment="1">
      <alignment horizontal="center" wrapText="1"/>
    </xf>
    <xf numFmtId="0" fontId="0" fillId="4" borderId="6" xfId="0" applyNumberFormat="1" applyFont="1" applyFill="1" applyBorder="1" applyAlignment="1">
      <alignment horizontal="center" wrapText="1"/>
    </xf>
    <xf numFmtId="0" fontId="0" fillId="4" borderId="5" xfId="0" applyNumberFormat="1" applyFont="1" applyFill="1" applyBorder="1" applyAlignment="1">
      <alignment horizontal="center" wrapText="1"/>
    </xf>
    <xf numFmtId="0" fontId="0" fillId="3" borderId="3" xfId="0" applyNumberFormat="1" applyFont="1" applyFill="1" applyBorder="1" applyAlignment="1">
      <alignment wrapText="1"/>
    </xf>
    <xf numFmtId="0" fontId="0" fillId="3" borderId="3" xfId="0" applyNumberFormat="1" applyFont="1" applyFill="1" applyBorder="1" applyAlignment="1">
      <alignment/>
    </xf>
    <xf numFmtId="0" fontId="0" fillId="3" borderId="6" xfId="0" applyNumberFormat="1" applyFont="1" applyFill="1" applyBorder="1" applyAlignment="1">
      <alignment horizontal="center" wrapText="1"/>
    </xf>
    <xf numFmtId="0" fontId="0" fillId="3" borderId="5" xfId="0" applyNumberFormat="1" applyFont="1" applyFill="1" applyBorder="1" applyAlignment="1">
      <alignment horizontal="center" wrapText="1"/>
    </xf>
    <xf numFmtId="0" fontId="0" fillId="2" borderId="3" xfId="0" applyNumberFormat="1" applyFont="1" applyFill="1" applyBorder="1" applyAlignment="1">
      <alignment wrapText="1"/>
    </xf>
    <xf numFmtId="0" fontId="0" fillId="2" borderId="3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23"/>
  <sheetViews>
    <sheetView tabSelected="1"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1" sqref="D11"/>
    </sheetView>
  </sheetViews>
  <sheetFormatPr defaultColWidth="9.140625" defaultRowHeight="12.75"/>
  <cols>
    <col min="1" max="1" width="8.7109375" style="22" customWidth="1"/>
    <col min="2" max="3" width="15.57421875" style="3" customWidth="1"/>
    <col min="4" max="28" width="8.7109375" style="3" customWidth="1"/>
    <col min="29" max="31" width="8.7109375" style="4" customWidth="1"/>
    <col min="32" max="32" width="8.7109375" style="4" hidden="1" customWidth="1"/>
    <col min="33" max="16384" width="8.7109375" style="3" customWidth="1"/>
  </cols>
  <sheetData>
    <row r="1" spans="1:32" ht="12" customHeight="1">
      <c r="A1" s="28"/>
      <c r="B1" s="19" t="s">
        <v>214</v>
      </c>
      <c r="C1" s="19"/>
      <c r="AF1" s="4" t="s">
        <v>0</v>
      </c>
    </row>
    <row r="2" spans="1:32" ht="49.5" customHeight="1">
      <c r="A2" s="29"/>
      <c r="B2" s="20" t="s">
        <v>52</v>
      </c>
      <c r="C2" s="20" t="s">
        <v>92</v>
      </c>
      <c r="AF2" s="4" t="s">
        <v>168</v>
      </c>
    </row>
    <row r="3" spans="1:32" ht="12.75">
      <c r="A3" s="21"/>
      <c r="B3" s="3">
        <v>1</v>
      </c>
      <c r="C3" s="3">
        <v>1</v>
      </c>
      <c r="AF3" s="4" t="s">
        <v>59</v>
      </c>
    </row>
    <row r="4" spans="1:32" ht="12.75">
      <c r="A4" s="21"/>
      <c r="B4" s="3">
        <v>4</v>
      </c>
      <c r="C4" s="3">
        <v>15</v>
      </c>
      <c r="AF4" s="4" t="s">
        <v>58</v>
      </c>
    </row>
    <row r="5" spans="1:32" ht="12.75">
      <c r="A5" s="21"/>
      <c r="B5" s="3">
        <v>30.700000762939453</v>
      </c>
      <c r="C5" s="3">
        <v>30.700000762939453</v>
      </c>
      <c r="AF5" s="4" t="s">
        <v>60</v>
      </c>
    </row>
    <row r="6" spans="1:32" ht="12.75">
      <c r="A6" s="21"/>
      <c r="B6" s="3">
        <v>44</v>
      </c>
      <c r="C6" s="3">
        <v>66.5999984741211</v>
      </c>
      <c r="AF6" s="4" t="s">
        <v>61</v>
      </c>
    </row>
    <row r="7" spans="1:32" ht="12.75">
      <c r="A7" s="21"/>
      <c r="B7" s="3">
        <v>55</v>
      </c>
      <c r="C7" s="3">
        <v>71.97000122070312</v>
      </c>
      <c r="AF7" s="4" t="s">
        <v>49</v>
      </c>
    </row>
    <row r="8" spans="1:32" ht="12.75">
      <c r="A8" s="21"/>
      <c r="B8" s="3">
        <v>64.33999633789062</v>
      </c>
      <c r="C8" s="3">
        <v>79.5999984741211</v>
      </c>
      <c r="AF8" s="4" t="s">
        <v>62</v>
      </c>
    </row>
    <row r="9" spans="1:32" ht="12.75">
      <c r="A9" s="21"/>
      <c r="B9" s="3">
        <v>65.69999694824219</v>
      </c>
      <c r="C9" s="3">
        <v>86.48999786376953</v>
      </c>
      <c r="AF9" s="4" t="s">
        <v>63</v>
      </c>
    </row>
    <row r="10" spans="1:32" ht="12.75">
      <c r="A10" s="21"/>
      <c r="B10" s="3">
        <v>66.79000091552734</v>
      </c>
      <c r="C10" s="3">
        <v>86.48999786376953</v>
      </c>
      <c r="AF10" s="4" t="s">
        <v>1</v>
      </c>
    </row>
    <row r="11" spans="1:32" ht="12.75">
      <c r="A11" s="21"/>
      <c r="B11" s="3">
        <v>66.79000091552734</v>
      </c>
      <c r="C11" s="3">
        <v>86.48999786376953</v>
      </c>
      <c r="AF11" s="4" t="s">
        <v>2</v>
      </c>
    </row>
    <row r="12" spans="1:32" ht="12.75">
      <c r="A12" s="21"/>
      <c r="B12" s="3">
        <v>71.79000091552734</v>
      </c>
      <c r="C12" s="3">
        <v>87.25</v>
      </c>
      <c r="AF12" s="4" t="s">
        <v>3</v>
      </c>
    </row>
    <row r="13" spans="1:32" ht="12.75">
      <c r="A13" s="21"/>
      <c r="B13" s="3">
        <v>78.69000244140625</v>
      </c>
      <c r="C13" s="3">
        <v>87.80000305175781</v>
      </c>
      <c r="AF13" s="4" t="s">
        <v>4</v>
      </c>
    </row>
    <row r="14" spans="1:32" ht="12.75">
      <c r="A14" s="21"/>
      <c r="B14" s="3">
        <v>79.79000091552734</v>
      </c>
      <c r="C14" s="3">
        <v>88.5999984741211</v>
      </c>
      <c r="AF14" s="4" t="s">
        <v>64</v>
      </c>
    </row>
    <row r="15" spans="1:32" ht="12.75">
      <c r="A15" s="21"/>
      <c r="B15" s="3">
        <v>80.0999984741211</v>
      </c>
      <c r="C15" s="3">
        <v>89.44999694824219</v>
      </c>
      <c r="AF15" s="4" t="s">
        <v>5</v>
      </c>
    </row>
    <row r="16" spans="1:32" ht="12.75">
      <c r="A16" s="21"/>
      <c r="B16" s="3">
        <v>85</v>
      </c>
      <c r="C16" s="3">
        <v>89.73999786376953</v>
      </c>
      <c r="AF16" s="4" t="s">
        <v>65</v>
      </c>
    </row>
    <row r="17" spans="2:32" ht="12.75">
      <c r="B17" s="3">
        <v>85.38999938964844</v>
      </c>
      <c r="C17" s="3">
        <v>89.89900207519531</v>
      </c>
      <c r="AF17" s="4" t="s">
        <v>50</v>
      </c>
    </row>
    <row r="18" spans="2:32" ht="12.75">
      <c r="B18" s="3">
        <v>87.5</v>
      </c>
      <c r="C18" s="3">
        <v>93.5999984741211</v>
      </c>
      <c r="AF18" s="4" t="s">
        <v>51</v>
      </c>
    </row>
    <row r="19" spans="2:32" ht="12.75">
      <c r="B19" s="3">
        <v>87.5</v>
      </c>
      <c r="C19" s="3">
        <v>93.69999694824219</v>
      </c>
      <c r="AF19" s="4" t="s">
        <v>66</v>
      </c>
    </row>
    <row r="20" spans="2:32" ht="12.75">
      <c r="B20" s="3">
        <v>88.41999816894531</v>
      </c>
      <c r="C20" s="3">
        <v>93.69999694824219</v>
      </c>
      <c r="AF20" s="4" t="s">
        <v>6</v>
      </c>
    </row>
    <row r="21" spans="2:32" ht="12.75">
      <c r="B21" s="3">
        <v>89.9000015258789</v>
      </c>
      <c r="C21" s="3">
        <v>93.69999694824219</v>
      </c>
      <c r="AF21" s="4" t="s">
        <v>7</v>
      </c>
    </row>
    <row r="22" spans="2:32" ht="12.75">
      <c r="B22" s="3">
        <v>90</v>
      </c>
      <c r="C22" s="3">
        <v>93.75</v>
      </c>
      <c r="AF22" s="4" t="s">
        <v>8</v>
      </c>
    </row>
    <row r="23" spans="2:32" ht="12.75">
      <c r="B23" s="3">
        <v>90</v>
      </c>
      <c r="C23" s="3">
        <v>94.8280029296875</v>
      </c>
      <c r="AF23" s="4" t="s">
        <v>9</v>
      </c>
    </row>
    <row r="24" spans="2:32" ht="12.75">
      <c r="B24" s="3">
        <v>90</v>
      </c>
      <c r="C24" s="3">
        <v>94.87000274658203</v>
      </c>
      <c r="AF24" s="4" t="s">
        <v>10</v>
      </c>
    </row>
    <row r="25" spans="2:32" ht="12.75">
      <c r="B25" s="3">
        <v>90</v>
      </c>
      <c r="C25" s="3">
        <v>94.87000274658203</v>
      </c>
      <c r="AF25" s="4" t="s">
        <v>67</v>
      </c>
    </row>
    <row r="26" spans="2:32" ht="12.75">
      <c r="B26" s="3">
        <v>90</v>
      </c>
      <c r="C26" s="3">
        <v>94.87000274658203</v>
      </c>
      <c r="AF26" s="4" t="s">
        <v>68</v>
      </c>
    </row>
    <row r="27" spans="2:32" ht="12.75">
      <c r="B27" s="3">
        <v>91.75</v>
      </c>
      <c r="C27" s="3">
        <v>94.87000274658203</v>
      </c>
      <c r="AF27" s="4" t="s">
        <v>69</v>
      </c>
    </row>
    <row r="28" spans="2:32" ht="12.75">
      <c r="B28" s="3">
        <v>92.30000305175781</v>
      </c>
      <c r="C28" s="3">
        <v>94.87000274658203</v>
      </c>
      <c r="AF28" s="4" t="s">
        <v>178</v>
      </c>
    </row>
    <row r="29" spans="2:32" ht="12.75">
      <c r="B29" s="3">
        <v>93</v>
      </c>
      <c r="C29" s="3">
        <v>94.87000274658203</v>
      </c>
      <c r="AF29" s="4" t="s">
        <v>70</v>
      </c>
    </row>
    <row r="30" spans="2:32" ht="12.75">
      <c r="B30" s="3">
        <v>93.75</v>
      </c>
      <c r="C30" s="3">
        <v>94.87000274658203</v>
      </c>
      <c r="AF30" s="4" t="s">
        <v>71</v>
      </c>
    </row>
    <row r="31" spans="2:32" ht="12.75">
      <c r="B31" s="3">
        <v>93.75</v>
      </c>
      <c r="C31" s="3">
        <v>94.9000015258789</v>
      </c>
      <c r="AF31" s="4" t="s">
        <v>72</v>
      </c>
    </row>
    <row r="32" spans="2:32" ht="12.75">
      <c r="B32" s="3">
        <v>93.75</v>
      </c>
      <c r="C32" s="3">
        <v>94.94999694824219</v>
      </c>
      <c r="AF32" s="4" t="s">
        <v>73</v>
      </c>
    </row>
    <row r="33" spans="2:32" ht="12.75">
      <c r="B33" s="3">
        <v>93.75</v>
      </c>
      <c r="C33" s="3">
        <v>94.94999694824219</v>
      </c>
      <c r="AF33" s="4" t="s">
        <v>74</v>
      </c>
    </row>
    <row r="34" spans="2:32" ht="12.75">
      <c r="B34" s="3">
        <v>93.75</v>
      </c>
      <c r="C34" s="3">
        <v>94.94999694824219</v>
      </c>
      <c r="AF34" s="4" t="s">
        <v>75</v>
      </c>
    </row>
    <row r="35" spans="2:32" ht="12.75">
      <c r="B35" s="3">
        <v>94.48999786376953</v>
      </c>
      <c r="C35" s="3">
        <v>94.94999694824219</v>
      </c>
      <c r="AF35" s="4" t="s">
        <v>76</v>
      </c>
    </row>
    <row r="36" spans="2:32" ht="12.75">
      <c r="B36" s="3">
        <v>94.75</v>
      </c>
      <c r="C36" s="3">
        <v>97.4000015258789</v>
      </c>
      <c r="AF36" s="4" t="s">
        <v>77</v>
      </c>
    </row>
    <row r="37" spans="2:32" ht="12.75">
      <c r="B37" s="3">
        <v>94.81600189208984</v>
      </c>
      <c r="C37" s="3">
        <v>97.9000015258789</v>
      </c>
      <c r="AF37" s="4" t="s">
        <v>11</v>
      </c>
    </row>
    <row r="38" spans="2:32" ht="12.75">
      <c r="B38" s="3">
        <v>94.94999694824219</v>
      </c>
      <c r="C38" s="3">
        <v>98</v>
      </c>
      <c r="AF38" s="4" t="s">
        <v>12</v>
      </c>
    </row>
    <row r="39" spans="2:32" ht="12.75">
      <c r="B39" s="3">
        <v>94.94999694824219</v>
      </c>
      <c r="AF39" s="4" t="s">
        <v>13</v>
      </c>
    </row>
    <row r="40" spans="2:32" ht="12.75">
      <c r="B40" s="3">
        <v>95</v>
      </c>
      <c r="AF40" s="4" t="s">
        <v>14</v>
      </c>
    </row>
    <row r="41" spans="2:32" ht="12.75">
      <c r="B41" s="3">
        <v>97.41500091552734</v>
      </c>
      <c r="AF41" s="4" t="s">
        <v>15</v>
      </c>
    </row>
    <row r="42" spans="2:32" ht="12.75">
      <c r="B42" s="3">
        <v>99.68499755859375</v>
      </c>
      <c r="AF42" s="4" t="s">
        <v>177</v>
      </c>
    </row>
    <row r="43" spans="2:32" ht="12.75">
      <c r="B43" s="3">
        <v>99.83000183105469</v>
      </c>
      <c r="AF43" s="4" t="s">
        <v>78</v>
      </c>
    </row>
    <row r="44" spans="2:32" ht="12.75">
      <c r="B44" s="3">
        <v>99.83000183105469</v>
      </c>
      <c r="AF44" s="4" t="s">
        <v>52</v>
      </c>
    </row>
    <row r="45" spans="2:32" ht="12.75">
      <c r="B45" s="3">
        <v>99.9489974975586</v>
      </c>
      <c r="AF45" s="4" t="s">
        <v>16</v>
      </c>
    </row>
    <row r="46" spans="2:32" ht="12.75">
      <c r="B46" s="3">
        <v>99.9489974975586</v>
      </c>
      <c r="AF46" s="4" t="s">
        <v>17</v>
      </c>
    </row>
    <row r="47" spans="1:32" ht="12.75">
      <c r="A47" s="23" t="s">
        <v>216</v>
      </c>
      <c r="AF47" s="4" t="s">
        <v>120</v>
      </c>
    </row>
    <row r="48" spans="1:32" ht="12.75">
      <c r="A48" s="24" t="s">
        <v>215</v>
      </c>
      <c r="B48" s="7">
        <f>COUNT(B$3:B46)</f>
        <v>44</v>
      </c>
      <c r="C48" s="7">
        <f>COUNT(C$3:C46)</f>
        <v>36</v>
      </c>
      <c r="AF48" s="4" t="s">
        <v>121</v>
      </c>
    </row>
    <row r="49" spans="1:32" ht="12.75">
      <c r="A49" s="24" t="s">
        <v>217</v>
      </c>
      <c r="B49" s="7">
        <f>AVERAGE(B$3:B46)</f>
        <v>81.67759071696888</v>
      </c>
      <c r="C49" s="7">
        <f>AVERAGE(C$3:C46)</f>
        <v>84.79019429948595</v>
      </c>
      <c r="AF49" s="4" t="s">
        <v>31</v>
      </c>
    </row>
    <row r="50" spans="1:32" ht="12.75">
      <c r="A50" s="24" t="s">
        <v>218</v>
      </c>
      <c r="B50" s="7">
        <f>GEOMEAN(B$3:B46)</f>
        <v>70.51894072893354</v>
      </c>
      <c r="C50" s="7">
        <f>GEOMEAN(C$3:C46)</f>
        <v>73.93593100561317</v>
      </c>
      <c r="AF50" s="4" t="s">
        <v>122</v>
      </c>
    </row>
    <row r="51" spans="1:32" ht="12.75">
      <c r="A51" s="24" t="s">
        <v>223</v>
      </c>
      <c r="B51" s="7">
        <f>MIN(B$3:B46)</f>
        <v>1</v>
      </c>
      <c r="C51" s="7">
        <f>MIN(C$3:C46)</f>
        <v>1</v>
      </c>
      <c r="AF51" s="4" t="s">
        <v>123</v>
      </c>
    </row>
    <row r="52" spans="1:32" ht="12.75">
      <c r="A52" s="24" t="s">
        <v>224</v>
      </c>
      <c r="B52" s="7">
        <f>MAX(B$3:B46)</f>
        <v>99.9489974975586</v>
      </c>
      <c r="C52" s="7">
        <f>MAX(C$3:C46)</f>
        <v>98</v>
      </c>
      <c r="AF52" s="4" t="s">
        <v>124</v>
      </c>
    </row>
    <row r="53" spans="1:32" ht="12.75">
      <c r="A53" s="24" t="s">
        <v>219</v>
      </c>
      <c r="B53" s="7">
        <f>PERCENTILE(B$3:B46,0.5)</f>
        <v>90</v>
      </c>
      <c r="C53" s="7">
        <f>PERCENTILE(C$3:C46,0.5)</f>
        <v>93.69999694824219</v>
      </c>
      <c r="AF53" s="4" t="s">
        <v>125</v>
      </c>
    </row>
    <row r="54" spans="1:32" ht="12.75">
      <c r="A54" s="24" t="s">
        <v>220</v>
      </c>
      <c r="B54" s="7">
        <f>PERCENTILE(B$3:B46,0.9)</f>
        <v>99.00399856567384</v>
      </c>
      <c r="C54" s="7">
        <f>PERCENTILE(C$3:C46,0.9)</f>
        <v>94.94999694824219</v>
      </c>
      <c r="AF54" s="4" t="s">
        <v>171</v>
      </c>
    </row>
    <row r="55" spans="1:32" ht="12.75">
      <c r="A55" s="24" t="s">
        <v>221</v>
      </c>
      <c r="B55" s="7">
        <f>STDEV(B$3:B46)</f>
        <v>23.099329325869384</v>
      </c>
      <c r="C55" s="7">
        <f>STDEV(C$3:C46)</f>
        <v>22.474423402998998</v>
      </c>
      <c r="AF55" s="4" t="s">
        <v>126</v>
      </c>
    </row>
    <row r="56" spans="1:32" ht="12.75">
      <c r="A56" s="24" t="s">
        <v>222</v>
      </c>
      <c r="B56" s="7">
        <f>B55/B49</f>
        <v>0.2828111006103709</v>
      </c>
      <c r="C56" s="7">
        <f>C55/C49</f>
        <v>0.2650592275283329</v>
      </c>
      <c r="AF56" s="4" t="s">
        <v>127</v>
      </c>
    </row>
    <row r="57" ht="12.75">
      <c r="AF57" s="4" t="s">
        <v>128</v>
      </c>
    </row>
    <row r="58" ht="12.75">
      <c r="AF58" s="4" t="s">
        <v>129</v>
      </c>
    </row>
    <row r="59" ht="12.75">
      <c r="AF59" s="4" t="s">
        <v>32</v>
      </c>
    </row>
    <row r="60" ht="12.75">
      <c r="AF60" s="4" t="s">
        <v>130</v>
      </c>
    </row>
    <row r="61" ht="12.75">
      <c r="AF61" s="4" t="s">
        <v>131</v>
      </c>
    </row>
    <row r="62" ht="12.75">
      <c r="AF62" s="4" t="s">
        <v>132</v>
      </c>
    </row>
    <row r="63" ht="12.75">
      <c r="AF63" s="4" t="s">
        <v>33</v>
      </c>
    </row>
    <row r="64" ht="12.75">
      <c r="AF64" s="4" t="s">
        <v>133</v>
      </c>
    </row>
    <row r="65" ht="12.75">
      <c r="AF65" s="4" t="s">
        <v>34</v>
      </c>
    </row>
    <row r="66" ht="12.75">
      <c r="AF66" s="4" t="s">
        <v>134</v>
      </c>
    </row>
    <row r="67" ht="12.75">
      <c r="AF67" s="4" t="s">
        <v>135</v>
      </c>
    </row>
    <row r="68" ht="12.75">
      <c r="AF68" s="4" t="s">
        <v>35</v>
      </c>
    </row>
    <row r="69" ht="12.75">
      <c r="AF69" s="4" t="s">
        <v>136</v>
      </c>
    </row>
    <row r="70" ht="12.75">
      <c r="AF70" s="4" t="s">
        <v>137</v>
      </c>
    </row>
    <row r="71" ht="12.75">
      <c r="AF71" s="4" t="s">
        <v>54</v>
      </c>
    </row>
    <row r="72" ht="12.75">
      <c r="AF72" s="4" t="s">
        <v>138</v>
      </c>
    </row>
    <row r="73" ht="12.75">
      <c r="AF73" s="4" t="s">
        <v>139</v>
      </c>
    </row>
    <row r="74" ht="12.75">
      <c r="AF74" s="4" t="s">
        <v>36</v>
      </c>
    </row>
    <row r="75" ht="12.75">
      <c r="AF75" s="4" t="s">
        <v>37</v>
      </c>
    </row>
    <row r="76" ht="12.75">
      <c r="AF76" s="4" t="s">
        <v>38</v>
      </c>
    </row>
    <row r="77" ht="12.75">
      <c r="AF77" s="4" t="s">
        <v>140</v>
      </c>
    </row>
    <row r="78" ht="12.75">
      <c r="AF78" s="4" t="s">
        <v>39</v>
      </c>
    </row>
    <row r="79" ht="12.75">
      <c r="AF79" s="4" t="s">
        <v>172</v>
      </c>
    </row>
    <row r="80" ht="12.75">
      <c r="AF80" s="4" t="s">
        <v>141</v>
      </c>
    </row>
    <row r="81" ht="12.75">
      <c r="AF81" s="4" t="s">
        <v>40</v>
      </c>
    </row>
    <row r="82" ht="12.75">
      <c r="AF82" s="4" t="s">
        <v>41</v>
      </c>
    </row>
    <row r="83" ht="12.75">
      <c r="AF83" s="4" t="s">
        <v>142</v>
      </c>
    </row>
    <row r="84" ht="12.75">
      <c r="AF84" s="4" t="s">
        <v>143</v>
      </c>
    </row>
    <row r="85" ht="12.75">
      <c r="AF85" s="4" t="s">
        <v>144</v>
      </c>
    </row>
    <row r="86" ht="12.75">
      <c r="AF86" s="4" t="s">
        <v>145</v>
      </c>
    </row>
    <row r="87" ht="12.75">
      <c r="AF87" s="4" t="s">
        <v>173</v>
      </c>
    </row>
    <row r="88" ht="12.75">
      <c r="AF88" s="4" t="s">
        <v>146</v>
      </c>
    </row>
    <row r="89" ht="12.75">
      <c r="AF89" s="4" t="s">
        <v>147</v>
      </c>
    </row>
    <row r="90" ht="12.75">
      <c r="AF90" s="4" t="s">
        <v>148</v>
      </c>
    </row>
    <row r="91" ht="12.75">
      <c r="AF91" s="4" t="s">
        <v>42</v>
      </c>
    </row>
    <row r="92" ht="12.75">
      <c r="AF92" s="4" t="s">
        <v>43</v>
      </c>
    </row>
    <row r="93" ht="12.75">
      <c r="AF93" s="4" t="s">
        <v>149</v>
      </c>
    </row>
    <row r="94" ht="12.75">
      <c r="AF94" s="4" t="s">
        <v>150</v>
      </c>
    </row>
    <row r="95" ht="12.75">
      <c r="AF95" s="4" t="s">
        <v>151</v>
      </c>
    </row>
    <row r="96" ht="12.75">
      <c r="AF96" s="4" t="s">
        <v>152</v>
      </c>
    </row>
    <row r="97" ht="12.75">
      <c r="AF97" s="4" t="s">
        <v>174</v>
      </c>
    </row>
    <row r="98" ht="12.75">
      <c r="AF98" s="4" t="s">
        <v>153</v>
      </c>
    </row>
    <row r="99" ht="12.75">
      <c r="AF99" s="4" t="s">
        <v>154</v>
      </c>
    </row>
    <row r="100" ht="12.75">
      <c r="AF100" s="4" t="s">
        <v>44</v>
      </c>
    </row>
    <row r="101" ht="12.75">
      <c r="AF101" s="4" t="s">
        <v>155</v>
      </c>
    </row>
    <row r="102" ht="12.75">
      <c r="AF102" s="4" t="s">
        <v>156</v>
      </c>
    </row>
    <row r="103" ht="12.75">
      <c r="AF103" s="4" t="s">
        <v>157</v>
      </c>
    </row>
    <row r="104" ht="12.75">
      <c r="AF104" s="4" t="s">
        <v>158</v>
      </c>
    </row>
    <row r="105" ht="12.75">
      <c r="AF105" s="4" t="s">
        <v>159</v>
      </c>
    </row>
    <row r="106" ht="12.75">
      <c r="AF106" s="4" t="s">
        <v>160</v>
      </c>
    </row>
    <row r="107" ht="12.75">
      <c r="AF107" s="4" t="s">
        <v>161</v>
      </c>
    </row>
    <row r="108" ht="12.75">
      <c r="AF108" s="4" t="s">
        <v>45</v>
      </c>
    </row>
    <row r="109" ht="12.75">
      <c r="AF109" s="4" t="s">
        <v>55</v>
      </c>
    </row>
    <row r="110" ht="12.75">
      <c r="AF110" s="4" t="s">
        <v>162</v>
      </c>
    </row>
    <row r="111" ht="12.75">
      <c r="AF111" s="4" t="s">
        <v>163</v>
      </c>
    </row>
    <row r="112" ht="12.75">
      <c r="AF112" s="4" t="s">
        <v>164</v>
      </c>
    </row>
    <row r="113" ht="12.75">
      <c r="AF113" s="4" t="s">
        <v>56</v>
      </c>
    </row>
    <row r="114" ht="12.75">
      <c r="AF114" s="4" t="s">
        <v>179</v>
      </c>
    </row>
    <row r="115" ht="12.75">
      <c r="AF115" s="4" t="s">
        <v>165</v>
      </c>
    </row>
    <row r="116" ht="12.75">
      <c r="AF116" s="4" t="s">
        <v>166</v>
      </c>
    </row>
    <row r="117" ht="12.75">
      <c r="AF117" s="4" t="s">
        <v>167</v>
      </c>
    </row>
    <row r="118" ht="12.75">
      <c r="AF118" s="4" t="s">
        <v>46</v>
      </c>
    </row>
    <row r="119" ht="12.75">
      <c r="AF119" s="4" t="s">
        <v>47</v>
      </c>
    </row>
    <row r="120" ht="12.75">
      <c r="AF120" s="4" t="s">
        <v>175</v>
      </c>
    </row>
    <row r="121" ht="12.75">
      <c r="AF121" s="4" t="s">
        <v>57</v>
      </c>
    </row>
    <row r="122" ht="12.75">
      <c r="AF122" s="4" t="s">
        <v>176</v>
      </c>
    </row>
    <row r="123" ht="12.75">
      <c r="AF123" s="4" t="s">
        <v>48</v>
      </c>
    </row>
  </sheetData>
  <mergeCells count="1">
    <mergeCell ref="A1:A2"/>
  </mergeCells>
  <printOptions/>
  <pageMargins left="0.75" right="0.75" top="1" bottom="1" header="0.5" footer="0.5"/>
  <pageSetup horizontalDpi="600" verticalDpi="600" orientation="portrait" paperSize="5" scale="5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137"/>
  <sheetViews>
    <sheetView zoomScale="75" zoomScaleNormal="75" workbookViewId="0" topLeftCell="A1">
      <pane xSplit="1" ySplit="2" topLeftCell="F3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I1" sqref="I1:I16384"/>
    </sheetView>
  </sheetViews>
  <sheetFormatPr defaultColWidth="9.140625" defaultRowHeight="12.75"/>
  <cols>
    <col min="1" max="1" width="8.7109375" style="22" customWidth="1"/>
    <col min="2" max="2" width="21.8515625" style="3" customWidth="1"/>
    <col min="3" max="12" width="15.57421875" style="3" customWidth="1"/>
    <col min="13" max="29" width="8.7109375" style="3" customWidth="1"/>
    <col min="30" max="32" width="8.7109375" style="4" customWidth="1"/>
    <col min="33" max="33" width="8.7109375" style="4" hidden="1" customWidth="1"/>
    <col min="34" max="16384" width="8.7109375" style="3" customWidth="1"/>
  </cols>
  <sheetData>
    <row r="1" spans="1:33" ht="12" customHeight="1">
      <c r="A1" s="30"/>
      <c r="B1" s="17" t="s">
        <v>214</v>
      </c>
      <c r="C1" s="17"/>
      <c r="D1" s="17"/>
      <c r="E1" s="17"/>
      <c r="F1" s="17"/>
      <c r="G1" s="17"/>
      <c r="H1" s="17"/>
      <c r="I1" s="17"/>
      <c r="J1" s="17"/>
      <c r="K1" s="17"/>
      <c r="L1" s="17"/>
      <c r="AG1" s="4" t="s">
        <v>0</v>
      </c>
    </row>
    <row r="2" spans="1:33" ht="69.75" customHeight="1">
      <c r="A2" s="31"/>
      <c r="B2" s="26" t="s">
        <v>53</v>
      </c>
      <c r="C2" s="18" t="s">
        <v>44</v>
      </c>
      <c r="D2" s="18" t="s">
        <v>92</v>
      </c>
      <c r="E2" s="25" t="s">
        <v>227</v>
      </c>
      <c r="F2" s="18" t="s">
        <v>225</v>
      </c>
      <c r="G2" s="18" t="s">
        <v>230</v>
      </c>
      <c r="H2" s="18" t="s">
        <v>228</v>
      </c>
      <c r="I2" s="18" t="s">
        <v>211</v>
      </c>
      <c r="J2" s="18" t="s">
        <v>229</v>
      </c>
      <c r="K2" s="18" t="s">
        <v>231</v>
      </c>
      <c r="L2" s="18" t="s">
        <v>226</v>
      </c>
      <c r="AG2" s="4" t="s">
        <v>58</v>
      </c>
    </row>
    <row r="3" spans="1:12" ht="12.75">
      <c r="A3" s="21"/>
      <c r="B3" s="3">
        <v>0.10000000149011612</v>
      </c>
      <c r="C3" s="3">
        <v>0.6449999809265137</v>
      </c>
      <c r="D3" s="3">
        <v>0.20000000298023224</v>
      </c>
      <c r="E3" s="3">
        <v>0.02500000037252903</v>
      </c>
      <c r="F3" s="4">
        <v>0.0020000000949949026</v>
      </c>
      <c r="G3" s="4">
        <v>0.03999999910593033</v>
      </c>
      <c r="H3" s="4">
        <v>0.029999999329447746</v>
      </c>
      <c r="I3" s="3">
        <v>0.10000000149011612</v>
      </c>
      <c r="J3" s="3">
        <v>0.05000000074505806</v>
      </c>
      <c r="K3" s="3">
        <v>0.008999999612569809</v>
      </c>
      <c r="L3" s="27">
        <v>0.0003800000122282654</v>
      </c>
    </row>
    <row r="4" spans="1:12" ht="12.75">
      <c r="A4" s="21"/>
      <c r="B4" s="3">
        <v>0.10480000078678131</v>
      </c>
      <c r="C4" s="3">
        <v>0.8259999752044678</v>
      </c>
      <c r="D4" s="3">
        <v>6.28000020980835</v>
      </c>
      <c r="E4" s="3">
        <v>0.02500000037252903</v>
      </c>
      <c r="F4" s="4">
        <v>0.0020000000949949026</v>
      </c>
      <c r="G4" s="4">
        <v>0.03999999910593033</v>
      </c>
      <c r="H4" s="4">
        <v>0.029999999329447746</v>
      </c>
      <c r="I4" s="3">
        <v>0.10000000149011612</v>
      </c>
      <c r="J4" s="3">
        <v>0.05000000074505806</v>
      </c>
      <c r="K4" s="3">
        <v>0.013000000268220901</v>
      </c>
      <c r="L4" s="27">
        <v>0.0003800000122282654</v>
      </c>
    </row>
    <row r="5" spans="1:12" ht="12.75">
      <c r="A5" s="21"/>
      <c r="B5" s="3">
        <v>0.17000000178813934</v>
      </c>
      <c r="C5" s="3">
        <v>0.8259999752044678</v>
      </c>
      <c r="D5" s="3">
        <v>15.350000381469727</v>
      </c>
      <c r="E5" s="3">
        <v>0.02500000037252903</v>
      </c>
      <c r="F5" s="4">
        <v>0.0020000000949949026</v>
      </c>
      <c r="G5" s="4">
        <v>0.25</v>
      </c>
      <c r="H5" s="4">
        <v>0.029999999329447746</v>
      </c>
      <c r="I5" s="3">
        <v>0.20999999344348907</v>
      </c>
      <c r="J5" s="3">
        <v>0.05000000074505806</v>
      </c>
      <c r="K5" s="3">
        <v>0.10000000149011612</v>
      </c>
      <c r="L5" s="3">
        <v>0.0010000000474974513</v>
      </c>
    </row>
    <row r="6" spans="1:12" ht="12.75">
      <c r="A6" s="21"/>
      <c r="B6" s="3">
        <v>0.17000000178813934</v>
      </c>
      <c r="C6" s="3">
        <v>0.9900000095367432</v>
      </c>
      <c r="D6" s="3">
        <v>15.350000381469727</v>
      </c>
      <c r="E6" s="3">
        <v>0.02500000037252903</v>
      </c>
      <c r="F6" s="4">
        <v>0.0020000000949949026</v>
      </c>
      <c r="G6" s="4">
        <v>1.75</v>
      </c>
      <c r="H6" s="4">
        <v>0.10000000149011612</v>
      </c>
      <c r="I6" s="3">
        <v>0.5</v>
      </c>
      <c r="J6" s="3">
        <v>0.05000000074505806</v>
      </c>
      <c r="K6" s="3">
        <v>0.10000000149011612</v>
      </c>
      <c r="L6" s="3">
        <v>0.003000000026077032</v>
      </c>
    </row>
    <row r="7" spans="1:12" ht="12.75">
      <c r="A7" s="21"/>
      <c r="B7" s="3">
        <v>0.17000000178813934</v>
      </c>
      <c r="C7" s="3">
        <v>0.9900000095367432</v>
      </c>
      <c r="D7" s="3">
        <v>24.600000381469727</v>
      </c>
      <c r="E7" s="3">
        <v>0.05000000074505806</v>
      </c>
      <c r="F7" s="4">
        <v>0.0020000000949949026</v>
      </c>
      <c r="G7" s="4">
        <v>1.75</v>
      </c>
      <c r="H7" s="4">
        <v>0.1599999964237213</v>
      </c>
      <c r="I7" s="3">
        <v>0.5</v>
      </c>
      <c r="J7" s="3">
        <v>0.10000000149011612</v>
      </c>
      <c r="K7" s="3">
        <v>0.10000000149011612</v>
      </c>
      <c r="L7" s="3">
        <v>0.004999999888241291</v>
      </c>
    </row>
    <row r="8" spans="1:12" ht="12.75">
      <c r="A8" s="21"/>
      <c r="B8" s="3">
        <v>0.18479999899864197</v>
      </c>
      <c r="C8" s="3">
        <v>1.9299999475479126</v>
      </c>
      <c r="D8" s="3">
        <v>26.899999618530273</v>
      </c>
      <c r="E8" s="3">
        <v>0.05000000074505806</v>
      </c>
      <c r="F8" s="4">
        <v>0.0020000000949949026</v>
      </c>
      <c r="G8" s="4">
        <v>2.5</v>
      </c>
      <c r="H8" s="4">
        <v>0.1599999964237213</v>
      </c>
      <c r="I8" s="3">
        <v>2.3399999141693115</v>
      </c>
      <c r="J8" s="3">
        <v>0.11999999731779099</v>
      </c>
      <c r="K8" s="3">
        <v>0.10000000149011612</v>
      </c>
      <c r="L8" s="3">
        <v>0.004999999888241291</v>
      </c>
    </row>
    <row r="9" spans="1:12" ht="12.75">
      <c r="A9" s="21"/>
      <c r="B9" s="3">
        <v>0.20000000298023224</v>
      </c>
      <c r="C9" s="3">
        <v>2.069999933242798</v>
      </c>
      <c r="D9" s="3">
        <v>26.899999618530273</v>
      </c>
      <c r="E9" s="3">
        <v>0.05000000074505806</v>
      </c>
      <c r="F9" s="4">
        <v>0.009999999776482582</v>
      </c>
      <c r="G9" s="4">
        <v>2.5</v>
      </c>
      <c r="H9" s="4">
        <v>0.49300000071525574</v>
      </c>
      <c r="I9" s="3">
        <v>2.3399999141693115</v>
      </c>
      <c r="J9" s="3">
        <v>0.11999999731779099</v>
      </c>
      <c r="K9" s="3">
        <v>1.2000000476837158</v>
      </c>
      <c r="L9" s="3">
        <v>0.019999999552965164</v>
      </c>
    </row>
    <row r="10" spans="1:12" ht="12.75">
      <c r="A10" s="21"/>
      <c r="B10" s="3">
        <v>0.20000000298023224</v>
      </c>
      <c r="C10" s="3">
        <v>2.180000066757202</v>
      </c>
      <c r="D10" s="3">
        <v>34</v>
      </c>
      <c r="E10" s="3">
        <v>0.05000000074505806</v>
      </c>
      <c r="F10" s="4">
        <v>0.009999999776482582</v>
      </c>
      <c r="G10" s="4">
        <v>2.5</v>
      </c>
      <c r="H10" s="4">
        <v>0.5</v>
      </c>
      <c r="I10" s="3">
        <v>3</v>
      </c>
      <c r="J10" s="3">
        <v>0.15000000596046448</v>
      </c>
      <c r="K10" s="3">
        <v>1.2000000476837158</v>
      </c>
      <c r="L10" s="3">
        <v>0.019999999552965164</v>
      </c>
    </row>
    <row r="11" spans="1:12" ht="12.75">
      <c r="A11" s="21"/>
      <c r="B11" s="3">
        <v>0.3319999873638153</v>
      </c>
      <c r="C11" s="3">
        <v>3.7799999713897705</v>
      </c>
      <c r="D11" s="3">
        <v>36.59000015258789</v>
      </c>
      <c r="E11" s="3">
        <v>0.10000000149011612</v>
      </c>
      <c r="F11" s="4">
        <v>0.019999999552965164</v>
      </c>
      <c r="G11" s="4">
        <v>2.5</v>
      </c>
      <c r="H11" s="4">
        <v>1</v>
      </c>
      <c r="I11" s="3">
        <v>3</v>
      </c>
      <c r="J11" s="3">
        <v>0.20000000298023224</v>
      </c>
      <c r="K11" s="3">
        <v>1.2000000476837158</v>
      </c>
      <c r="L11" s="3">
        <v>0.03999999910593033</v>
      </c>
    </row>
    <row r="12" spans="1:12" ht="12.75">
      <c r="A12" s="21"/>
      <c r="B12" s="3">
        <v>0.3319999873638153</v>
      </c>
      <c r="C12" s="3">
        <v>5.25</v>
      </c>
      <c r="D12" s="3">
        <v>36.59000015258789</v>
      </c>
      <c r="E12" s="3">
        <v>0.10000000149011612</v>
      </c>
      <c r="F12" s="4">
        <v>0.019999999552965164</v>
      </c>
      <c r="G12" s="4">
        <v>5</v>
      </c>
      <c r="H12" s="4">
        <v>1</v>
      </c>
      <c r="I12" s="3">
        <v>4</v>
      </c>
      <c r="J12" s="3">
        <v>0.24699999392032623</v>
      </c>
      <c r="K12" s="3">
        <v>1.2000000476837158</v>
      </c>
      <c r="L12" s="3">
        <v>0.10000000149011612</v>
      </c>
    </row>
    <row r="13" spans="1:11" ht="12.75">
      <c r="A13" s="21"/>
      <c r="B13" s="3">
        <v>0.3319999873638153</v>
      </c>
      <c r="C13" s="3">
        <v>6.28000020980835</v>
      </c>
      <c r="D13" s="3">
        <v>53.349998474121094</v>
      </c>
      <c r="E13" s="3">
        <v>0.10000000149011612</v>
      </c>
      <c r="F13" s="4">
        <v>0.019999999552965164</v>
      </c>
      <c r="G13" s="4">
        <v>5.099999904632568</v>
      </c>
      <c r="H13" s="4">
        <v>1</v>
      </c>
      <c r="I13" s="3">
        <v>4</v>
      </c>
      <c r="J13" s="3">
        <v>0.4699999988079071</v>
      </c>
      <c r="K13" s="3">
        <v>3</v>
      </c>
    </row>
    <row r="14" spans="1:10" ht="12.75">
      <c r="A14" s="21"/>
      <c r="B14" s="3">
        <v>0.3319999873638153</v>
      </c>
      <c r="C14" s="3">
        <v>6.28000020980835</v>
      </c>
      <c r="D14" s="3">
        <v>53.349998474121094</v>
      </c>
      <c r="E14" s="3">
        <v>0.10000000149011612</v>
      </c>
      <c r="F14" s="4">
        <v>0.019999999552965164</v>
      </c>
      <c r="G14" s="4">
        <v>5.099999904632568</v>
      </c>
      <c r="H14" s="4">
        <v>1</v>
      </c>
      <c r="I14" s="3">
        <v>4</v>
      </c>
      <c r="J14" s="3">
        <v>0.800000011920929</v>
      </c>
    </row>
    <row r="15" spans="1:10" ht="12.75">
      <c r="A15" s="21"/>
      <c r="B15" s="3">
        <v>0.3319999873638153</v>
      </c>
      <c r="C15" s="3">
        <v>6.28000020980835</v>
      </c>
      <c r="D15" s="3">
        <v>56</v>
      </c>
      <c r="E15" s="3">
        <v>0.10000000149011612</v>
      </c>
      <c r="F15" s="4">
        <v>0.019999999552965164</v>
      </c>
      <c r="G15" s="4">
        <v>7</v>
      </c>
      <c r="H15" s="4">
        <v>8.34000015258789</v>
      </c>
      <c r="I15" s="3">
        <v>4</v>
      </c>
      <c r="J15" s="3">
        <v>1.5</v>
      </c>
    </row>
    <row r="16" spans="1:9" ht="12.75">
      <c r="A16" s="21"/>
      <c r="B16" s="3">
        <v>0.3319999873638153</v>
      </c>
      <c r="C16" s="3">
        <v>6.789999961853027</v>
      </c>
      <c r="D16" s="3">
        <v>58.349998474121094</v>
      </c>
      <c r="E16" s="3">
        <v>0.10000000149011612</v>
      </c>
      <c r="F16" s="4">
        <v>0.019999999552965164</v>
      </c>
      <c r="G16" s="4">
        <v>7</v>
      </c>
      <c r="H16" s="4">
        <v>8.34000015258789</v>
      </c>
      <c r="I16" s="3">
        <v>4.059999942779541</v>
      </c>
    </row>
    <row r="17" spans="1:8" ht="12.75">
      <c r="A17" s="21"/>
      <c r="B17" s="3">
        <v>0.47999998927116394</v>
      </c>
      <c r="C17" s="3">
        <v>6.789999961853027</v>
      </c>
      <c r="D17" s="3">
        <v>58.349998474121094</v>
      </c>
      <c r="E17" s="3">
        <v>0.10000000149011612</v>
      </c>
      <c r="F17" s="4">
        <v>0.019999999552965164</v>
      </c>
      <c r="G17" s="4">
        <v>7.5</v>
      </c>
      <c r="H17" s="4">
        <v>9.899999618530273</v>
      </c>
    </row>
    <row r="18" spans="1:8" ht="12.75">
      <c r="A18" s="21"/>
      <c r="B18" s="3">
        <v>0.47999998927116394</v>
      </c>
      <c r="C18" s="3">
        <v>6.789999961853027</v>
      </c>
      <c r="D18" s="3">
        <v>58.349998474121094</v>
      </c>
      <c r="E18" s="3">
        <v>0.10000000149011612</v>
      </c>
      <c r="F18" s="4">
        <v>0.019999999552965164</v>
      </c>
      <c r="G18" s="4">
        <v>7.5</v>
      </c>
      <c r="H18" s="4">
        <v>9.899999618530273</v>
      </c>
    </row>
    <row r="19" spans="1:8" ht="12.75">
      <c r="A19" s="21"/>
      <c r="B19" s="3">
        <v>0.47999998927116394</v>
      </c>
      <c r="C19" s="3">
        <v>6.789999961853027</v>
      </c>
      <c r="D19" s="3">
        <v>58.349998474121094</v>
      </c>
      <c r="E19" s="3">
        <v>0.10000000149011612</v>
      </c>
      <c r="F19" s="4">
        <v>0.019999999552965164</v>
      </c>
      <c r="G19" s="4">
        <v>8.960000038146973</v>
      </c>
      <c r="H19" s="4">
        <v>10.260000228881836</v>
      </c>
    </row>
    <row r="20" spans="1:8" ht="12.75">
      <c r="A20" s="21"/>
      <c r="B20" s="3">
        <v>0.47999998927116394</v>
      </c>
      <c r="C20" s="3">
        <v>8.180000305175781</v>
      </c>
      <c r="D20" s="3">
        <v>58.349998474121094</v>
      </c>
      <c r="E20" s="3">
        <v>0.10000000149011612</v>
      </c>
      <c r="F20" s="4">
        <v>0.019999999552965164</v>
      </c>
      <c r="G20" s="4">
        <v>9</v>
      </c>
      <c r="H20" s="4"/>
    </row>
    <row r="21" spans="1:8" ht="12.75">
      <c r="A21" s="21"/>
      <c r="B21" s="3">
        <v>0.5299999713897705</v>
      </c>
      <c r="C21" s="3">
        <v>16.450000762939453</v>
      </c>
      <c r="D21" s="3">
        <v>58.349998474121094</v>
      </c>
      <c r="E21" s="3">
        <v>0.10000000149011612</v>
      </c>
      <c r="F21" s="4">
        <v>0.019999999552965164</v>
      </c>
      <c r="G21" s="4">
        <v>10.1899995803833</v>
      </c>
      <c r="H21" s="4"/>
    </row>
    <row r="22" spans="1:8" ht="12.75">
      <c r="A22" s="21"/>
      <c r="B22" s="3">
        <v>0.5299999713897705</v>
      </c>
      <c r="C22" s="3">
        <v>22.389999389648438</v>
      </c>
      <c r="D22" s="3">
        <v>63.279998779296875</v>
      </c>
      <c r="E22" s="3">
        <v>0.10000000149011612</v>
      </c>
      <c r="F22" s="4">
        <v>0.019999999552965164</v>
      </c>
      <c r="G22" s="4">
        <v>10.1899995803833</v>
      </c>
      <c r="H22" s="4"/>
    </row>
    <row r="23" spans="1:8" ht="12.75">
      <c r="A23" s="21"/>
      <c r="B23" s="3">
        <v>0.625</v>
      </c>
      <c r="C23" s="3">
        <v>22.899999618530273</v>
      </c>
      <c r="D23" s="3">
        <v>63.452999114990234</v>
      </c>
      <c r="E23" s="3">
        <v>0.10000000149011612</v>
      </c>
      <c r="F23" s="4">
        <v>0.019999999552965164</v>
      </c>
      <c r="G23" s="4">
        <v>12</v>
      </c>
      <c r="H23" s="4"/>
    </row>
    <row r="24" spans="1:8" ht="12.75">
      <c r="A24" s="21"/>
      <c r="B24" s="3">
        <v>0.625</v>
      </c>
      <c r="C24" s="3">
        <v>22.899999618530273</v>
      </c>
      <c r="D24" s="3">
        <v>63.47999954223633</v>
      </c>
      <c r="E24" s="3">
        <v>0.10000000149011612</v>
      </c>
      <c r="F24" s="4">
        <v>0.05000000074505806</v>
      </c>
      <c r="G24" s="4">
        <v>12.5</v>
      </c>
      <c r="H24" s="4"/>
    </row>
    <row r="25" spans="1:8" ht="12.75">
      <c r="A25" s="21"/>
      <c r="B25" s="3">
        <v>0.625</v>
      </c>
      <c r="C25" s="3">
        <v>23.200000762939453</v>
      </c>
      <c r="D25" s="3">
        <v>63.803001403808594</v>
      </c>
      <c r="E25" s="3">
        <v>0.10000000149011612</v>
      </c>
      <c r="F25" s="4">
        <v>0.05000000074505806</v>
      </c>
      <c r="G25" s="4">
        <v>13.300000190734863</v>
      </c>
      <c r="H25" s="4"/>
    </row>
    <row r="26" spans="1:8" ht="12.75">
      <c r="A26" s="21"/>
      <c r="B26" s="3">
        <v>0.625</v>
      </c>
      <c r="C26" s="3">
        <v>28.110000610351562</v>
      </c>
      <c r="D26" s="3">
        <v>63.83000183105469</v>
      </c>
      <c r="E26" s="3">
        <v>0.10000000149011612</v>
      </c>
      <c r="F26" s="4">
        <v>0.05000000074505806</v>
      </c>
      <c r="G26" s="4">
        <v>18</v>
      </c>
      <c r="H26" s="4"/>
    </row>
    <row r="27" spans="1:8" ht="12.75">
      <c r="A27" s="21"/>
      <c r="B27" s="3">
        <v>0.7699999809265137</v>
      </c>
      <c r="C27" s="3">
        <v>29.8700008392334</v>
      </c>
      <c r="D27" s="3">
        <v>66.05000305175781</v>
      </c>
      <c r="E27" s="3">
        <v>0.10000000149011612</v>
      </c>
      <c r="F27" s="4">
        <v>0.05000000074505806</v>
      </c>
      <c r="G27" s="4">
        <v>19.85099983215332</v>
      </c>
      <c r="H27" s="4"/>
    </row>
    <row r="28" spans="1:8" ht="12.75">
      <c r="A28" s="21"/>
      <c r="B28" s="3">
        <v>1</v>
      </c>
      <c r="C28" s="3">
        <v>31.299999237060547</v>
      </c>
      <c r="D28" s="3">
        <v>66.05000305175781</v>
      </c>
      <c r="E28" s="3">
        <v>0.10000000149011612</v>
      </c>
      <c r="F28" s="4">
        <v>0.05000000074505806</v>
      </c>
      <c r="G28" s="4">
        <v>21</v>
      </c>
      <c r="H28" s="4"/>
    </row>
    <row r="29" spans="1:8" ht="12.75">
      <c r="A29" s="21"/>
      <c r="B29" s="3">
        <v>1</v>
      </c>
      <c r="C29" s="3">
        <v>31.700000762939453</v>
      </c>
      <c r="D29" s="3">
        <v>66.05000305175781</v>
      </c>
      <c r="E29" s="3">
        <v>0.15000000596046448</v>
      </c>
      <c r="F29" s="4">
        <v>0.05000000074505806</v>
      </c>
      <c r="G29" s="4">
        <v>25</v>
      </c>
      <c r="H29" s="4"/>
    </row>
    <row r="30" spans="1:8" ht="12.75">
      <c r="A30" s="21"/>
      <c r="B30" s="3">
        <v>1.3380000591278076</v>
      </c>
      <c r="C30" s="3">
        <v>31.889999389648438</v>
      </c>
      <c r="D30" s="3">
        <v>66.05000305175781</v>
      </c>
      <c r="E30" s="3">
        <v>0.15000000596046448</v>
      </c>
      <c r="F30" s="4">
        <v>0.05000000074505806</v>
      </c>
      <c r="G30" s="4">
        <v>35</v>
      </c>
      <c r="H30" s="4"/>
    </row>
    <row r="31" spans="1:8" ht="12.75">
      <c r="A31" s="21"/>
      <c r="B31" s="3">
        <v>1.3380000591278076</v>
      </c>
      <c r="C31" s="3">
        <v>32.29999923706055</v>
      </c>
      <c r="D31" s="3">
        <v>68.22000122070312</v>
      </c>
      <c r="E31" s="3">
        <v>0.20000000298023224</v>
      </c>
      <c r="F31" s="4">
        <v>0.05000000074505806</v>
      </c>
      <c r="G31" s="4">
        <v>39.650001525878906</v>
      </c>
      <c r="H31" s="4"/>
    </row>
    <row r="32" spans="1:8" ht="12.75">
      <c r="A32" s="21"/>
      <c r="B32" s="3">
        <v>1.5850000381469727</v>
      </c>
      <c r="C32" s="3">
        <v>33</v>
      </c>
      <c r="D32" s="3">
        <v>76.18000030517578</v>
      </c>
      <c r="E32" s="3">
        <v>0.30000001192092896</v>
      </c>
      <c r="F32" s="4">
        <v>0.05000000074505806</v>
      </c>
      <c r="G32" s="4"/>
      <c r="H32" s="4"/>
    </row>
    <row r="33" spans="1:8" ht="12.75">
      <c r="A33" s="21"/>
      <c r="B33" s="3">
        <v>1.5850000381469727</v>
      </c>
      <c r="C33" s="3">
        <v>34</v>
      </c>
      <c r="D33" s="3">
        <v>77.94200134277344</v>
      </c>
      <c r="E33" s="3">
        <v>0.30000001192092896</v>
      </c>
      <c r="F33" s="4">
        <v>0.05000000074505806</v>
      </c>
      <c r="G33" s="4"/>
      <c r="H33" s="4"/>
    </row>
    <row r="34" spans="1:8" ht="12.75">
      <c r="A34" s="21"/>
      <c r="B34" s="3">
        <v>1.8799999952316284</v>
      </c>
      <c r="C34" s="3">
        <v>34.11000061035156</v>
      </c>
      <c r="D34" s="3">
        <v>79.5</v>
      </c>
      <c r="E34" s="3">
        <v>0.5</v>
      </c>
      <c r="F34" s="4">
        <v>0.05000000074505806</v>
      </c>
      <c r="G34" s="4"/>
      <c r="H34" s="4"/>
    </row>
    <row r="35" spans="1:8" ht="12.75">
      <c r="A35" s="21"/>
      <c r="B35" s="3">
        <v>1.8799999952316284</v>
      </c>
      <c r="C35" s="3">
        <v>34.45000076293945</v>
      </c>
      <c r="D35" s="3">
        <v>81.7699966430664</v>
      </c>
      <c r="E35" s="3">
        <v>0.5</v>
      </c>
      <c r="F35" s="4">
        <v>0.05000000074505806</v>
      </c>
      <c r="G35" s="4"/>
      <c r="H35" s="4"/>
    </row>
    <row r="36" spans="1:8" ht="12.75">
      <c r="A36" s="21"/>
      <c r="B36" s="3">
        <v>2.5</v>
      </c>
      <c r="C36" s="3">
        <v>34.5</v>
      </c>
      <c r="D36" s="3">
        <v>84.18000030517578</v>
      </c>
      <c r="E36" s="3">
        <v>0.5</v>
      </c>
      <c r="F36" s="4">
        <v>0.05000000074505806</v>
      </c>
      <c r="G36" s="4"/>
      <c r="H36" s="4"/>
    </row>
    <row r="37" spans="2:8" ht="12.75">
      <c r="B37" s="3">
        <v>3</v>
      </c>
      <c r="C37" s="3">
        <v>35</v>
      </c>
      <c r="D37" s="3">
        <v>93.71299743652344</v>
      </c>
      <c r="E37" s="3">
        <v>0.5</v>
      </c>
      <c r="F37" s="4">
        <v>0.05999999865889549</v>
      </c>
      <c r="G37" s="4"/>
      <c r="H37" s="4"/>
    </row>
    <row r="38" spans="2:8" ht="12.75">
      <c r="B38" s="3">
        <v>3</v>
      </c>
      <c r="C38" s="3">
        <v>35.15999984741211</v>
      </c>
      <c r="D38" s="3">
        <v>93.91300201416016</v>
      </c>
      <c r="E38" s="3">
        <v>0.5</v>
      </c>
      <c r="F38" s="4">
        <v>0.10000000149011612</v>
      </c>
      <c r="G38" s="4"/>
      <c r="H38" s="4"/>
    </row>
    <row r="39" spans="2:8" ht="12.75">
      <c r="B39" s="3">
        <v>3</v>
      </c>
      <c r="C39" s="3">
        <v>35.70000076293945</v>
      </c>
      <c r="D39" s="3">
        <v>94.8489990234375</v>
      </c>
      <c r="E39" s="3">
        <v>0.5</v>
      </c>
      <c r="F39" s="4">
        <v>0.10000000149011612</v>
      </c>
      <c r="G39" s="4"/>
      <c r="H39" s="4"/>
    </row>
    <row r="40" spans="2:8" ht="12.75">
      <c r="B40" s="3">
        <v>3</v>
      </c>
      <c r="C40" s="3">
        <v>38</v>
      </c>
      <c r="D40" s="3">
        <v>95.04900360107422</v>
      </c>
      <c r="E40" s="3">
        <v>0.5</v>
      </c>
      <c r="F40" s="4">
        <v>0.25</v>
      </c>
      <c r="G40" s="4"/>
      <c r="H40" s="4"/>
    </row>
    <row r="41" spans="2:8" ht="12.75">
      <c r="B41" s="3">
        <v>3</v>
      </c>
      <c r="C41" s="3">
        <v>38.459999084472656</v>
      </c>
      <c r="D41" s="3">
        <v>96.5009994506836</v>
      </c>
      <c r="E41" s="3">
        <v>6</v>
      </c>
      <c r="F41" s="4">
        <v>0.30000001192092896</v>
      </c>
      <c r="G41" s="4"/>
      <c r="H41" s="4"/>
    </row>
    <row r="42" spans="2:8" ht="12.75">
      <c r="B42" s="3">
        <v>3.299999952316284</v>
      </c>
      <c r="C42" s="3">
        <v>39</v>
      </c>
      <c r="D42" s="3">
        <v>96.61100006103516</v>
      </c>
      <c r="E42" s="3">
        <v>8.329999923706055</v>
      </c>
      <c r="F42" s="4">
        <v>0.30000001192092896</v>
      </c>
      <c r="G42" s="4"/>
      <c r="H42" s="4"/>
    </row>
    <row r="43" spans="2:8" ht="12.75">
      <c r="B43" s="3">
        <v>3.5999999046325684</v>
      </c>
      <c r="C43" s="3">
        <v>39.0099983215332</v>
      </c>
      <c r="D43" s="3">
        <v>98.67500305175781</v>
      </c>
      <c r="F43" s="4"/>
      <c r="G43" s="4"/>
      <c r="H43" s="4"/>
    </row>
    <row r="44" spans="2:8" ht="12.75">
      <c r="B44" s="3">
        <v>3.859999895095825</v>
      </c>
      <c r="C44" s="3">
        <v>40.79999923706055</v>
      </c>
      <c r="D44" s="3">
        <v>98.69999694824219</v>
      </c>
      <c r="F44" s="4"/>
      <c r="G44" s="4"/>
      <c r="H44" s="4"/>
    </row>
    <row r="45" spans="2:8" ht="12.75">
      <c r="B45" s="3">
        <v>4</v>
      </c>
      <c r="C45" s="3">
        <v>41.31999969482422</v>
      </c>
      <c r="D45" s="3">
        <v>98.9530029296875</v>
      </c>
      <c r="F45" s="4"/>
      <c r="G45" s="4"/>
      <c r="H45" s="4"/>
    </row>
    <row r="46" spans="2:8" ht="12.75">
      <c r="B46" s="3">
        <v>4</v>
      </c>
      <c r="C46" s="3">
        <v>41.31999969482422</v>
      </c>
      <c r="D46" s="3">
        <v>99.00299835205078</v>
      </c>
      <c r="F46" s="4"/>
      <c r="G46" s="4"/>
      <c r="H46" s="4"/>
    </row>
    <row r="47" spans="2:8" ht="12.75">
      <c r="B47" s="3">
        <v>4</v>
      </c>
      <c r="C47" s="3">
        <v>41.79999923706055</v>
      </c>
      <c r="D47" s="3">
        <v>99.08979797363281</v>
      </c>
      <c r="F47" s="4"/>
      <c r="G47" s="4"/>
      <c r="H47" s="4"/>
    </row>
    <row r="48" spans="2:8" ht="12.75">
      <c r="B48" s="3">
        <v>4</v>
      </c>
      <c r="C48" s="3">
        <v>42.189998626708984</v>
      </c>
      <c r="D48" s="3">
        <v>99.11299896240234</v>
      </c>
      <c r="F48" s="4"/>
      <c r="G48" s="4"/>
      <c r="H48" s="4"/>
    </row>
    <row r="49" spans="2:8" ht="12.75">
      <c r="B49" s="3">
        <v>4</v>
      </c>
      <c r="C49" s="3">
        <v>42.36000061035156</v>
      </c>
      <c r="D49" s="3">
        <v>99.16300201416016</v>
      </c>
      <c r="F49" s="4"/>
      <c r="G49" s="4"/>
      <c r="H49" s="4"/>
    </row>
    <row r="50" spans="2:8" ht="12.75">
      <c r="B50" s="3">
        <v>4.099999904632568</v>
      </c>
      <c r="C50" s="3">
        <v>42.369998931884766</v>
      </c>
      <c r="D50" s="3">
        <v>99.16300201416016</v>
      </c>
      <c r="F50" s="4"/>
      <c r="G50" s="4"/>
      <c r="H50" s="4"/>
    </row>
    <row r="51" spans="2:8" ht="12.75">
      <c r="B51" s="3">
        <v>4.599999904632568</v>
      </c>
      <c r="C51" s="3">
        <v>43.02000045776367</v>
      </c>
      <c r="D51" s="3">
        <v>99.21299743652344</v>
      </c>
      <c r="F51" s="4"/>
      <c r="G51" s="4"/>
      <c r="H51" s="4"/>
    </row>
    <row r="52" spans="2:8" ht="12.75">
      <c r="B52" s="3">
        <v>4.840000152587891</v>
      </c>
      <c r="C52" s="3">
        <v>43.02000045776367</v>
      </c>
      <c r="D52" s="3">
        <v>99.50279998779297</v>
      </c>
      <c r="F52" s="4"/>
      <c r="G52" s="4"/>
      <c r="H52" s="4"/>
    </row>
    <row r="53" spans="2:8" ht="12.75">
      <c r="B53" s="3">
        <v>4.889999866485596</v>
      </c>
      <c r="C53" s="3">
        <v>43.52000045776367</v>
      </c>
      <c r="F53" s="4"/>
      <c r="G53" s="4"/>
      <c r="H53" s="4"/>
    </row>
    <row r="54" spans="2:8" ht="12.75">
      <c r="B54" s="3">
        <v>5</v>
      </c>
      <c r="C54" s="3">
        <v>43.52000045776367</v>
      </c>
      <c r="F54" s="4"/>
      <c r="G54" s="4"/>
      <c r="H54" s="4"/>
    </row>
    <row r="55" spans="2:8" ht="12.75">
      <c r="B55" s="3">
        <v>5</v>
      </c>
      <c r="C55" s="3">
        <v>44.36000061035156</v>
      </c>
      <c r="F55" s="4"/>
      <c r="G55" s="4"/>
      <c r="H55" s="4"/>
    </row>
    <row r="56" spans="2:8" ht="12.75">
      <c r="B56" s="3">
        <v>5</v>
      </c>
      <c r="C56" s="3">
        <v>47.400001525878906</v>
      </c>
      <c r="F56" s="4"/>
      <c r="G56" s="4"/>
      <c r="H56" s="4"/>
    </row>
    <row r="57" spans="2:8" ht="12.75">
      <c r="B57" s="3">
        <v>5</v>
      </c>
      <c r="C57" s="3">
        <v>49.380001068115234</v>
      </c>
      <c r="F57" s="4"/>
      <c r="G57" s="4"/>
      <c r="H57" s="4"/>
    </row>
    <row r="58" spans="2:8" ht="12.75">
      <c r="B58" s="3">
        <v>5</v>
      </c>
      <c r="C58" s="3">
        <v>52.70000076293945</v>
      </c>
      <c r="F58" s="4"/>
      <c r="G58" s="4"/>
      <c r="H58" s="4"/>
    </row>
    <row r="59" spans="2:8" ht="12.75">
      <c r="B59" s="3">
        <v>5</v>
      </c>
      <c r="C59" s="3">
        <v>55.29999923706055</v>
      </c>
      <c r="F59" s="4"/>
      <c r="G59" s="4"/>
      <c r="H59" s="4"/>
    </row>
    <row r="60" spans="2:8" ht="12.75">
      <c r="B60" s="3">
        <v>5</v>
      </c>
      <c r="C60" s="3">
        <v>58.900001525878906</v>
      </c>
      <c r="F60" s="4"/>
      <c r="G60" s="4"/>
      <c r="H60" s="4"/>
    </row>
    <row r="61" spans="2:8" ht="12.75">
      <c r="B61" s="3">
        <v>5</v>
      </c>
      <c r="C61" s="3">
        <v>58.900001525878906</v>
      </c>
      <c r="F61" s="4"/>
      <c r="G61" s="4"/>
      <c r="H61" s="4"/>
    </row>
    <row r="62" spans="2:8" ht="12.75">
      <c r="B62" s="3">
        <v>5</v>
      </c>
      <c r="C62" s="3">
        <v>59.07600021362305</v>
      </c>
      <c r="F62" s="4"/>
      <c r="G62" s="4"/>
      <c r="H62" s="4"/>
    </row>
    <row r="63" spans="2:8" ht="12.75">
      <c r="B63" s="3">
        <v>5</v>
      </c>
      <c r="C63" s="3">
        <v>60.599998474121094</v>
      </c>
      <c r="F63" s="4"/>
      <c r="G63" s="4"/>
      <c r="H63" s="4"/>
    </row>
    <row r="64" spans="2:8" ht="12.75">
      <c r="B64" s="3">
        <v>5</v>
      </c>
      <c r="C64" s="3">
        <v>60.75</v>
      </c>
      <c r="F64" s="4"/>
      <c r="G64" s="4"/>
      <c r="H64" s="4"/>
    </row>
    <row r="65" spans="2:8" ht="12.75">
      <c r="B65" s="3">
        <v>5</v>
      </c>
      <c r="C65" s="3">
        <v>64.30000305175781</v>
      </c>
      <c r="F65" s="4"/>
      <c r="G65" s="4"/>
      <c r="H65" s="4"/>
    </row>
    <row r="66" spans="2:8" ht="12.75">
      <c r="B66" s="3">
        <v>5</v>
      </c>
      <c r="C66" s="3">
        <v>68.80000305175781</v>
      </c>
      <c r="F66" s="4"/>
      <c r="G66" s="4"/>
      <c r="H66" s="4"/>
    </row>
    <row r="67" spans="2:8" ht="12.75">
      <c r="B67" s="3">
        <v>5</v>
      </c>
      <c r="C67" s="3">
        <v>68.80000305175781</v>
      </c>
      <c r="F67" s="4"/>
      <c r="G67" s="4"/>
      <c r="H67" s="4"/>
    </row>
    <row r="68" spans="2:8" ht="12.75">
      <c r="B68" s="3">
        <v>5</v>
      </c>
      <c r="C68" s="3">
        <v>68.80000305175781</v>
      </c>
      <c r="F68" s="4"/>
      <c r="G68" s="4"/>
      <c r="H68" s="4"/>
    </row>
    <row r="69" spans="2:8" ht="12.75">
      <c r="B69" s="3">
        <v>5.400000095367432</v>
      </c>
      <c r="C69" s="3">
        <v>68.80000305175781</v>
      </c>
      <c r="F69" s="4"/>
      <c r="G69" s="4"/>
      <c r="H69" s="4"/>
    </row>
    <row r="70" spans="2:8" ht="12.75">
      <c r="B70" s="3">
        <v>5.400000095367432</v>
      </c>
      <c r="C70" s="3">
        <v>69.20999908447266</v>
      </c>
      <c r="F70" s="4"/>
      <c r="G70" s="4"/>
      <c r="H70" s="4"/>
    </row>
    <row r="71" spans="2:8" ht="12.75">
      <c r="B71" s="3">
        <v>5.400000095367432</v>
      </c>
      <c r="C71" s="3">
        <v>69.51000213623047</v>
      </c>
      <c r="F71" s="4"/>
      <c r="G71" s="4"/>
      <c r="H71" s="4"/>
    </row>
    <row r="72" spans="2:8" ht="12.75">
      <c r="B72" s="3">
        <v>5.5</v>
      </c>
      <c r="C72" s="3">
        <v>69.9000015258789</v>
      </c>
      <c r="F72" s="4"/>
      <c r="G72" s="4"/>
      <c r="H72" s="4"/>
    </row>
    <row r="73" spans="2:8" ht="12.75">
      <c r="B73" s="3">
        <v>5.5</v>
      </c>
      <c r="C73" s="3">
        <v>69.9000015258789</v>
      </c>
      <c r="F73" s="4"/>
      <c r="G73" s="4"/>
      <c r="H73" s="4"/>
    </row>
    <row r="74" spans="2:8" ht="12.75">
      <c r="B74" s="3">
        <v>5.5</v>
      </c>
      <c r="C74" s="3">
        <v>70</v>
      </c>
      <c r="F74" s="4"/>
      <c r="G74" s="4"/>
      <c r="H74" s="4"/>
    </row>
    <row r="75" spans="2:8" ht="12.75">
      <c r="B75" s="3">
        <v>5.5</v>
      </c>
      <c r="C75" s="3">
        <v>70.30000305175781</v>
      </c>
      <c r="F75" s="4"/>
      <c r="G75" s="4"/>
      <c r="H75" s="4"/>
    </row>
    <row r="76" spans="2:8" ht="12.75">
      <c r="B76" s="3">
        <v>5.5</v>
      </c>
      <c r="C76" s="3">
        <v>72.0999984741211</v>
      </c>
      <c r="F76" s="4"/>
      <c r="G76" s="4"/>
      <c r="H76" s="4"/>
    </row>
    <row r="77" spans="2:8" ht="12.75">
      <c r="B77" s="3">
        <v>5.940000057220459</v>
      </c>
      <c r="C77" s="3">
        <v>72.27999877929688</v>
      </c>
      <c r="F77" s="4"/>
      <c r="G77" s="4"/>
      <c r="H77" s="4"/>
    </row>
    <row r="78" spans="2:8" ht="12.75">
      <c r="B78" s="3">
        <v>6</v>
      </c>
      <c r="C78" s="3">
        <v>72.5</v>
      </c>
      <c r="F78" s="4"/>
      <c r="G78" s="4"/>
      <c r="H78" s="4"/>
    </row>
    <row r="79" spans="2:8" ht="12.75">
      <c r="B79" s="3">
        <v>6</v>
      </c>
      <c r="C79" s="3">
        <v>72.5</v>
      </c>
      <c r="F79" s="4"/>
      <c r="G79" s="4"/>
      <c r="H79" s="4"/>
    </row>
    <row r="80" spans="2:8" ht="12.75">
      <c r="B80" s="3">
        <v>6</v>
      </c>
      <c r="C80" s="3">
        <v>72.51000213623047</v>
      </c>
      <c r="F80" s="4"/>
      <c r="G80" s="4"/>
      <c r="H80" s="4"/>
    </row>
    <row r="81" spans="2:8" ht="12.75">
      <c r="B81" s="3">
        <v>6</v>
      </c>
      <c r="C81" s="3">
        <v>72.51000213623047</v>
      </c>
      <c r="F81" s="4"/>
      <c r="G81" s="4"/>
      <c r="H81" s="4"/>
    </row>
    <row r="82" spans="2:8" ht="12.75">
      <c r="B82" s="3">
        <v>6</v>
      </c>
      <c r="C82" s="3">
        <v>72.51000213623047</v>
      </c>
      <c r="F82" s="4"/>
      <c r="G82" s="4"/>
      <c r="H82" s="4"/>
    </row>
    <row r="83" spans="2:8" ht="12.75">
      <c r="B83" s="3">
        <v>6</v>
      </c>
      <c r="C83" s="3">
        <v>72.76000213623047</v>
      </c>
      <c r="F83" s="4"/>
      <c r="G83" s="4"/>
      <c r="H83" s="4"/>
    </row>
    <row r="84" spans="2:8" ht="12.75">
      <c r="B84" s="3">
        <v>6</v>
      </c>
      <c r="C84" s="3">
        <v>72.76000213623047</v>
      </c>
      <c r="F84" s="4"/>
      <c r="G84" s="4"/>
      <c r="H84" s="4"/>
    </row>
    <row r="85" spans="2:8" ht="12.75">
      <c r="B85" s="3">
        <v>6</v>
      </c>
      <c r="C85" s="3">
        <v>72.80000305175781</v>
      </c>
      <c r="F85" s="4"/>
      <c r="G85" s="4"/>
      <c r="H85" s="4"/>
    </row>
    <row r="86" spans="2:8" ht="12.75">
      <c r="B86" s="3">
        <v>6</v>
      </c>
      <c r="C86" s="3">
        <v>73.37000274658203</v>
      </c>
      <c r="F86" s="4"/>
      <c r="G86" s="4"/>
      <c r="H86" s="4"/>
    </row>
    <row r="87" spans="2:8" ht="12.75">
      <c r="B87" s="3">
        <v>6</v>
      </c>
      <c r="C87" s="3">
        <v>73.75</v>
      </c>
      <c r="F87" s="4"/>
      <c r="G87" s="4"/>
      <c r="H87" s="4"/>
    </row>
    <row r="88" spans="2:8" ht="12.75">
      <c r="B88" s="3">
        <v>6.070000171661377</v>
      </c>
      <c r="C88" s="3">
        <v>74.1500015258789</v>
      </c>
      <c r="F88" s="4"/>
      <c r="G88" s="4"/>
      <c r="H88" s="4"/>
    </row>
    <row r="89" spans="2:8" ht="12.75">
      <c r="B89" s="3">
        <v>6.099999904632568</v>
      </c>
      <c r="C89" s="3">
        <v>74.97000122070312</v>
      </c>
      <c r="F89" s="4"/>
      <c r="G89" s="4"/>
      <c r="H89" s="4"/>
    </row>
    <row r="90" spans="2:8" ht="12.75">
      <c r="B90" s="3">
        <v>6.25</v>
      </c>
      <c r="C90" s="3">
        <v>75.58000183105469</v>
      </c>
      <c r="F90" s="4"/>
      <c r="G90" s="4"/>
      <c r="H90" s="4"/>
    </row>
    <row r="91" spans="2:8" ht="12.75">
      <c r="B91" s="3">
        <v>7</v>
      </c>
      <c r="C91" s="3">
        <v>75.58000183105469</v>
      </c>
      <c r="F91" s="4"/>
      <c r="G91" s="4"/>
      <c r="H91" s="4"/>
    </row>
    <row r="92" spans="2:8" ht="12.75">
      <c r="B92" s="3">
        <v>7</v>
      </c>
      <c r="C92" s="3">
        <v>77.4000015258789</v>
      </c>
      <c r="F92" s="4"/>
      <c r="G92" s="4"/>
      <c r="H92" s="4"/>
    </row>
    <row r="93" spans="2:8" ht="12.75">
      <c r="B93" s="3">
        <v>7</v>
      </c>
      <c r="C93" s="3">
        <v>78.76000213623047</v>
      </c>
      <c r="F93" s="4"/>
      <c r="G93" s="4"/>
      <c r="H93" s="4"/>
    </row>
    <row r="94" spans="2:8" ht="12.75">
      <c r="B94" s="3">
        <v>7.800000190734863</v>
      </c>
      <c r="C94" s="3">
        <v>79.12200164794922</v>
      </c>
      <c r="F94" s="4"/>
      <c r="G94" s="4"/>
      <c r="H94" s="4"/>
    </row>
    <row r="95" spans="2:8" ht="12.75">
      <c r="B95" s="3">
        <v>8</v>
      </c>
      <c r="C95" s="3">
        <v>79.12999725341797</v>
      </c>
      <c r="F95" s="4"/>
      <c r="G95" s="4"/>
      <c r="H95" s="4"/>
    </row>
    <row r="96" spans="2:8" ht="12.75">
      <c r="B96" s="3">
        <v>8</v>
      </c>
      <c r="C96" s="3">
        <v>79.12999725341797</v>
      </c>
      <c r="F96" s="4"/>
      <c r="G96" s="4"/>
      <c r="H96" s="4"/>
    </row>
    <row r="97" spans="2:8" ht="12.75">
      <c r="B97" s="3">
        <v>8</v>
      </c>
      <c r="C97" s="3">
        <v>79.1500015258789</v>
      </c>
      <c r="F97" s="4"/>
      <c r="G97" s="4"/>
      <c r="H97" s="4"/>
    </row>
    <row r="98" spans="2:8" ht="12.75">
      <c r="B98" s="3">
        <v>8</v>
      </c>
      <c r="C98" s="3">
        <v>79.36000061035156</v>
      </c>
      <c r="F98" s="4"/>
      <c r="G98" s="4"/>
      <c r="H98" s="4"/>
    </row>
    <row r="99" spans="2:8" ht="12.75">
      <c r="B99" s="3">
        <v>8</v>
      </c>
      <c r="C99" s="3">
        <v>79.4000015258789</v>
      </c>
      <c r="F99" s="4"/>
      <c r="G99" s="4"/>
      <c r="H99" s="4"/>
    </row>
    <row r="100" spans="2:8" ht="12.75">
      <c r="B100" s="3">
        <v>8</v>
      </c>
      <c r="C100" s="3">
        <v>79.4000015258789</v>
      </c>
      <c r="F100" s="4"/>
      <c r="G100" s="4"/>
      <c r="H100" s="4"/>
    </row>
    <row r="101" spans="2:8" ht="12.75">
      <c r="B101" s="3">
        <v>10</v>
      </c>
      <c r="C101" s="3">
        <v>79.47000122070312</v>
      </c>
      <c r="F101" s="4"/>
      <c r="G101" s="4"/>
      <c r="H101" s="4"/>
    </row>
    <row r="102" spans="2:8" ht="12.75">
      <c r="B102" s="3">
        <v>10</v>
      </c>
      <c r="C102" s="3">
        <v>80</v>
      </c>
      <c r="F102" s="4"/>
      <c r="G102" s="4"/>
      <c r="H102" s="4"/>
    </row>
    <row r="103" spans="2:8" ht="12.75">
      <c r="B103" s="3">
        <v>10</v>
      </c>
      <c r="C103" s="3">
        <v>80.33999633789062</v>
      </c>
      <c r="F103" s="4"/>
      <c r="G103" s="4"/>
      <c r="H103" s="4"/>
    </row>
    <row r="104" spans="2:8" ht="12.75">
      <c r="B104" s="3">
        <v>10</v>
      </c>
      <c r="C104" s="3">
        <v>80.37999725341797</v>
      </c>
      <c r="F104" s="4"/>
      <c r="G104" s="4"/>
      <c r="H104" s="4"/>
    </row>
    <row r="105" spans="2:8" ht="12.75">
      <c r="B105" s="3">
        <v>10</v>
      </c>
      <c r="C105" s="3">
        <v>80.37999725341797</v>
      </c>
      <c r="F105" s="4"/>
      <c r="G105" s="4"/>
      <c r="H105" s="4"/>
    </row>
    <row r="106" spans="2:8" ht="12.75">
      <c r="B106" s="3">
        <v>10</v>
      </c>
      <c r="C106" s="3">
        <v>80.37999725341797</v>
      </c>
      <c r="F106" s="4"/>
      <c r="G106" s="4"/>
      <c r="H106" s="4"/>
    </row>
    <row r="107" spans="2:8" ht="12.75">
      <c r="B107" s="3">
        <v>10</v>
      </c>
      <c r="C107" s="3">
        <v>80.54000091552734</v>
      </c>
      <c r="F107" s="4"/>
      <c r="G107" s="4"/>
      <c r="H107" s="4"/>
    </row>
    <row r="108" spans="2:8" ht="12.75">
      <c r="B108" s="3">
        <v>10.09000015258789</v>
      </c>
      <c r="C108" s="3">
        <v>80.80000305175781</v>
      </c>
      <c r="F108" s="4"/>
      <c r="G108" s="4"/>
      <c r="H108" s="4"/>
    </row>
    <row r="109" spans="2:8" ht="12.75">
      <c r="B109" s="3">
        <v>11.300000190734863</v>
      </c>
      <c r="C109" s="3">
        <v>80.81999969482422</v>
      </c>
      <c r="F109" s="4"/>
      <c r="G109" s="4"/>
      <c r="H109" s="4"/>
    </row>
    <row r="110" spans="2:8" ht="12.75">
      <c r="B110" s="3">
        <v>12</v>
      </c>
      <c r="C110" s="3">
        <v>80.81999969482422</v>
      </c>
      <c r="F110" s="4"/>
      <c r="G110" s="4"/>
      <c r="H110" s="4"/>
    </row>
    <row r="111" spans="2:8" ht="12.75">
      <c r="B111" s="3">
        <v>13</v>
      </c>
      <c r="C111" s="3">
        <v>80.81999969482422</v>
      </c>
      <c r="F111" s="4"/>
      <c r="G111" s="4"/>
      <c r="H111" s="4"/>
    </row>
    <row r="112" spans="2:8" ht="12.75">
      <c r="B112" s="3">
        <v>13</v>
      </c>
      <c r="C112" s="3">
        <v>81.5</v>
      </c>
      <c r="F112" s="4"/>
      <c r="G112" s="4"/>
      <c r="H112" s="4"/>
    </row>
    <row r="113" spans="2:8" ht="12.75">
      <c r="B113" s="3">
        <v>13</v>
      </c>
      <c r="C113" s="3">
        <v>82.20999908447266</v>
      </c>
      <c r="F113" s="4"/>
      <c r="G113" s="4"/>
      <c r="H113" s="4"/>
    </row>
    <row r="114" spans="2:8" ht="12.75">
      <c r="B114" s="3">
        <v>13</v>
      </c>
      <c r="C114" s="3">
        <v>83.94999694824219</v>
      </c>
      <c r="F114" s="4"/>
      <c r="G114" s="4"/>
      <c r="H114" s="4"/>
    </row>
    <row r="115" spans="2:8" ht="12.75">
      <c r="B115" s="3">
        <v>15</v>
      </c>
      <c r="C115" s="3">
        <v>87.80000305175781</v>
      </c>
      <c r="F115" s="4"/>
      <c r="G115" s="4"/>
      <c r="H115" s="4"/>
    </row>
    <row r="116" spans="2:8" ht="12.75">
      <c r="B116" s="3">
        <v>15</v>
      </c>
      <c r="C116" s="3">
        <v>89.73999786376953</v>
      </c>
      <c r="F116" s="4"/>
      <c r="G116" s="4"/>
      <c r="H116" s="4"/>
    </row>
    <row r="117" spans="2:8" ht="12.75">
      <c r="B117" s="3">
        <v>15</v>
      </c>
      <c r="C117" s="3">
        <v>91.55000305175781</v>
      </c>
      <c r="F117" s="4"/>
      <c r="G117" s="4"/>
      <c r="H117" s="4"/>
    </row>
    <row r="118" spans="2:8" ht="12.75">
      <c r="B118" s="3">
        <v>15</v>
      </c>
      <c r="C118" s="3">
        <v>91.55000305175781</v>
      </c>
      <c r="F118" s="4"/>
      <c r="G118" s="4"/>
      <c r="H118" s="4"/>
    </row>
    <row r="119" spans="2:8" ht="12.75">
      <c r="B119" s="3">
        <v>18</v>
      </c>
      <c r="C119" s="3">
        <v>98.91000366210938</v>
      </c>
      <c r="F119" s="4"/>
      <c r="G119" s="4"/>
      <c r="H119" s="4"/>
    </row>
    <row r="120" spans="2:8" ht="12.75">
      <c r="B120" s="3">
        <v>18</v>
      </c>
      <c r="C120" s="3">
        <v>99.56999969482422</v>
      </c>
      <c r="F120" s="4"/>
      <c r="G120" s="4"/>
      <c r="H120" s="4"/>
    </row>
    <row r="121" spans="2:8" ht="12.75">
      <c r="B121" s="3">
        <v>18</v>
      </c>
      <c r="C121" s="3">
        <v>99.58000183105469</v>
      </c>
      <c r="F121" s="4"/>
      <c r="G121" s="4"/>
      <c r="H121" s="4"/>
    </row>
    <row r="122" spans="2:8" ht="12.75">
      <c r="B122" s="3">
        <v>18</v>
      </c>
      <c r="C122" s="3">
        <v>99.58000183105469</v>
      </c>
      <c r="F122" s="4"/>
      <c r="G122" s="4"/>
      <c r="H122" s="4"/>
    </row>
    <row r="123" spans="2:8" ht="12.75">
      <c r="B123" s="3">
        <v>20</v>
      </c>
      <c r="F123" s="4"/>
      <c r="G123" s="4"/>
      <c r="H123" s="4"/>
    </row>
    <row r="124" spans="2:8" ht="12.75">
      <c r="B124" s="3">
        <v>20</v>
      </c>
      <c r="F124" s="4"/>
      <c r="G124" s="4"/>
      <c r="H124" s="4"/>
    </row>
    <row r="125" spans="2:8" ht="12.75">
      <c r="B125" s="3">
        <v>20</v>
      </c>
      <c r="F125" s="4"/>
      <c r="G125" s="4"/>
      <c r="H125" s="4"/>
    </row>
    <row r="126" spans="2:8" ht="12.75">
      <c r="B126" s="3">
        <v>63.900001525878906</v>
      </c>
      <c r="F126" s="4"/>
      <c r="G126" s="4"/>
      <c r="H126" s="4"/>
    </row>
    <row r="127" spans="2:8" ht="12.75">
      <c r="B127" s="3">
        <v>77.37000274658203</v>
      </c>
      <c r="F127" s="4"/>
      <c r="G127" s="4"/>
      <c r="H127" s="4"/>
    </row>
    <row r="128" spans="1:8" ht="12.75">
      <c r="A128" s="23" t="s">
        <v>216</v>
      </c>
      <c r="E128" s="6"/>
      <c r="H128" s="7"/>
    </row>
    <row r="129" spans="1:12" ht="12.75">
      <c r="A129" s="24" t="s">
        <v>215</v>
      </c>
      <c r="B129" s="7">
        <f>COUNT(B$3:B127)</f>
        <v>125</v>
      </c>
      <c r="C129" s="7">
        <f>COUNT(C$3:C127)</f>
        <v>120</v>
      </c>
      <c r="D129" s="7">
        <f>COUNT(D$3:D127)</f>
        <v>50</v>
      </c>
      <c r="E129" s="7">
        <f>COUNT(E$3:E127)</f>
        <v>40</v>
      </c>
      <c r="F129" s="7">
        <f>COUNT(F$3:F127)</f>
        <v>40</v>
      </c>
      <c r="G129" s="7">
        <f>COUNT(G$3:G127)</f>
        <v>29</v>
      </c>
      <c r="H129" s="7">
        <f>COUNT(H$3:H127)</f>
        <v>17</v>
      </c>
      <c r="I129" s="7">
        <f>COUNT(I$3:I127)</f>
        <v>14</v>
      </c>
      <c r="J129" s="7">
        <f>COUNT(J$3:J127)</f>
        <v>13</v>
      </c>
      <c r="K129" s="7">
        <f>COUNT(K$3:K127)</f>
        <v>11</v>
      </c>
      <c r="L129" s="7">
        <f>COUNT(L$3:L127)</f>
        <v>10</v>
      </c>
    </row>
    <row r="130" spans="1:12" ht="12.75">
      <c r="A130" s="24" t="s">
        <v>217</v>
      </c>
      <c r="B130" s="7">
        <f>AVERAGE(B$3:B127)</f>
        <v>6.850860838472843</v>
      </c>
      <c r="C130" s="7">
        <f>AVERAGE(C$3:C127)</f>
        <v>52.851375443736714</v>
      </c>
      <c r="D130" s="7">
        <f>AVERAGE(D$3:D127)</f>
        <v>66.93219205290079</v>
      </c>
      <c r="E130" s="7">
        <f>AVERAGE(E$3:E127)</f>
        <v>0.5257499998435378</v>
      </c>
      <c r="F130" s="7">
        <f>AVERAGE(F$3:F127)</f>
        <v>0.05130000073695555</v>
      </c>
      <c r="G130" s="7">
        <f>AVERAGE(G$3:G127)</f>
        <v>10.09210346741923</v>
      </c>
      <c r="H130" s="7">
        <f>AVERAGE(H$3:H127)</f>
        <v>3.0731176331858423</v>
      </c>
      <c r="I130" s="7">
        <f>AVERAGE(I$3:I127)</f>
        <v>2.2964285548244203</v>
      </c>
      <c r="J130" s="7">
        <f>AVERAGE(J$3:J127)</f>
        <v>0.3005384625150607</v>
      </c>
      <c r="K130" s="7">
        <f>AVERAGE(K$3:K127)</f>
        <v>0.7474545633251016</v>
      </c>
      <c r="L130" s="7">
        <f>AVERAGE(L$3:L127)</f>
        <v>0.019475999957649037</v>
      </c>
    </row>
    <row r="131" spans="1:12" ht="12.75">
      <c r="A131" s="24" t="s">
        <v>218</v>
      </c>
      <c r="B131" s="7">
        <f>GEOMEAN(B$3:B127)</f>
        <v>3.455939855374426</v>
      </c>
      <c r="C131" s="7">
        <f>GEOMEAN(C$3:C127)</f>
        <v>36.61873054314183</v>
      </c>
      <c r="D131" s="7">
        <f>GEOMEAN(D$3:D127)</f>
        <v>54.07017203756276</v>
      </c>
      <c r="E131" s="7">
        <f>GEOMEAN(E$3:E127)</f>
        <v>0.14610565983078316</v>
      </c>
      <c r="F131" s="7">
        <f>GEOMEAN(F$3:F127)</f>
        <v>0.02502723353073259</v>
      </c>
      <c r="G131" s="7">
        <f>GEOMEAN(G$3:G127)</f>
        <v>4.844681716459184</v>
      </c>
      <c r="H131" s="7">
        <f>GEOMEAN(H$3:H127)</f>
        <v>0.6729921937987025</v>
      </c>
      <c r="I131" s="7">
        <f>GEOMEAN(I$3:I127)</f>
        <v>1.2650691033627237</v>
      </c>
      <c r="J131" s="7">
        <f>GEOMEAN(J$3:J127)</f>
        <v>0.1577985708584463</v>
      </c>
      <c r="K131" s="7">
        <f>GEOMEAN(K$3:K127)</f>
        <v>0.22443667965775585</v>
      </c>
      <c r="L131" s="7">
        <f>GEOMEAN(L$3:L127)</f>
        <v>0.0052951082739981</v>
      </c>
    </row>
    <row r="132" spans="1:12" ht="12.75">
      <c r="A132" s="24" t="s">
        <v>223</v>
      </c>
      <c r="B132" s="7">
        <f>MIN(B$3:B127)</f>
        <v>0.10000000149011612</v>
      </c>
      <c r="C132" s="7">
        <f>MIN(C$3:C127)</f>
        <v>0.6449999809265137</v>
      </c>
      <c r="D132" s="7">
        <f>MIN(D$3:D127)</f>
        <v>0.20000000298023224</v>
      </c>
      <c r="E132" s="7">
        <f>MIN(E$3:E127)</f>
        <v>0.02500000037252903</v>
      </c>
      <c r="F132" s="7">
        <f>MIN(F$3:F127)</f>
        <v>0.0020000000949949026</v>
      </c>
      <c r="G132" s="7">
        <f>MIN(G$3:G127)</f>
        <v>0.03999999910593033</v>
      </c>
      <c r="H132" s="7">
        <f>MIN(H$3:H127)</f>
        <v>0.029999999329447746</v>
      </c>
      <c r="I132" s="7">
        <f>MIN(I$3:I127)</f>
        <v>0.10000000149011612</v>
      </c>
      <c r="J132" s="7">
        <f>MIN(J$3:J127)</f>
        <v>0.05000000074505806</v>
      </c>
      <c r="K132" s="7">
        <f>MIN(K$3:K127)</f>
        <v>0.008999999612569809</v>
      </c>
      <c r="L132" s="7">
        <f>MIN(L$3:L127)</f>
        <v>0.0003800000122282654</v>
      </c>
    </row>
    <row r="133" spans="1:12" ht="12.75">
      <c r="A133" s="24" t="s">
        <v>224</v>
      </c>
      <c r="B133" s="7">
        <f>MAX(B$3:B127)</f>
        <v>77.37000274658203</v>
      </c>
      <c r="C133" s="7">
        <f>MAX(C$3:C127)</f>
        <v>99.58000183105469</v>
      </c>
      <c r="D133" s="7">
        <f>MAX(D$3:D127)</f>
        <v>99.50279998779297</v>
      </c>
      <c r="E133" s="7">
        <f>MAX(E$3:E127)</f>
        <v>8.329999923706055</v>
      </c>
      <c r="F133" s="7">
        <f>MAX(F$3:F127)</f>
        <v>0.30000001192092896</v>
      </c>
      <c r="G133" s="7">
        <f>MAX(G$3:G127)</f>
        <v>39.650001525878906</v>
      </c>
      <c r="H133" s="7">
        <f>MAX(H$3:H127)</f>
        <v>10.260000228881836</v>
      </c>
      <c r="I133" s="7">
        <f>MAX(I$3:I127)</f>
        <v>4.059999942779541</v>
      </c>
      <c r="J133" s="7">
        <f>MAX(J$3:J127)</f>
        <v>1.5</v>
      </c>
      <c r="K133" s="7">
        <f>MAX(K$3:K127)</f>
        <v>3</v>
      </c>
      <c r="L133" s="7">
        <f>MAX(L$3:L127)</f>
        <v>0.10000000149011612</v>
      </c>
    </row>
    <row r="134" spans="1:12" ht="12.75">
      <c r="A134" s="24" t="s">
        <v>219</v>
      </c>
      <c r="B134" s="7">
        <f>PERCENTILE(B$3:B127,0.5)</f>
        <v>5</v>
      </c>
      <c r="C134" s="7">
        <f>PERCENTILE(C$3:C127,0.5)</f>
        <v>59.83799934387207</v>
      </c>
      <c r="D134" s="7">
        <f>PERCENTILE(D$3:D127,0.5)</f>
        <v>66.05000305175781</v>
      </c>
      <c r="E134" s="7">
        <f>PERCENTILE(E$3:E127,0.5)</f>
        <v>0.10000000149011612</v>
      </c>
      <c r="F134" s="7">
        <f>PERCENTILE(F$3:F127,0.5)</f>
        <v>0.019999999552965164</v>
      </c>
      <c r="G134" s="7">
        <f>PERCENTILE(G$3:G127,0.5)</f>
        <v>7.5</v>
      </c>
      <c r="H134" s="7">
        <f>PERCENTILE(H$3:H127,0.5)</f>
        <v>1</v>
      </c>
      <c r="I134" s="7">
        <f>PERCENTILE(I$3:I127,0.5)</f>
        <v>2.6699999570846558</v>
      </c>
      <c r="J134" s="7">
        <f>PERCENTILE(J$3:J127,0.5)</f>
        <v>0.11999999731779099</v>
      </c>
      <c r="K134" s="7">
        <f>PERCENTILE(K$3:K127,0.5)</f>
        <v>0.10000000149011612</v>
      </c>
      <c r="L134" s="7">
        <f>PERCENTILE(L$3:L127,0.5)</f>
        <v>0.004999999888241291</v>
      </c>
    </row>
    <row r="135" spans="1:12" ht="12.75">
      <c r="A135" s="24" t="s">
        <v>220</v>
      </c>
      <c r="B135" s="7">
        <f>PERCENTILE(B$3:B127,0.9)</f>
        <v>14.200000000000017</v>
      </c>
      <c r="C135" s="7">
        <f>PERCENTILE(C$3:C127,0.9)</f>
        <v>80.81999969482422</v>
      </c>
      <c r="D135" s="7">
        <f>PERCENTILE(D$3:D127,0.9)</f>
        <v>99.09211807250976</v>
      </c>
      <c r="E135" s="7">
        <f>PERCENTILE(E$3:E127,0.9)</f>
        <v>0.5</v>
      </c>
      <c r="F135" s="7">
        <f>PERCENTILE(F$3:F127,0.9)</f>
        <v>0.10000000149011612</v>
      </c>
      <c r="G135" s="7">
        <f>PERCENTILE(G$3:G127,0.9)</f>
        <v>21.799999999999997</v>
      </c>
      <c r="H135" s="7">
        <f>PERCENTILE(H$3:H127,0.9)</f>
        <v>9.899999618530273</v>
      </c>
      <c r="I135" s="7">
        <f>PERCENTILE(I$3:I127,0.9)</f>
        <v>4</v>
      </c>
      <c r="J135" s="7">
        <f>PERCENTILE(J$3:J127,0.9)</f>
        <v>0.7340000092983248</v>
      </c>
      <c r="K135" s="7">
        <f>PERCENTILE(K$3:K127,0.9)</f>
        <v>1.2000000476837158</v>
      </c>
      <c r="L135" s="7">
        <f>PERCENTILE(L$3:L127,0.9)</f>
        <v>0.04599999934434888</v>
      </c>
    </row>
    <row r="136" spans="1:12" ht="12.75">
      <c r="A136" s="24" t="s">
        <v>221</v>
      </c>
      <c r="B136" s="7">
        <f>STDEV(B$3:B127)</f>
        <v>9.562828265366914</v>
      </c>
      <c r="C136" s="7">
        <f>STDEV(C$3:C127)</f>
        <v>28.52920188672773</v>
      </c>
      <c r="D136" s="7">
        <f>STDEV(D$3:D127)</f>
        <v>27.972923817739158</v>
      </c>
      <c r="E136" s="7">
        <f>STDEV(E$3:E127)</f>
        <v>1.5733344979922959</v>
      </c>
      <c r="F136" s="7">
        <f>STDEV(F$3:F127)</f>
        <v>0.07138850235035156</v>
      </c>
      <c r="G136" s="7">
        <f>STDEV(G$3:G127)</f>
        <v>9.986282167000237</v>
      </c>
      <c r="H136" s="7">
        <f>STDEV(H$3:H127)</f>
        <v>4.21609164313955</v>
      </c>
      <c r="I136" s="7">
        <f>STDEV(I$3:I127)</f>
        <v>1.6679956010377173</v>
      </c>
      <c r="J136" s="7">
        <f>STDEV(J$3:J127)</f>
        <v>0.419225997163867</v>
      </c>
      <c r="K136" s="7">
        <f>STDEV(K$3:K127)</f>
        <v>0.930305266692878</v>
      </c>
      <c r="L136" s="7">
        <f>STDEV(L$3:L127)</f>
        <v>0.03103249774253916</v>
      </c>
    </row>
    <row r="137" spans="1:12" ht="12.75">
      <c r="A137" s="24" t="s">
        <v>222</v>
      </c>
      <c r="B137" s="7">
        <f aca="true" t="shared" si="0" ref="B137:L137">B136/B130</f>
        <v>1.3958579061574703</v>
      </c>
      <c r="C137" s="7">
        <f t="shared" si="0"/>
        <v>0.5398005566969337</v>
      </c>
      <c r="D137" s="7">
        <f t="shared" si="0"/>
        <v>0.41792929470516027</v>
      </c>
      <c r="E137" s="7">
        <f t="shared" si="0"/>
        <v>2.992552541056619</v>
      </c>
      <c r="F137" s="7">
        <f t="shared" si="0"/>
        <v>1.3915887197819206</v>
      </c>
      <c r="G137" s="7">
        <f t="shared" si="0"/>
        <v>0.9895144455503632</v>
      </c>
      <c r="H137" s="7">
        <f t="shared" si="0"/>
        <v>1.3719265405303762</v>
      </c>
      <c r="I137" s="7">
        <f t="shared" si="0"/>
        <v>0.7263433462946329</v>
      </c>
      <c r="J137" s="7">
        <f t="shared" si="0"/>
        <v>1.3949162901000018</v>
      </c>
      <c r="K137" s="7">
        <f t="shared" si="0"/>
        <v>1.2446311954459852</v>
      </c>
      <c r="L137" s="7">
        <f t="shared" si="0"/>
        <v>1.5933712163698894</v>
      </c>
    </row>
  </sheetData>
  <mergeCells count="1">
    <mergeCell ref="A1:A2"/>
  </mergeCells>
  <printOptions/>
  <pageMargins left="0.75" right="0.75" top="1" bottom="1" header="0.5" footer="0.5"/>
  <pageSetup horizontalDpi="600" verticalDpi="600" orientation="landscape" paperSize="5" scale="50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T378"/>
  <sheetViews>
    <sheetView zoomScale="75" zoomScaleNormal="75" workbookViewId="0" topLeftCell="A1">
      <pane xSplit="1" ySplit="2" topLeftCell="K3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N1" sqref="N1:N16384"/>
    </sheetView>
  </sheetViews>
  <sheetFormatPr defaultColWidth="9.140625" defaultRowHeight="12.75"/>
  <cols>
    <col min="1" max="1" width="8.7109375" style="22" customWidth="1"/>
    <col min="2" max="18" width="15.57421875" style="3" customWidth="1"/>
    <col min="19" max="42" width="8.7109375" style="3" customWidth="1"/>
    <col min="43" max="45" width="8.7109375" style="4" customWidth="1"/>
    <col min="46" max="46" width="8.7109375" style="4" hidden="1" customWidth="1"/>
    <col min="47" max="16384" width="8.7109375" style="3" customWidth="1"/>
  </cols>
  <sheetData>
    <row r="1" spans="1:46" ht="12" customHeight="1">
      <c r="A1" s="32"/>
      <c r="B1" s="13" t="s">
        <v>214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6"/>
      <c r="AT1" s="4" t="s">
        <v>0</v>
      </c>
    </row>
    <row r="2" spans="1:46" ht="63" customHeight="1">
      <c r="A2" s="33"/>
      <c r="B2" s="14" t="s">
        <v>52</v>
      </c>
      <c r="C2" s="14" t="s">
        <v>212</v>
      </c>
      <c r="D2" s="14" t="s">
        <v>44</v>
      </c>
      <c r="E2" s="14" t="s">
        <v>233</v>
      </c>
      <c r="F2" s="14" t="s">
        <v>71</v>
      </c>
      <c r="G2" s="14" t="s">
        <v>246</v>
      </c>
      <c r="H2" s="14" t="s">
        <v>232</v>
      </c>
      <c r="I2" s="14" t="s">
        <v>68</v>
      </c>
      <c r="J2" s="14" t="s">
        <v>92</v>
      </c>
      <c r="K2" s="14" t="s">
        <v>53</v>
      </c>
      <c r="L2" s="14" t="s">
        <v>101</v>
      </c>
      <c r="M2" s="14" t="s">
        <v>226</v>
      </c>
      <c r="N2" s="14" t="s">
        <v>210</v>
      </c>
      <c r="O2" s="14" t="s">
        <v>211</v>
      </c>
      <c r="P2" s="14" t="s">
        <v>213</v>
      </c>
      <c r="Q2" s="14" t="s">
        <v>247</v>
      </c>
      <c r="R2" s="14" t="s">
        <v>230</v>
      </c>
      <c r="AT2" s="4" t="s">
        <v>168</v>
      </c>
    </row>
    <row r="3" spans="1:46" ht="12.75">
      <c r="A3" s="21"/>
      <c r="B3" s="3">
        <v>0.25600001215934753</v>
      </c>
      <c r="C3" s="3">
        <v>35.5</v>
      </c>
      <c r="D3" s="3">
        <v>0.11299999803304672</v>
      </c>
      <c r="E3" s="3">
        <v>0.17499999701976776</v>
      </c>
      <c r="F3" s="3">
        <v>0.20000000298023224</v>
      </c>
      <c r="G3" s="3">
        <v>5</v>
      </c>
      <c r="H3" s="3">
        <v>0.004999999888241291</v>
      </c>
      <c r="I3" s="3">
        <v>0.10000000149011612</v>
      </c>
      <c r="J3" s="3">
        <v>0.3499999940395355</v>
      </c>
      <c r="K3" s="3">
        <v>0.019999999552965164</v>
      </c>
      <c r="L3" s="3">
        <v>4.400000095367432</v>
      </c>
      <c r="M3" s="3">
        <v>0.004000000189989805</v>
      </c>
      <c r="N3" s="3">
        <v>0.00800000037997961</v>
      </c>
      <c r="O3" s="3">
        <v>0.003</v>
      </c>
      <c r="P3" s="3">
        <v>0.05000000074505806</v>
      </c>
      <c r="Q3" s="3">
        <v>0.3499999940395355</v>
      </c>
      <c r="R3" s="4">
        <v>0.30000001192092896</v>
      </c>
      <c r="AT3" s="4" t="s">
        <v>59</v>
      </c>
    </row>
    <row r="4" spans="1:46" ht="12.75">
      <c r="A4" s="21"/>
      <c r="B4" s="3">
        <v>0.3840999901294708</v>
      </c>
      <c r="C4" s="3">
        <v>35.5</v>
      </c>
      <c r="D4" s="3">
        <v>0.12999999523162842</v>
      </c>
      <c r="E4" s="3">
        <v>0.17499999701976776</v>
      </c>
      <c r="F4" s="3">
        <v>0.20000000298023224</v>
      </c>
      <c r="G4" s="3">
        <v>5</v>
      </c>
      <c r="H4" s="3">
        <v>0.010999999940395355</v>
      </c>
      <c r="I4" s="3">
        <v>0.10000000149011612</v>
      </c>
      <c r="J4" s="3">
        <v>0.46000000834465027</v>
      </c>
      <c r="K4" s="3">
        <v>0.019999999552965164</v>
      </c>
      <c r="L4" s="3">
        <v>4.400000095367432</v>
      </c>
      <c r="M4" s="3">
        <v>0.00800000037997961</v>
      </c>
      <c r="N4" s="3">
        <v>0.00800000037997961</v>
      </c>
      <c r="O4" s="3">
        <v>0.003</v>
      </c>
      <c r="P4" s="3">
        <v>0.05000000074505806</v>
      </c>
      <c r="Q4" s="3">
        <v>0.3499999940395355</v>
      </c>
      <c r="R4" s="4">
        <v>0.30000001192092896</v>
      </c>
      <c r="AT4" s="4" t="s">
        <v>58</v>
      </c>
    </row>
    <row r="5" spans="1:46" ht="12.75">
      <c r="A5" s="21"/>
      <c r="B5" s="3">
        <v>0.3840999901294708</v>
      </c>
      <c r="C5" s="3">
        <v>35.5</v>
      </c>
      <c r="D5" s="3">
        <v>0.18000000715255737</v>
      </c>
      <c r="E5" s="3">
        <v>0.17499999701976776</v>
      </c>
      <c r="F5" s="3">
        <v>0.25</v>
      </c>
      <c r="G5" s="3">
        <v>5</v>
      </c>
      <c r="H5" s="3">
        <v>0.019999999552965164</v>
      </c>
      <c r="I5" s="3">
        <v>0.10000000149011612</v>
      </c>
      <c r="J5" s="3">
        <v>0.6600000262260437</v>
      </c>
      <c r="K5" s="3">
        <v>0.019999999552965164</v>
      </c>
      <c r="L5" s="3">
        <v>7.5</v>
      </c>
      <c r="M5" s="3">
        <v>0.02500000037252903</v>
      </c>
      <c r="N5" s="3">
        <v>0.00800000037997961</v>
      </c>
      <c r="O5" s="3">
        <v>0.004</v>
      </c>
      <c r="P5" s="3">
        <v>0.05000000074505806</v>
      </c>
      <c r="Q5" s="3">
        <v>0.3499999940395355</v>
      </c>
      <c r="R5" s="4">
        <v>0.30000001192092896</v>
      </c>
      <c r="AT5" s="4" t="s">
        <v>60</v>
      </c>
    </row>
    <row r="6" spans="1:46" ht="12.75">
      <c r="A6" s="21"/>
      <c r="B6" s="3">
        <v>0.3840999901294708</v>
      </c>
      <c r="C6" s="3">
        <v>35.5</v>
      </c>
      <c r="D6" s="3">
        <v>0.2199999988079071</v>
      </c>
      <c r="E6" s="3">
        <v>0.3499999940395355</v>
      </c>
      <c r="F6" s="3">
        <v>0.25</v>
      </c>
      <c r="G6" s="3">
        <v>5</v>
      </c>
      <c r="H6" s="3">
        <v>0.019999999552965164</v>
      </c>
      <c r="I6" s="3">
        <v>2.5</v>
      </c>
      <c r="J6" s="3">
        <v>0.8199999928474426</v>
      </c>
      <c r="K6" s="3">
        <v>0.019999999552965164</v>
      </c>
      <c r="L6" s="3">
        <v>14.050000190734863</v>
      </c>
      <c r="M6" s="3">
        <v>0.02500000037252903</v>
      </c>
      <c r="N6" s="3">
        <v>0.00800000037997961</v>
      </c>
      <c r="O6" s="3">
        <v>0.004</v>
      </c>
      <c r="P6" s="3">
        <v>0.10000000149011612</v>
      </c>
      <c r="Q6" s="3">
        <v>0.6100000143051147</v>
      </c>
      <c r="R6" s="4">
        <v>1.7999999523162842</v>
      </c>
      <c r="AT6" s="4" t="s">
        <v>61</v>
      </c>
    </row>
    <row r="7" spans="1:46" ht="12.75">
      <c r="A7" s="21"/>
      <c r="B7" s="3">
        <v>0.3840999901294708</v>
      </c>
      <c r="C7" s="3">
        <v>35.5</v>
      </c>
      <c r="D7" s="3">
        <v>0.25</v>
      </c>
      <c r="E7" s="3">
        <v>0.3499999940395355</v>
      </c>
      <c r="F7" s="3">
        <v>0.30000001192092896</v>
      </c>
      <c r="G7" s="3">
        <v>5</v>
      </c>
      <c r="H7" s="3">
        <v>0.019999999552965164</v>
      </c>
      <c r="I7" s="3">
        <v>2.5</v>
      </c>
      <c r="J7" s="3">
        <v>1</v>
      </c>
      <c r="K7" s="3">
        <v>0.019999999552965164</v>
      </c>
      <c r="L7" s="3">
        <v>14.100000381469727</v>
      </c>
      <c r="M7" s="3">
        <v>0.03500000014901161</v>
      </c>
      <c r="N7" s="3">
        <v>0.00800000037997961</v>
      </c>
      <c r="O7" s="3">
        <v>0.02</v>
      </c>
      <c r="P7" s="3">
        <v>0.15000000596046448</v>
      </c>
      <c r="Q7" s="3">
        <v>0.6100000143051147</v>
      </c>
      <c r="R7" s="4">
        <v>1.7999999523162842</v>
      </c>
      <c r="AT7" s="4" t="s">
        <v>49</v>
      </c>
    </row>
    <row r="8" spans="1:46" ht="12.75">
      <c r="A8" s="21"/>
      <c r="B8" s="3">
        <v>0.47200000286102295</v>
      </c>
      <c r="C8" s="3">
        <v>35.5</v>
      </c>
      <c r="D8" s="3">
        <v>0.25</v>
      </c>
      <c r="E8" s="3">
        <v>0.3499999940395355</v>
      </c>
      <c r="F8" s="3">
        <v>0.30000001192092896</v>
      </c>
      <c r="G8" s="3">
        <v>5</v>
      </c>
      <c r="H8" s="3">
        <v>0.02199999988079071</v>
      </c>
      <c r="I8" s="3">
        <v>2.5</v>
      </c>
      <c r="J8" s="3">
        <v>1.1100000143051147</v>
      </c>
      <c r="K8" s="3">
        <v>0.019999999552965164</v>
      </c>
      <c r="L8" s="3">
        <v>14.149999618530273</v>
      </c>
      <c r="M8" s="3">
        <v>0.03500000014901161</v>
      </c>
      <c r="N8" s="3">
        <v>0.009999999776482582</v>
      </c>
      <c r="O8" s="3">
        <v>0.02</v>
      </c>
      <c r="P8" s="3">
        <v>0.20000000298023224</v>
      </c>
      <c r="Q8" s="3">
        <v>0.6100000143051147</v>
      </c>
      <c r="R8" s="4">
        <v>1.7999999523162842</v>
      </c>
      <c r="AT8" s="4" t="s">
        <v>62</v>
      </c>
    </row>
    <row r="9" spans="1:46" ht="12.75">
      <c r="A9" s="21"/>
      <c r="B9" s="3">
        <v>0.8240000009536743</v>
      </c>
      <c r="C9" s="3">
        <v>35.5</v>
      </c>
      <c r="D9" s="3">
        <v>0.25999999046325684</v>
      </c>
      <c r="E9" s="3">
        <v>0.3499999940395355</v>
      </c>
      <c r="F9" s="3">
        <v>0.30000001192092896</v>
      </c>
      <c r="G9" s="3">
        <v>15.5</v>
      </c>
      <c r="H9" s="3">
        <v>0.02199999988079071</v>
      </c>
      <c r="I9" s="3">
        <v>2.690000057220459</v>
      </c>
      <c r="J9" s="3">
        <v>1.149999976158142</v>
      </c>
      <c r="K9" s="3">
        <v>0.020999999716877937</v>
      </c>
      <c r="L9" s="3">
        <v>14.300000190734863</v>
      </c>
      <c r="M9" s="3">
        <v>0.03999999910593033</v>
      </c>
      <c r="N9" s="3">
        <v>0.25</v>
      </c>
      <c r="O9" s="3">
        <v>0.02</v>
      </c>
      <c r="P9" s="3">
        <v>0.25</v>
      </c>
      <c r="Q9" s="3">
        <v>0.6100000143051147</v>
      </c>
      <c r="R9" s="4">
        <v>1.7999999523162842</v>
      </c>
      <c r="AT9" s="4" t="s">
        <v>63</v>
      </c>
    </row>
    <row r="10" spans="1:46" ht="12.75">
      <c r="A10" s="21"/>
      <c r="B10" s="3">
        <v>0.9950000047683716</v>
      </c>
      <c r="C10" s="3">
        <v>35.5</v>
      </c>
      <c r="D10" s="3">
        <v>0.25999999046325684</v>
      </c>
      <c r="E10" s="3">
        <v>0.3499999940395355</v>
      </c>
      <c r="F10" s="3">
        <v>0.30000001192092896</v>
      </c>
      <c r="G10" s="3">
        <v>55</v>
      </c>
      <c r="H10" s="3">
        <v>0.05000000074505806</v>
      </c>
      <c r="I10" s="3">
        <v>2.9000000953674316</v>
      </c>
      <c r="J10" s="3">
        <v>1.3200000524520874</v>
      </c>
      <c r="K10" s="3">
        <v>0.024000000208616257</v>
      </c>
      <c r="L10" s="3">
        <v>20.389999389648438</v>
      </c>
      <c r="M10" s="3">
        <v>0.05000000074505806</v>
      </c>
      <c r="N10" s="3">
        <v>2.1600000858306885</v>
      </c>
      <c r="O10" s="3">
        <v>0.02</v>
      </c>
      <c r="P10" s="3">
        <v>0.25</v>
      </c>
      <c r="Q10" s="3">
        <v>3</v>
      </c>
      <c r="R10" s="4">
        <v>2.8399999141693115</v>
      </c>
      <c r="AT10" s="4" t="s">
        <v>1</v>
      </c>
    </row>
    <row r="11" spans="1:46" ht="12.75">
      <c r="A11" s="21"/>
      <c r="B11" s="3">
        <v>1.4950000047683716</v>
      </c>
      <c r="C11" s="3">
        <v>35.5</v>
      </c>
      <c r="D11" s="3">
        <v>0.25999999046325684</v>
      </c>
      <c r="E11" s="3">
        <v>0.5</v>
      </c>
      <c r="F11" s="3">
        <v>0.30000001192092896</v>
      </c>
      <c r="G11" s="3">
        <v>55</v>
      </c>
      <c r="H11" s="3">
        <v>0.05000000074505806</v>
      </c>
      <c r="I11" s="3">
        <v>3.990000009536743</v>
      </c>
      <c r="J11" s="3">
        <v>1.5</v>
      </c>
      <c r="K11" s="3">
        <v>0.024000000208616257</v>
      </c>
      <c r="L11" s="3">
        <v>24.260000228881836</v>
      </c>
      <c r="M11" s="3">
        <v>0.05000000074505806</v>
      </c>
      <c r="N11" s="3">
        <v>4</v>
      </c>
      <c r="O11" s="3">
        <v>0.02</v>
      </c>
      <c r="P11" s="3">
        <v>0.2800000011920929</v>
      </c>
      <c r="Q11" s="3">
        <v>3</v>
      </c>
      <c r="R11" s="4">
        <v>3</v>
      </c>
      <c r="AT11" s="4" t="s">
        <v>2</v>
      </c>
    </row>
    <row r="12" spans="1:46" ht="12.75">
      <c r="A12" s="21"/>
      <c r="B12" s="3">
        <v>1.5299999713897705</v>
      </c>
      <c r="C12" s="3">
        <v>35.5</v>
      </c>
      <c r="D12" s="3">
        <v>0.25999999046325684</v>
      </c>
      <c r="E12" s="3">
        <v>0.5</v>
      </c>
      <c r="F12" s="3">
        <v>0.30000001192092896</v>
      </c>
      <c r="G12" s="3">
        <v>55</v>
      </c>
      <c r="H12" s="3">
        <v>0.05999999865889549</v>
      </c>
      <c r="I12" s="3">
        <v>4</v>
      </c>
      <c r="J12" s="3">
        <v>1.8200000524520874</v>
      </c>
      <c r="K12" s="3">
        <v>0.024000000208616257</v>
      </c>
      <c r="L12" s="3">
        <v>26.350000381469727</v>
      </c>
      <c r="M12" s="3">
        <v>0.07000000029802322</v>
      </c>
      <c r="N12" s="3">
        <v>5.050000190734863</v>
      </c>
      <c r="O12" s="3">
        <v>0.02</v>
      </c>
      <c r="P12" s="3">
        <v>0.5</v>
      </c>
      <c r="Q12" s="3">
        <v>4</v>
      </c>
      <c r="R12" s="4">
        <v>4.5</v>
      </c>
      <c r="AT12" s="4" t="s">
        <v>3</v>
      </c>
    </row>
    <row r="13" spans="1:46" ht="12.75">
      <c r="A13" s="21"/>
      <c r="B13" s="3">
        <v>1.6399999856948853</v>
      </c>
      <c r="C13" s="3">
        <v>35.5</v>
      </c>
      <c r="D13" s="3">
        <v>0.2720000147819519</v>
      </c>
      <c r="E13" s="3">
        <v>0.5</v>
      </c>
      <c r="F13" s="3">
        <v>0.30000001192092896</v>
      </c>
      <c r="G13" s="3">
        <v>57.5</v>
      </c>
      <c r="H13" s="3">
        <v>0.05999999865889549</v>
      </c>
      <c r="I13" s="3">
        <v>4</v>
      </c>
      <c r="J13" s="3">
        <v>1.8200000524520874</v>
      </c>
      <c r="K13" s="3">
        <v>0.024000000208616257</v>
      </c>
      <c r="L13" s="3">
        <v>29.520000457763672</v>
      </c>
      <c r="M13" s="3">
        <v>0.07999999821186066</v>
      </c>
      <c r="N13" s="3">
        <v>6.5</v>
      </c>
      <c r="O13" s="3">
        <v>0.377</v>
      </c>
      <c r="P13" s="3">
        <v>0.5</v>
      </c>
      <c r="Q13" s="3">
        <v>5</v>
      </c>
      <c r="R13" s="4"/>
      <c r="AT13" s="4" t="s">
        <v>4</v>
      </c>
    </row>
    <row r="14" spans="1:46" ht="12.75">
      <c r="A14" s="21"/>
      <c r="B14" s="3">
        <v>1.75</v>
      </c>
      <c r="C14" s="3">
        <v>35.5</v>
      </c>
      <c r="D14" s="3">
        <v>0.2720000147819519</v>
      </c>
      <c r="E14" s="3">
        <v>0.5</v>
      </c>
      <c r="F14" s="3">
        <v>0.30000001192092896</v>
      </c>
      <c r="G14" s="3">
        <v>57.5</v>
      </c>
      <c r="H14" s="3">
        <v>0.10000000149011612</v>
      </c>
      <c r="I14" s="3">
        <v>21.973400115966797</v>
      </c>
      <c r="J14" s="3">
        <v>4.699999809265137</v>
      </c>
      <c r="K14" s="3">
        <v>0.024000000208616257</v>
      </c>
      <c r="L14" s="3">
        <v>29.665000915527344</v>
      </c>
      <c r="M14" s="3">
        <v>0.10000000149011612</v>
      </c>
      <c r="N14" s="3">
        <v>6.5</v>
      </c>
      <c r="O14" s="3">
        <v>0.5</v>
      </c>
      <c r="P14" s="3">
        <v>5.099999904632568</v>
      </c>
      <c r="Q14" s="3">
        <v>20</v>
      </c>
      <c r="R14" s="4"/>
      <c r="AT14" s="4" t="s">
        <v>64</v>
      </c>
    </row>
    <row r="15" spans="1:46" ht="12.75">
      <c r="A15" s="21"/>
      <c r="B15" s="3">
        <v>1.75</v>
      </c>
      <c r="C15" s="3">
        <v>35.5</v>
      </c>
      <c r="D15" s="3">
        <v>0.2720000147819519</v>
      </c>
      <c r="E15" s="3">
        <v>0.5</v>
      </c>
      <c r="F15" s="3">
        <v>0.30000001192092896</v>
      </c>
      <c r="G15" s="3">
        <v>57.5</v>
      </c>
      <c r="H15" s="3">
        <v>0.10000000149011612</v>
      </c>
      <c r="I15" s="3">
        <v>21.975000381469727</v>
      </c>
      <c r="J15" s="3">
        <v>8.850000381469727</v>
      </c>
      <c r="K15" s="3">
        <v>0.024000000208616257</v>
      </c>
      <c r="L15" s="3">
        <v>29.709999084472656</v>
      </c>
      <c r="M15" s="3">
        <v>0.28999999165534973</v>
      </c>
      <c r="N15" s="3">
        <v>6.5</v>
      </c>
      <c r="O15" s="3">
        <v>0.9</v>
      </c>
      <c r="P15" s="3">
        <v>20.049999237060547</v>
      </c>
      <c r="Q15" s="3">
        <v>98</v>
      </c>
      <c r="R15" s="4"/>
      <c r="AT15" s="4" t="s">
        <v>5</v>
      </c>
    </row>
    <row r="16" spans="1:46" ht="12.75">
      <c r="A16" s="21"/>
      <c r="B16" s="3">
        <v>1.75</v>
      </c>
      <c r="C16" s="3">
        <v>35.5</v>
      </c>
      <c r="D16" s="3">
        <v>0.2720000147819519</v>
      </c>
      <c r="E16" s="3">
        <v>0.5</v>
      </c>
      <c r="F16" s="3">
        <v>0.30000001192092896</v>
      </c>
      <c r="G16" s="3">
        <v>58.01300048828125</v>
      </c>
      <c r="H16" s="3">
        <v>0.10000000149011612</v>
      </c>
      <c r="I16" s="3">
        <v>30</v>
      </c>
      <c r="J16" s="3">
        <v>9.5</v>
      </c>
      <c r="K16" s="3">
        <v>0.024000000208616257</v>
      </c>
      <c r="L16" s="3">
        <v>36.13999938964844</v>
      </c>
      <c r="M16" s="3">
        <v>0.4000000059604645</v>
      </c>
      <c r="N16" s="3">
        <v>6.5</v>
      </c>
      <c r="O16" s="3">
        <v>1</v>
      </c>
      <c r="R16" s="4"/>
      <c r="AT16" s="4" t="s">
        <v>65</v>
      </c>
    </row>
    <row r="17" spans="1:46" ht="12.75">
      <c r="A17" s="21"/>
      <c r="B17" s="3">
        <v>1.9110000133514404</v>
      </c>
      <c r="C17" s="3">
        <v>35.5</v>
      </c>
      <c r="D17" s="3">
        <v>0.2720000147819519</v>
      </c>
      <c r="E17" s="3">
        <v>0.5</v>
      </c>
      <c r="F17" s="3">
        <v>0.30000001192092896</v>
      </c>
      <c r="G17" s="3">
        <v>75</v>
      </c>
      <c r="H17" s="3">
        <v>0.10999999940395355</v>
      </c>
      <c r="I17" s="3">
        <v>79.19999694824219</v>
      </c>
      <c r="J17" s="3">
        <v>12</v>
      </c>
      <c r="K17" s="3">
        <v>0.024000000208616257</v>
      </c>
      <c r="L17" s="3">
        <v>36.220001220703125</v>
      </c>
      <c r="M17" s="3">
        <v>0.44999998807907104</v>
      </c>
      <c r="N17" s="3">
        <v>6.860000133514404</v>
      </c>
      <c r="O17" s="3">
        <v>1.5</v>
      </c>
      <c r="R17" s="4"/>
      <c r="AT17" s="4" t="s">
        <v>50</v>
      </c>
    </row>
    <row r="18" spans="1:46" ht="12.75">
      <c r="A18" s="21"/>
      <c r="B18" s="3">
        <v>1.940000057220459</v>
      </c>
      <c r="C18" s="3">
        <v>35.5</v>
      </c>
      <c r="D18" s="3">
        <v>0.2720000147819519</v>
      </c>
      <c r="E18" s="3">
        <v>0.5</v>
      </c>
      <c r="F18" s="3">
        <v>0.30000001192092896</v>
      </c>
      <c r="G18" s="3">
        <v>76.0999984741211</v>
      </c>
      <c r="H18" s="3">
        <v>0.20000000298023224</v>
      </c>
      <c r="I18" s="3">
        <v>79.81999969482422</v>
      </c>
      <c r="J18" s="3">
        <v>18</v>
      </c>
      <c r="K18" s="3">
        <v>0.024000000208616257</v>
      </c>
      <c r="L18" s="3">
        <v>36.349998474121094</v>
      </c>
      <c r="M18" s="3">
        <v>0.6700000166893005</v>
      </c>
      <c r="N18" s="3">
        <v>99.0999984741211</v>
      </c>
      <c r="R18" s="4"/>
      <c r="AT18" s="4" t="s">
        <v>51</v>
      </c>
    </row>
    <row r="19" spans="1:46" ht="12.75">
      <c r="A19" s="21"/>
      <c r="B19" s="3">
        <v>2</v>
      </c>
      <c r="C19" s="3">
        <v>36.849998474121094</v>
      </c>
      <c r="D19" s="3">
        <v>0.2750000059604645</v>
      </c>
      <c r="E19" s="3">
        <v>0.5</v>
      </c>
      <c r="F19" s="3">
        <v>0.30000001192092896</v>
      </c>
      <c r="G19" s="3">
        <v>77.4280014038086</v>
      </c>
      <c r="H19" s="3">
        <v>0.20000000298023224</v>
      </c>
      <c r="I19" s="3">
        <v>87</v>
      </c>
      <c r="J19" s="3">
        <v>20.65999984741211</v>
      </c>
      <c r="K19" s="3">
        <v>0.02800000086426735</v>
      </c>
      <c r="L19" s="3">
        <v>36.459999084472656</v>
      </c>
      <c r="M19" s="3">
        <v>0.6700000166893005</v>
      </c>
      <c r="R19" s="4"/>
      <c r="AT19" s="4" t="s">
        <v>66</v>
      </c>
    </row>
    <row r="20" spans="1:46" ht="12.75">
      <c r="A20" s="21"/>
      <c r="B20" s="3">
        <v>2</v>
      </c>
      <c r="C20" s="3">
        <v>40</v>
      </c>
      <c r="D20" s="3">
        <v>0.2759999930858612</v>
      </c>
      <c r="E20" s="3">
        <v>0.5</v>
      </c>
      <c r="F20" s="3">
        <v>0.30000001192092896</v>
      </c>
      <c r="G20" s="3">
        <v>77.4280014038086</v>
      </c>
      <c r="H20" s="3">
        <v>0.20000000298023224</v>
      </c>
      <c r="I20" s="3">
        <v>97.27999877929688</v>
      </c>
      <c r="J20" s="3">
        <v>22.200000762939453</v>
      </c>
      <c r="K20" s="3">
        <v>0.02800000086426735</v>
      </c>
      <c r="L20" s="3">
        <v>36.900001525878906</v>
      </c>
      <c r="M20" s="3">
        <v>1.5499999523162842</v>
      </c>
      <c r="R20" s="4"/>
      <c r="AT20" s="4" t="s">
        <v>6</v>
      </c>
    </row>
    <row r="21" spans="2:46" ht="12.75">
      <c r="B21" s="3">
        <v>2</v>
      </c>
      <c r="C21" s="3">
        <v>56.20000076293945</v>
      </c>
      <c r="D21" s="3">
        <v>0.2759999930858612</v>
      </c>
      <c r="E21" s="3">
        <v>0.5</v>
      </c>
      <c r="F21" s="3">
        <v>0.30000001192092896</v>
      </c>
      <c r="G21" s="3">
        <v>85</v>
      </c>
      <c r="H21" s="3">
        <v>0.20000000298023224</v>
      </c>
      <c r="I21" s="3">
        <v>97.27999877929688</v>
      </c>
      <c r="J21" s="3">
        <v>35</v>
      </c>
      <c r="K21" s="3">
        <v>0.02800000086426735</v>
      </c>
      <c r="L21" s="3">
        <v>37.09000015258789</v>
      </c>
      <c r="M21" s="3">
        <v>2.0299999713897705</v>
      </c>
      <c r="R21" s="4"/>
      <c r="AT21" s="4" t="s">
        <v>7</v>
      </c>
    </row>
    <row r="22" spans="2:46" ht="12.75">
      <c r="B22" s="3">
        <v>2</v>
      </c>
      <c r="C22" s="3">
        <v>56.25</v>
      </c>
      <c r="D22" s="3">
        <v>0.2759999930858612</v>
      </c>
      <c r="E22" s="3">
        <v>0.5</v>
      </c>
      <c r="F22" s="3">
        <v>0.33000001311302185</v>
      </c>
      <c r="G22" s="3">
        <v>88.69999694824219</v>
      </c>
      <c r="H22" s="3">
        <v>0.20000000298023224</v>
      </c>
      <c r="I22" s="3">
        <v>97.30000305175781</v>
      </c>
      <c r="J22" s="3">
        <v>81.94000244140625</v>
      </c>
      <c r="K22" s="3">
        <v>0.02800000086426735</v>
      </c>
      <c r="L22" s="3">
        <v>37.2239990234375</v>
      </c>
      <c r="R22" s="4"/>
      <c r="AT22" s="4" t="s">
        <v>8</v>
      </c>
    </row>
    <row r="23" spans="1:46" ht="12.75">
      <c r="A23" s="21"/>
      <c r="B23" s="3">
        <v>2.059999942779541</v>
      </c>
      <c r="C23" s="3">
        <v>57.150001525878906</v>
      </c>
      <c r="D23" s="3">
        <v>0.2759999930858612</v>
      </c>
      <c r="E23" s="3">
        <v>0.5</v>
      </c>
      <c r="F23" s="3">
        <v>0.33000001311302185</v>
      </c>
      <c r="G23" s="3">
        <v>89.1709976196289</v>
      </c>
      <c r="H23" s="3">
        <v>0.20000000298023224</v>
      </c>
      <c r="I23" s="3">
        <v>97.30000305175781</v>
      </c>
      <c r="J23" s="3">
        <v>81.94000244140625</v>
      </c>
      <c r="K23" s="3">
        <v>0.02800000086426735</v>
      </c>
      <c r="L23" s="3">
        <v>39</v>
      </c>
      <c r="R23" s="4"/>
      <c r="AT23" s="4" t="s">
        <v>9</v>
      </c>
    </row>
    <row r="24" spans="2:46" ht="12.75">
      <c r="B24" s="3">
        <v>5.900000095367432</v>
      </c>
      <c r="C24" s="3">
        <v>57.29999923706055</v>
      </c>
      <c r="D24" s="3">
        <v>0.2759999930858612</v>
      </c>
      <c r="E24" s="3">
        <v>0.5</v>
      </c>
      <c r="F24" s="3">
        <v>0.5</v>
      </c>
      <c r="G24" s="3">
        <v>92.82479858398438</v>
      </c>
      <c r="H24" s="3">
        <v>0.20000000298023224</v>
      </c>
      <c r="I24" s="3">
        <v>97.30000305175781</v>
      </c>
      <c r="J24" s="3">
        <v>83.5</v>
      </c>
      <c r="K24" s="3">
        <v>0.02800000086426735</v>
      </c>
      <c r="R24" s="4"/>
      <c r="AT24" s="4" t="s">
        <v>10</v>
      </c>
    </row>
    <row r="25" spans="2:46" ht="12.75">
      <c r="B25" s="3">
        <v>8.5</v>
      </c>
      <c r="C25" s="3">
        <v>59.25</v>
      </c>
      <c r="D25" s="3">
        <v>0.2759999930858612</v>
      </c>
      <c r="E25" s="3">
        <v>0.5</v>
      </c>
      <c r="F25" s="3">
        <v>0.5</v>
      </c>
      <c r="G25" s="3">
        <v>92.82479858398438</v>
      </c>
      <c r="H25" s="3">
        <v>0.20000000298023224</v>
      </c>
      <c r="I25" s="3">
        <v>97.30000305175781</v>
      </c>
      <c r="J25" s="3">
        <v>83.5</v>
      </c>
      <c r="K25" s="3">
        <v>0.02800000086426735</v>
      </c>
      <c r="R25" s="4"/>
      <c r="AT25" s="4" t="s">
        <v>67</v>
      </c>
    </row>
    <row r="26" spans="2:46" ht="12.75">
      <c r="B26" s="3">
        <v>9.899999618530273</v>
      </c>
      <c r="C26" s="3">
        <v>61.20000076293945</v>
      </c>
      <c r="D26" s="3">
        <v>0.2759999930858612</v>
      </c>
      <c r="E26" s="3">
        <v>0.6700000166893005</v>
      </c>
      <c r="F26" s="3">
        <v>1</v>
      </c>
      <c r="G26" s="3">
        <v>92.82479858398438</v>
      </c>
      <c r="H26" s="3">
        <v>0.20000000298023224</v>
      </c>
      <c r="I26" s="3">
        <v>97.30000305175781</v>
      </c>
      <c r="J26" s="3">
        <v>84.33999633789062</v>
      </c>
      <c r="K26" s="3">
        <v>0.23999999463558197</v>
      </c>
      <c r="R26" s="4"/>
      <c r="AT26" s="4" t="s">
        <v>68</v>
      </c>
    </row>
    <row r="27" spans="2:46" ht="12.75">
      <c r="B27" s="3">
        <v>9.979999542236328</v>
      </c>
      <c r="C27" s="3">
        <v>61.20000076293945</v>
      </c>
      <c r="D27" s="3">
        <v>0.2759999930858612</v>
      </c>
      <c r="E27" s="3">
        <v>0.6700000166893005</v>
      </c>
      <c r="F27" s="3">
        <v>1</v>
      </c>
      <c r="G27" s="3">
        <v>92.82479858398438</v>
      </c>
      <c r="H27" s="3">
        <v>0.20000000298023224</v>
      </c>
      <c r="I27" s="3">
        <v>97.30000305175781</v>
      </c>
      <c r="J27" s="3">
        <v>84.33999633789062</v>
      </c>
      <c r="K27" s="3">
        <v>0.23999999463558197</v>
      </c>
      <c r="R27" s="4"/>
      <c r="AT27" s="4" t="s">
        <v>69</v>
      </c>
    </row>
    <row r="28" spans="2:46" ht="12.75">
      <c r="B28" s="3">
        <v>12.119999885559082</v>
      </c>
      <c r="C28" s="3">
        <v>61.20000076293945</v>
      </c>
      <c r="D28" s="3">
        <v>0.2759999930858612</v>
      </c>
      <c r="E28" s="3">
        <v>0.800000011920929</v>
      </c>
      <c r="F28" s="3">
        <v>1</v>
      </c>
      <c r="G28" s="3">
        <v>94.23999786376953</v>
      </c>
      <c r="H28" s="3">
        <v>0.20000000298023224</v>
      </c>
      <c r="I28" s="3">
        <v>97.30000305175781</v>
      </c>
      <c r="J28" s="3">
        <v>85.9000015258789</v>
      </c>
      <c r="K28" s="3">
        <v>0.23999999463558197</v>
      </c>
      <c r="R28" s="4"/>
      <c r="AT28" s="4" t="s">
        <v>70</v>
      </c>
    </row>
    <row r="29" spans="2:46" ht="12.75">
      <c r="B29" s="3">
        <v>13.1899995803833</v>
      </c>
      <c r="C29" s="3">
        <v>61.20000076293945</v>
      </c>
      <c r="D29" s="3">
        <v>0.28200000524520874</v>
      </c>
      <c r="E29" s="3">
        <v>0.9200000166893005</v>
      </c>
      <c r="F29" s="3">
        <v>1</v>
      </c>
      <c r="G29" s="3">
        <v>94.48999786376953</v>
      </c>
      <c r="H29" s="3">
        <v>0.20000000298023224</v>
      </c>
      <c r="I29" s="3">
        <v>97.30000305175781</v>
      </c>
      <c r="J29" s="3">
        <v>85.9000015258789</v>
      </c>
      <c r="K29" s="3">
        <v>0.23999999463558197</v>
      </c>
      <c r="R29" s="4"/>
      <c r="AT29" s="4" t="s">
        <v>71</v>
      </c>
    </row>
    <row r="30" spans="2:46" ht="12.75">
      <c r="B30" s="3">
        <v>13.359999656677246</v>
      </c>
      <c r="C30" s="3">
        <v>62.54999923706055</v>
      </c>
      <c r="D30" s="3">
        <v>0.29100000858306885</v>
      </c>
      <c r="E30" s="3">
        <v>1</v>
      </c>
      <c r="F30" s="3">
        <v>1</v>
      </c>
      <c r="G30" s="3">
        <v>94.48999786376953</v>
      </c>
      <c r="H30" s="3">
        <v>0.25</v>
      </c>
      <c r="I30" s="3">
        <v>97.94999694824219</v>
      </c>
      <c r="J30" s="3">
        <v>87.19999694824219</v>
      </c>
      <c r="K30" s="3">
        <v>1.8839999437332153</v>
      </c>
      <c r="R30" s="4"/>
      <c r="AT30" s="4" t="s">
        <v>72</v>
      </c>
    </row>
    <row r="31" spans="2:46" ht="12.75">
      <c r="B31" s="3">
        <v>14.210000038146973</v>
      </c>
      <c r="C31" s="3">
        <v>62.54999923706055</v>
      </c>
      <c r="D31" s="3">
        <v>0.30000001192092896</v>
      </c>
      <c r="E31" s="3">
        <v>1</v>
      </c>
      <c r="F31" s="3">
        <v>1</v>
      </c>
      <c r="G31" s="3">
        <v>94.5</v>
      </c>
      <c r="H31" s="3">
        <v>0.30000001192092896</v>
      </c>
      <c r="I31" s="3">
        <v>98.27999877929688</v>
      </c>
      <c r="J31" s="3">
        <v>90.05999755859375</v>
      </c>
      <c r="R31" s="4"/>
      <c r="AT31" s="4" t="s">
        <v>73</v>
      </c>
    </row>
    <row r="32" spans="2:46" ht="12.75">
      <c r="B32" s="3">
        <v>24</v>
      </c>
      <c r="C32" s="3">
        <v>62.54999923706055</v>
      </c>
      <c r="D32" s="3">
        <v>0.3499999940395355</v>
      </c>
      <c r="E32" s="3">
        <v>1</v>
      </c>
      <c r="F32" s="3">
        <v>1</v>
      </c>
      <c r="G32" s="3">
        <v>94.9280014038086</v>
      </c>
      <c r="H32" s="3">
        <v>0.46000000834465027</v>
      </c>
      <c r="I32" s="3">
        <v>98.30000305175781</v>
      </c>
      <c r="J32" s="3">
        <v>96.5999984741211</v>
      </c>
      <c r="R32" s="4"/>
      <c r="AT32" s="4" t="s">
        <v>74</v>
      </c>
    </row>
    <row r="33" spans="2:46" ht="12.75">
      <c r="B33" s="3">
        <v>28.799999237060547</v>
      </c>
      <c r="C33" s="3">
        <v>65.0999984741211</v>
      </c>
      <c r="D33" s="3">
        <v>0.3499999940395355</v>
      </c>
      <c r="E33" s="3">
        <v>1</v>
      </c>
      <c r="F33" s="3">
        <v>1</v>
      </c>
      <c r="G33" s="3">
        <v>94.9280014038086</v>
      </c>
      <c r="H33" s="3">
        <v>0.5</v>
      </c>
      <c r="I33" s="3">
        <v>98.30000305175781</v>
      </c>
      <c r="J33" s="3">
        <v>97.05000305175781</v>
      </c>
      <c r="R33" s="4"/>
      <c r="AT33" s="4" t="s">
        <v>75</v>
      </c>
    </row>
    <row r="34" spans="2:46" ht="12.75">
      <c r="B34" s="3">
        <v>29.149999618530273</v>
      </c>
      <c r="C34" s="3">
        <v>65.4000015258789</v>
      </c>
      <c r="D34" s="3">
        <v>0.3499999940395355</v>
      </c>
      <c r="E34" s="3">
        <v>1</v>
      </c>
      <c r="F34" s="3">
        <v>1</v>
      </c>
      <c r="G34" s="3">
        <v>94.9280014038086</v>
      </c>
      <c r="H34" s="3">
        <v>0.5</v>
      </c>
      <c r="I34" s="3">
        <v>98.30000305175781</v>
      </c>
      <c r="J34" s="3">
        <v>97.5</v>
      </c>
      <c r="R34" s="4"/>
      <c r="AT34" s="4" t="s">
        <v>76</v>
      </c>
    </row>
    <row r="35" spans="2:46" ht="12.75">
      <c r="B35" s="3">
        <v>29.239999771118164</v>
      </c>
      <c r="C35" s="3">
        <v>65.69999694824219</v>
      </c>
      <c r="D35" s="3">
        <v>0.3499999940395355</v>
      </c>
      <c r="E35" s="3">
        <v>1</v>
      </c>
      <c r="F35" s="3">
        <v>1</v>
      </c>
      <c r="G35" s="3">
        <v>95.1729965209961</v>
      </c>
      <c r="H35" s="3">
        <v>2</v>
      </c>
      <c r="I35" s="3">
        <v>98.30000305175781</v>
      </c>
      <c r="J35" s="3">
        <v>98.5999984741211</v>
      </c>
      <c r="R35" s="4"/>
      <c r="AT35" s="4" t="s">
        <v>77</v>
      </c>
    </row>
    <row r="36" spans="2:46" ht="12.75">
      <c r="B36" s="3">
        <v>29.5</v>
      </c>
      <c r="C36" s="3">
        <v>65.69999694824219</v>
      </c>
      <c r="D36" s="3">
        <v>0.3499999940395355</v>
      </c>
      <c r="E36" s="3">
        <v>1</v>
      </c>
      <c r="F36" s="3">
        <v>1</v>
      </c>
      <c r="G36" s="3">
        <v>95.1729965209961</v>
      </c>
      <c r="H36" s="3">
        <v>2</v>
      </c>
      <c r="I36" s="3">
        <v>98.30000305175781</v>
      </c>
      <c r="R36" s="4"/>
      <c r="AT36" s="4" t="s">
        <v>11</v>
      </c>
    </row>
    <row r="37" spans="2:46" ht="12.75">
      <c r="B37" s="3">
        <v>29.5</v>
      </c>
      <c r="C37" s="3">
        <v>67.19999694824219</v>
      </c>
      <c r="D37" s="3">
        <v>0.4000000059604645</v>
      </c>
      <c r="E37" s="3">
        <v>1</v>
      </c>
      <c r="F37" s="3">
        <v>1</v>
      </c>
      <c r="G37" s="3">
        <v>95.5</v>
      </c>
      <c r="H37" s="3">
        <v>2</v>
      </c>
      <c r="I37" s="3">
        <v>99.58300018310547</v>
      </c>
      <c r="R37" s="4"/>
      <c r="AT37" s="4" t="s">
        <v>12</v>
      </c>
    </row>
    <row r="38" spans="2:46" ht="12.75">
      <c r="B38" s="3">
        <v>29.68000030517578</v>
      </c>
      <c r="C38" s="3">
        <v>67.9000015258789</v>
      </c>
      <c r="D38" s="3">
        <v>0.4000000059604645</v>
      </c>
      <c r="E38" s="3">
        <v>1</v>
      </c>
      <c r="F38" s="3">
        <v>1</v>
      </c>
      <c r="G38" s="3">
        <v>97.92500305175781</v>
      </c>
      <c r="H38" s="3">
        <v>2</v>
      </c>
      <c r="I38" s="3">
        <v>99.67900085449219</v>
      </c>
      <c r="R38" s="4"/>
      <c r="AT38" s="4" t="s">
        <v>13</v>
      </c>
    </row>
    <row r="39" spans="2:46" ht="12.75">
      <c r="B39" s="3">
        <v>29.75</v>
      </c>
      <c r="C39" s="3">
        <v>67.9000015258789</v>
      </c>
      <c r="D39" s="3">
        <v>0.44999998807907104</v>
      </c>
      <c r="E39" s="3">
        <v>1</v>
      </c>
      <c r="F39" s="3">
        <v>1</v>
      </c>
      <c r="G39" s="3">
        <v>98.23500061035156</v>
      </c>
      <c r="H39" s="3">
        <v>4.400000095367432</v>
      </c>
      <c r="R39" s="4"/>
      <c r="AT39" s="4" t="s">
        <v>14</v>
      </c>
    </row>
    <row r="40" spans="2:46" ht="12.75">
      <c r="B40" s="3">
        <v>29.770000457763672</v>
      </c>
      <c r="C40" s="3">
        <v>67.9000015258789</v>
      </c>
      <c r="D40" s="3">
        <v>0.44999998807907104</v>
      </c>
      <c r="E40" s="3">
        <v>1.2000000476837158</v>
      </c>
      <c r="F40" s="3">
        <v>1</v>
      </c>
      <c r="G40" s="3">
        <v>98.62999725341797</v>
      </c>
      <c r="R40" s="4"/>
      <c r="AT40" s="4" t="s">
        <v>15</v>
      </c>
    </row>
    <row r="41" spans="2:46" ht="12.75">
      <c r="B41" s="3">
        <v>29.780000686645508</v>
      </c>
      <c r="C41" s="3">
        <v>68.69999694824219</v>
      </c>
      <c r="D41" s="3">
        <v>0.48100000619888306</v>
      </c>
      <c r="E41" s="3">
        <v>1.2000000476837158</v>
      </c>
      <c r="F41" s="3">
        <v>1</v>
      </c>
      <c r="G41" s="3">
        <v>98.89299774169922</v>
      </c>
      <c r="R41" s="4"/>
      <c r="AT41" s="4" t="s">
        <v>78</v>
      </c>
    </row>
    <row r="42" spans="2:46" ht="12.75">
      <c r="B42" s="3">
        <v>29.829999923706055</v>
      </c>
      <c r="C42" s="3">
        <v>69</v>
      </c>
      <c r="D42" s="3">
        <v>0.48100000619888306</v>
      </c>
      <c r="E42" s="3">
        <v>1.4299999475479126</v>
      </c>
      <c r="F42" s="3">
        <v>1</v>
      </c>
      <c r="G42" s="3">
        <v>99</v>
      </c>
      <c r="R42" s="4"/>
      <c r="AT42" s="4" t="s">
        <v>52</v>
      </c>
    </row>
    <row r="43" spans="2:46" ht="12.75">
      <c r="B43" s="3">
        <v>29.850000381469727</v>
      </c>
      <c r="C43" s="3">
        <v>69</v>
      </c>
      <c r="D43" s="3">
        <v>0.5770000219345093</v>
      </c>
      <c r="E43" s="3">
        <v>1.4299999475479126</v>
      </c>
      <c r="F43" s="3">
        <v>1</v>
      </c>
      <c r="R43" s="4"/>
      <c r="AT43" s="4" t="s">
        <v>16</v>
      </c>
    </row>
    <row r="44" spans="2:46" ht="12.75">
      <c r="B44" s="3">
        <v>29.93000030517578</v>
      </c>
      <c r="C44" s="3">
        <v>69</v>
      </c>
      <c r="D44" s="3">
        <v>0.6000000238418579</v>
      </c>
      <c r="E44" s="3">
        <v>1.5</v>
      </c>
      <c r="F44" s="3">
        <v>1</v>
      </c>
      <c r="R44" s="4"/>
      <c r="AT44" s="4" t="s">
        <v>17</v>
      </c>
    </row>
    <row r="45" spans="2:46" ht="12.75">
      <c r="B45" s="3">
        <v>30</v>
      </c>
      <c r="C45" s="3">
        <v>69</v>
      </c>
      <c r="D45" s="3">
        <v>0.6000000238418579</v>
      </c>
      <c r="E45" s="3">
        <v>1.5399999618530273</v>
      </c>
      <c r="F45" s="3">
        <v>1</v>
      </c>
      <c r="R45" s="4"/>
      <c r="AT45" s="4" t="s">
        <v>79</v>
      </c>
    </row>
    <row r="46" spans="2:46" ht="12.75">
      <c r="B46" s="3">
        <v>30.03499984741211</v>
      </c>
      <c r="C46" s="3">
        <v>69</v>
      </c>
      <c r="D46" s="3">
        <v>0.6000000238418579</v>
      </c>
      <c r="E46" s="3">
        <v>1.5399999618530273</v>
      </c>
      <c r="F46" s="3">
        <v>1</v>
      </c>
      <c r="R46" s="4"/>
      <c r="AT46" s="4" t="s">
        <v>80</v>
      </c>
    </row>
    <row r="47" spans="2:46" ht="12.75">
      <c r="B47" s="3">
        <v>30.09000015258789</v>
      </c>
      <c r="C47" s="3">
        <v>69</v>
      </c>
      <c r="D47" s="3">
        <v>0.6000000238418579</v>
      </c>
      <c r="E47" s="3">
        <v>1.5399999618530273</v>
      </c>
      <c r="F47" s="3">
        <v>1</v>
      </c>
      <c r="R47" s="4"/>
      <c r="AT47" s="4" t="s">
        <v>169</v>
      </c>
    </row>
    <row r="48" spans="2:46" ht="12.75">
      <c r="B48" s="3">
        <v>30.09000015258789</v>
      </c>
      <c r="C48" s="3">
        <v>69</v>
      </c>
      <c r="D48" s="3">
        <v>0.6629999876022339</v>
      </c>
      <c r="E48" s="3">
        <v>1.5399999618530273</v>
      </c>
      <c r="F48" s="3">
        <v>1</v>
      </c>
      <c r="R48" s="4"/>
      <c r="AT48" s="4" t="s">
        <v>81</v>
      </c>
    </row>
    <row r="49" spans="2:46" ht="12.75">
      <c r="B49" s="3">
        <v>30.1200008392334</v>
      </c>
      <c r="C49" s="3">
        <v>69</v>
      </c>
      <c r="D49" s="3">
        <v>0.75</v>
      </c>
      <c r="E49" s="3">
        <v>1.7999999523162842</v>
      </c>
      <c r="F49" s="3">
        <v>1</v>
      </c>
      <c r="R49" s="4"/>
      <c r="AT49" s="4" t="s">
        <v>18</v>
      </c>
    </row>
    <row r="50" spans="2:46" ht="12.75">
      <c r="B50" s="3">
        <v>30.1200008392334</v>
      </c>
      <c r="C50" s="3">
        <v>69</v>
      </c>
      <c r="D50" s="3">
        <v>0.9900000095367432</v>
      </c>
      <c r="E50" s="3">
        <v>1.7999999523162842</v>
      </c>
      <c r="F50" s="3">
        <v>1</v>
      </c>
      <c r="R50" s="4"/>
      <c r="AT50" s="4" t="s">
        <v>82</v>
      </c>
    </row>
    <row r="51" spans="2:46" ht="12.75">
      <c r="B51" s="3">
        <v>30.270000457763672</v>
      </c>
      <c r="C51" s="3">
        <v>69</v>
      </c>
      <c r="D51" s="3">
        <v>0.9900000095367432</v>
      </c>
      <c r="E51" s="3">
        <v>1.7999999523162842</v>
      </c>
      <c r="F51" s="3">
        <v>1</v>
      </c>
      <c r="R51" s="4"/>
      <c r="AT51" s="4" t="s">
        <v>83</v>
      </c>
    </row>
    <row r="52" spans="2:46" ht="12.75">
      <c r="B52" s="3">
        <v>30.290000915527344</v>
      </c>
      <c r="C52" s="3">
        <v>69</v>
      </c>
      <c r="D52" s="3">
        <v>1.0299999713897705</v>
      </c>
      <c r="E52" s="3">
        <v>1.7999999523162842</v>
      </c>
      <c r="F52" s="3">
        <v>1</v>
      </c>
      <c r="R52" s="4"/>
      <c r="AT52" s="4" t="s">
        <v>84</v>
      </c>
    </row>
    <row r="53" spans="2:46" ht="12.75">
      <c r="B53" s="3">
        <v>30.34000015258789</v>
      </c>
      <c r="C53" s="3">
        <v>69</v>
      </c>
      <c r="D53" s="3">
        <v>1.0679999589920044</v>
      </c>
      <c r="E53" s="3">
        <v>2</v>
      </c>
      <c r="F53" s="3">
        <v>1</v>
      </c>
      <c r="R53" s="4"/>
      <c r="AT53" s="4" t="s">
        <v>85</v>
      </c>
    </row>
    <row r="54" spans="2:46" ht="12.75">
      <c r="B54" s="3">
        <v>30.3799991607666</v>
      </c>
      <c r="C54" s="3">
        <v>69</v>
      </c>
      <c r="D54" s="3">
        <v>1.2000000476837158</v>
      </c>
      <c r="E54" s="3">
        <v>2</v>
      </c>
      <c r="F54" s="3">
        <v>1</v>
      </c>
      <c r="R54" s="4"/>
      <c r="AT54" s="4" t="s">
        <v>86</v>
      </c>
    </row>
    <row r="55" spans="2:46" ht="12.75">
      <c r="B55" s="3">
        <v>34.04999923706055</v>
      </c>
      <c r="C55" s="3">
        <v>69</v>
      </c>
      <c r="D55" s="3">
        <v>1.2000000476837158</v>
      </c>
      <c r="E55" s="3">
        <v>2</v>
      </c>
      <c r="F55" s="3">
        <v>1</v>
      </c>
      <c r="R55" s="4"/>
      <c r="AT55" s="4" t="s">
        <v>87</v>
      </c>
    </row>
    <row r="56" spans="2:46" ht="12.75">
      <c r="B56" s="3">
        <v>36.54999923706055</v>
      </c>
      <c r="C56" s="3">
        <v>69</v>
      </c>
      <c r="D56" s="3">
        <v>1.4229999780654907</v>
      </c>
      <c r="E56" s="3">
        <v>2</v>
      </c>
      <c r="F56" s="3">
        <v>1</v>
      </c>
      <c r="R56" s="4"/>
      <c r="AT56" s="4" t="s">
        <v>88</v>
      </c>
    </row>
    <row r="57" spans="2:46" ht="12.75">
      <c r="B57" s="3">
        <v>37.400001525878906</v>
      </c>
      <c r="C57" s="3">
        <v>69</v>
      </c>
      <c r="D57" s="3">
        <v>1.5</v>
      </c>
      <c r="E57" s="3">
        <v>2</v>
      </c>
      <c r="F57" s="3">
        <v>1</v>
      </c>
      <c r="R57" s="4"/>
      <c r="AT57" s="4" t="s">
        <v>19</v>
      </c>
    </row>
    <row r="58" spans="2:46" ht="12.75">
      <c r="B58" s="3">
        <v>37.599998474121094</v>
      </c>
      <c r="C58" s="3">
        <v>69.5999984741211</v>
      </c>
      <c r="D58" s="3">
        <v>1.5399999618530273</v>
      </c>
      <c r="E58" s="3">
        <v>2</v>
      </c>
      <c r="F58" s="3">
        <v>1</v>
      </c>
      <c r="R58" s="4"/>
      <c r="AT58" s="4" t="s">
        <v>89</v>
      </c>
    </row>
    <row r="59" spans="2:46" ht="12.75">
      <c r="B59" s="3">
        <v>39.400001525878906</v>
      </c>
      <c r="C59" s="3">
        <v>69.5999984741211</v>
      </c>
      <c r="D59" s="3">
        <v>1.6299999952316284</v>
      </c>
      <c r="E59" s="3">
        <v>2</v>
      </c>
      <c r="F59" s="3">
        <v>1</v>
      </c>
      <c r="R59" s="4"/>
      <c r="AT59" s="4" t="s">
        <v>90</v>
      </c>
    </row>
    <row r="60" spans="2:46" ht="12.75">
      <c r="B60" s="3">
        <v>39.95000076293945</v>
      </c>
      <c r="C60" s="3">
        <v>69.5999984741211</v>
      </c>
      <c r="D60" s="3">
        <v>1.6299999952316284</v>
      </c>
      <c r="E60" s="3">
        <v>2</v>
      </c>
      <c r="F60" s="3">
        <v>1</v>
      </c>
      <c r="R60" s="4"/>
      <c r="AT60" s="4" t="s">
        <v>91</v>
      </c>
    </row>
    <row r="61" spans="2:46" ht="12.75">
      <c r="B61" s="3">
        <v>40.650001525878906</v>
      </c>
      <c r="C61" s="3">
        <v>69.5999984741211</v>
      </c>
      <c r="D61" s="3">
        <v>1.6330000162124634</v>
      </c>
      <c r="E61" s="3">
        <v>2</v>
      </c>
      <c r="F61" s="3">
        <v>1</v>
      </c>
      <c r="R61" s="4"/>
      <c r="AT61" s="4" t="s">
        <v>20</v>
      </c>
    </row>
    <row r="62" spans="2:46" ht="12.75">
      <c r="B62" s="3">
        <v>43.5</v>
      </c>
      <c r="C62" s="3">
        <v>69.62999725341797</v>
      </c>
      <c r="D62" s="3">
        <v>1.690000057220459</v>
      </c>
      <c r="E62" s="3">
        <v>2</v>
      </c>
      <c r="F62" s="3">
        <v>1</v>
      </c>
      <c r="R62" s="4"/>
      <c r="AT62" s="4" t="s">
        <v>21</v>
      </c>
    </row>
    <row r="63" spans="2:46" ht="12.75">
      <c r="B63" s="3">
        <v>55</v>
      </c>
      <c r="C63" s="3">
        <v>69.62999725341797</v>
      </c>
      <c r="D63" s="3">
        <v>1.7000000476837158</v>
      </c>
      <c r="E63" s="3">
        <v>2</v>
      </c>
      <c r="F63" s="3">
        <v>1</v>
      </c>
      <c r="R63" s="4"/>
      <c r="AT63" s="4" t="s">
        <v>92</v>
      </c>
    </row>
    <row r="64" spans="2:46" ht="12.75">
      <c r="B64" s="3">
        <v>58.52000045776367</v>
      </c>
      <c r="C64" s="3">
        <v>69.62999725341797</v>
      </c>
      <c r="D64" s="3">
        <v>1.7000000476837158</v>
      </c>
      <c r="E64" s="3">
        <v>2</v>
      </c>
      <c r="F64" s="3">
        <v>1</v>
      </c>
      <c r="R64" s="4"/>
      <c r="AT64" s="4" t="s">
        <v>170</v>
      </c>
    </row>
    <row r="65" spans="2:46" ht="12.75">
      <c r="B65" s="3">
        <v>60.400001525878906</v>
      </c>
      <c r="C65" s="3">
        <v>69.72000122070312</v>
      </c>
      <c r="D65" s="3">
        <v>1.7910000085830688</v>
      </c>
      <c r="E65" s="3">
        <v>2</v>
      </c>
      <c r="F65" s="3">
        <v>1</v>
      </c>
      <c r="R65" s="4"/>
      <c r="AT65" s="4" t="s">
        <v>22</v>
      </c>
    </row>
    <row r="66" spans="2:46" ht="12.75">
      <c r="B66" s="3">
        <v>61.61000061035156</v>
      </c>
      <c r="C66" s="3">
        <v>71.5</v>
      </c>
      <c r="D66" s="3">
        <v>1.7999999523162842</v>
      </c>
      <c r="E66" s="3">
        <v>2</v>
      </c>
      <c r="F66" s="3">
        <v>1</v>
      </c>
      <c r="R66" s="4"/>
      <c r="AT66" s="4" t="s">
        <v>23</v>
      </c>
    </row>
    <row r="67" spans="2:46" ht="12.75">
      <c r="B67" s="3">
        <v>61.650001525878906</v>
      </c>
      <c r="C67" s="3">
        <v>72.1500015258789</v>
      </c>
      <c r="D67" s="3">
        <v>1.809999942779541</v>
      </c>
      <c r="E67" s="3">
        <v>2</v>
      </c>
      <c r="F67" s="3">
        <v>1.3600000143051147</v>
      </c>
      <c r="R67" s="4"/>
      <c r="AT67" s="4" t="s">
        <v>93</v>
      </c>
    </row>
    <row r="68" spans="2:46" ht="12.75">
      <c r="B68" s="3">
        <v>61.90999984741211</v>
      </c>
      <c r="C68" s="3">
        <v>72.25</v>
      </c>
      <c r="D68" s="3">
        <v>1.8569999933242798</v>
      </c>
      <c r="E68" s="3">
        <v>2</v>
      </c>
      <c r="F68" s="3">
        <v>3</v>
      </c>
      <c r="R68" s="4"/>
      <c r="AT68" s="4" t="s">
        <v>94</v>
      </c>
    </row>
    <row r="69" spans="2:46" ht="12.75">
      <c r="B69" s="3">
        <v>62.15999984741211</v>
      </c>
      <c r="C69" s="3">
        <v>75.5</v>
      </c>
      <c r="D69" s="3">
        <v>1.8600000143051147</v>
      </c>
      <c r="E69" s="3">
        <v>2</v>
      </c>
      <c r="F69" s="3">
        <v>3</v>
      </c>
      <c r="R69" s="4"/>
      <c r="AT69" s="4" t="s">
        <v>95</v>
      </c>
    </row>
    <row r="70" spans="2:46" ht="12.75">
      <c r="B70" s="3">
        <v>62.45000076293945</v>
      </c>
      <c r="C70" s="3">
        <v>76.5</v>
      </c>
      <c r="D70" s="3">
        <v>1.9010000228881836</v>
      </c>
      <c r="E70" s="3">
        <v>2.299999952316284</v>
      </c>
      <c r="F70" s="3">
        <v>3</v>
      </c>
      <c r="R70" s="4"/>
      <c r="AT70" s="4" t="s">
        <v>96</v>
      </c>
    </row>
    <row r="71" spans="2:46" ht="12.75">
      <c r="B71" s="3">
        <v>62.834999084472656</v>
      </c>
      <c r="C71" s="3">
        <v>76.5</v>
      </c>
      <c r="D71" s="3">
        <v>1.9199999570846558</v>
      </c>
      <c r="E71" s="3">
        <v>2.299999952316284</v>
      </c>
      <c r="F71" s="3">
        <v>4</v>
      </c>
      <c r="R71" s="4"/>
      <c r="AT71" s="4" t="s">
        <v>53</v>
      </c>
    </row>
    <row r="72" spans="2:46" ht="12.75">
      <c r="B72" s="3">
        <v>63.189998626708984</v>
      </c>
      <c r="C72" s="3">
        <v>85.03900146484375</v>
      </c>
      <c r="D72" s="3">
        <v>1.934000015258789</v>
      </c>
      <c r="E72" s="3">
        <v>4</v>
      </c>
      <c r="F72" s="3">
        <v>4</v>
      </c>
      <c r="R72" s="4"/>
      <c r="AT72" s="4" t="s">
        <v>97</v>
      </c>
    </row>
    <row r="73" spans="2:46" ht="12.75">
      <c r="B73" s="3">
        <v>63.45000076293945</v>
      </c>
      <c r="C73" s="3">
        <v>86.75</v>
      </c>
      <c r="D73" s="3">
        <v>1.9869999885559082</v>
      </c>
      <c r="E73" s="3">
        <v>4</v>
      </c>
      <c r="F73" s="3">
        <v>4</v>
      </c>
      <c r="R73" s="4"/>
      <c r="AT73" s="4" t="s">
        <v>98</v>
      </c>
    </row>
    <row r="74" spans="2:46" ht="12.75">
      <c r="B74" s="3">
        <v>63.72999954223633</v>
      </c>
      <c r="C74" s="3">
        <v>86.75</v>
      </c>
      <c r="D74" s="3">
        <v>1.9869999885559082</v>
      </c>
      <c r="E74" s="3">
        <v>4</v>
      </c>
      <c r="F74" s="3">
        <v>5</v>
      </c>
      <c r="R74" s="4"/>
      <c r="AT74" s="4" t="s">
        <v>24</v>
      </c>
    </row>
    <row r="75" spans="2:46" ht="12.75">
      <c r="B75" s="3">
        <v>63.84000015258789</v>
      </c>
      <c r="C75" s="3">
        <v>86.75</v>
      </c>
      <c r="D75" s="3">
        <v>1.9869999885559082</v>
      </c>
      <c r="E75" s="3">
        <v>4</v>
      </c>
      <c r="F75" s="3">
        <v>5</v>
      </c>
      <c r="R75" s="4"/>
      <c r="AT75" s="4" t="s">
        <v>25</v>
      </c>
    </row>
    <row r="76" spans="2:46" ht="12.75">
      <c r="B76" s="3">
        <v>63.915000915527344</v>
      </c>
      <c r="C76" s="3">
        <v>86.75</v>
      </c>
      <c r="D76" s="3">
        <v>1.9869999885559082</v>
      </c>
      <c r="E76" s="3">
        <v>5.5</v>
      </c>
      <c r="F76" s="3">
        <v>5</v>
      </c>
      <c r="R76" s="4"/>
      <c r="AT76" s="4" t="s">
        <v>99</v>
      </c>
    </row>
    <row r="77" spans="2:46" ht="12.75">
      <c r="B77" s="3">
        <v>64.06999969482422</v>
      </c>
      <c r="C77" s="3">
        <v>87.41999816894531</v>
      </c>
      <c r="D77" s="3">
        <v>1.9869999885559082</v>
      </c>
      <c r="E77" s="3">
        <v>6</v>
      </c>
      <c r="F77" s="3">
        <v>5</v>
      </c>
      <c r="R77" s="4"/>
      <c r="AT77" s="4" t="s">
        <v>26</v>
      </c>
    </row>
    <row r="78" spans="2:46" ht="12.75">
      <c r="B78" s="3">
        <v>64.19000244140625</v>
      </c>
      <c r="C78" s="3">
        <v>87.41999816894531</v>
      </c>
      <c r="D78" s="3">
        <v>1.9869999885559082</v>
      </c>
      <c r="E78" s="3">
        <v>6.900000095367432</v>
      </c>
      <c r="F78" s="3">
        <v>5</v>
      </c>
      <c r="R78" s="4"/>
      <c r="AT78" s="4" t="s">
        <v>27</v>
      </c>
    </row>
    <row r="79" spans="2:46" ht="12.75">
      <c r="B79" s="3">
        <v>69</v>
      </c>
      <c r="C79" s="3">
        <v>88.30000305175781</v>
      </c>
      <c r="D79" s="3">
        <v>1.9869999885559082</v>
      </c>
      <c r="E79" s="3">
        <v>6.900000095367432</v>
      </c>
      <c r="F79" s="3">
        <v>5</v>
      </c>
      <c r="R79" s="4"/>
      <c r="AT79" s="4" t="s">
        <v>100</v>
      </c>
    </row>
    <row r="80" spans="2:46" ht="12.75">
      <c r="B80" s="3">
        <v>69.19000244140625</v>
      </c>
      <c r="C80" s="3">
        <v>88.30000305175781</v>
      </c>
      <c r="D80" s="3">
        <v>1.9869999885559082</v>
      </c>
      <c r="E80" s="3">
        <v>6.900000095367432</v>
      </c>
      <c r="F80" s="3">
        <v>8</v>
      </c>
      <c r="R80" s="4"/>
      <c r="AT80" s="4" t="s">
        <v>101</v>
      </c>
    </row>
    <row r="81" spans="2:46" ht="12.75">
      <c r="B81" s="3">
        <v>69.97599792480469</v>
      </c>
      <c r="C81" s="3">
        <v>88.30000305175781</v>
      </c>
      <c r="D81" s="3">
        <v>1.9869999885559082</v>
      </c>
      <c r="E81" s="3">
        <v>6.900000095367432</v>
      </c>
      <c r="F81" s="3">
        <v>9</v>
      </c>
      <c r="R81" s="4"/>
      <c r="AT81" s="4" t="s">
        <v>28</v>
      </c>
    </row>
    <row r="82" spans="2:46" ht="12.75">
      <c r="B82" s="3">
        <v>70</v>
      </c>
      <c r="C82" s="3">
        <v>88.80999755859375</v>
      </c>
      <c r="D82" s="3">
        <v>1.9869999885559082</v>
      </c>
      <c r="E82" s="3">
        <v>7.329999923706055</v>
      </c>
      <c r="F82" s="3">
        <v>10.13700008392334</v>
      </c>
      <c r="R82" s="4"/>
      <c r="AT82" s="4" t="s">
        <v>102</v>
      </c>
    </row>
    <row r="83" spans="2:46" ht="12.75">
      <c r="B83" s="3">
        <v>71.66000366210938</v>
      </c>
      <c r="C83" s="3">
        <v>89.03500366210938</v>
      </c>
      <c r="D83" s="3">
        <v>1.9869999885559082</v>
      </c>
      <c r="E83" s="3">
        <v>7.360000133514404</v>
      </c>
      <c r="F83" s="3">
        <v>22.5</v>
      </c>
      <c r="R83" s="4"/>
      <c r="AT83" s="4" t="s">
        <v>103</v>
      </c>
    </row>
    <row r="84" spans="2:46" ht="12.75">
      <c r="B84" s="3">
        <v>71.9000015258789</v>
      </c>
      <c r="C84" s="3">
        <v>91.80000305175781</v>
      </c>
      <c r="D84" s="3">
        <v>1.9989999532699585</v>
      </c>
      <c r="E84" s="3">
        <v>7.409999847412109</v>
      </c>
      <c r="F84" s="3">
        <v>22.5</v>
      </c>
      <c r="R84" s="4"/>
      <c r="AT84" s="4" t="s">
        <v>104</v>
      </c>
    </row>
    <row r="85" spans="2:46" ht="12.75">
      <c r="B85" s="3">
        <v>78</v>
      </c>
      <c r="C85" s="3">
        <v>92.69999694824219</v>
      </c>
      <c r="D85" s="3">
        <v>2.3399999141693115</v>
      </c>
      <c r="E85" s="3">
        <v>7.599999904632568</v>
      </c>
      <c r="R85" s="4"/>
      <c r="AT85" s="4" t="s">
        <v>105</v>
      </c>
    </row>
    <row r="86" spans="2:46" ht="12.75">
      <c r="B86" s="3">
        <v>78</v>
      </c>
      <c r="C86" s="3">
        <v>93.4000015258789</v>
      </c>
      <c r="D86" s="3">
        <v>2.3540000915527344</v>
      </c>
      <c r="E86" s="3">
        <v>7.599999904632568</v>
      </c>
      <c r="R86" s="4"/>
      <c r="AT86" s="4" t="s">
        <v>106</v>
      </c>
    </row>
    <row r="87" spans="2:46" ht="12.75">
      <c r="B87" s="3">
        <v>79.41999816894531</v>
      </c>
      <c r="C87" s="3">
        <v>93.4000015258789</v>
      </c>
      <c r="D87" s="3">
        <v>2.450000047683716</v>
      </c>
      <c r="E87" s="3">
        <v>10</v>
      </c>
      <c r="R87" s="4"/>
      <c r="AT87" s="4" t="s">
        <v>107</v>
      </c>
    </row>
    <row r="88" spans="2:46" ht="12.75">
      <c r="B88" s="3">
        <v>79.73999786376953</v>
      </c>
      <c r="C88" s="3">
        <v>93.4000015258789</v>
      </c>
      <c r="D88" s="3">
        <v>2.450000047683716</v>
      </c>
      <c r="E88" s="3">
        <v>10</v>
      </c>
      <c r="R88" s="4"/>
      <c r="AT88" s="4" t="s">
        <v>108</v>
      </c>
    </row>
    <row r="89" spans="2:46" ht="12.75">
      <c r="B89" s="3">
        <v>79.73999786376953</v>
      </c>
      <c r="C89" s="3">
        <v>93.5</v>
      </c>
      <c r="D89" s="3">
        <v>3</v>
      </c>
      <c r="E89" s="3">
        <v>10</v>
      </c>
      <c r="R89" s="4"/>
      <c r="AT89" s="4" t="s">
        <v>29</v>
      </c>
    </row>
    <row r="90" spans="2:46" ht="12.75">
      <c r="B90" s="3">
        <v>79.76000213623047</v>
      </c>
      <c r="C90" s="3">
        <v>94.4000015258789</v>
      </c>
      <c r="D90" s="3">
        <v>3.015000104904175</v>
      </c>
      <c r="R90" s="4"/>
      <c r="AT90" s="4" t="s">
        <v>109</v>
      </c>
    </row>
    <row r="91" spans="2:46" ht="12.75">
      <c r="B91" s="3">
        <v>80.19999694824219</v>
      </c>
      <c r="C91" s="3">
        <v>96.19999694824219</v>
      </c>
      <c r="D91" s="3">
        <v>3.130000114440918</v>
      </c>
      <c r="R91" s="4"/>
      <c r="AT91" s="4" t="s">
        <v>110</v>
      </c>
    </row>
    <row r="92" spans="2:46" ht="12.75">
      <c r="B92" s="3">
        <v>80.19999694824219</v>
      </c>
      <c r="C92" s="3">
        <v>96.25</v>
      </c>
      <c r="D92" s="3">
        <v>3.5829999446868896</v>
      </c>
      <c r="R92" s="4"/>
      <c r="AT92" s="4" t="s">
        <v>30</v>
      </c>
    </row>
    <row r="93" spans="2:46" ht="12.75">
      <c r="B93" s="3">
        <v>80.31999969482422</v>
      </c>
      <c r="C93" s="3">
        <v>96.5999984741211</v>
      </c>
      <c r="D93" s="3">
        <v>3.5829999446868896</v>
      </c>
      <c r="R93" s="4"/>
      <c r="AT93" s="4" t="s">
        <v>111</v>
      </c>
    </row>
    <row r="94" spans="2:46" ht="12.75">
      <c r="B94" s="3">
        <v>80.5999984741211</v>
      </c>
      <c r="C94" s="3">
        <v>96.77999877929688</v>
      </c>
      <c r="D94" s="3">
        <v>4.489999771118164</v>
      </c>
      <c r="R94" s="4"/>
      <c r="AT94" s="4" t="s">
        <v>112</v>
      </c>
    </row>
    <row r="95" spans="2:46" ht="12.75">
      <c r="B95" s="3">
        <v>81.19999694824219</v>
      </c>
      <c r="C95" s="3">
        <v>96.875</v>
      </c>
      <c r="D95" s="3">
        <v>4.659999847412109</v>
      </c>
      <c r="R95" s="4"/>
      <c r="AT95" s="4" t="s">
        <v>113</v>
      </c>
    </row>
    <row r="96" spans="2:46" ht="12.75">
      <c r="B96" s="3">
        <v>81.30000305175781</v>
      </c>
      <c r="C96" s="3">
        <v>97</v>
      </c>
      <c r="D96" s="3">
        <v>5</v>
      </c>
      <c r="R96" s="4"/>
      <c r="AT96" s="4" t="s">
        <v>114</v>
      </c>
    </row>
    <row r="97" spans="2:46" ht="12.75">
      <c r="B97" s="3">
        <v>82.19999694824219</v>
      </c>
      <c r="C97" s="3">
        <v>97.0999984741211</v>
      </c>
      <c r="D97" s="3">
        <v>5.014999866485596</v>
      </c>
      <c r="R97" s="4"/>
      <c r="AT97" s="4" t="s">
        <v>115</v>
      </c>
    </row>
    <row r="98" spans="2:46" ht="12.75">
      <c r="B98" s="3">
        <v>82.70999908447266</v>
      </c>
      <c r="C98" s="3">
        <v>97.25</v>
      </c>
      <c r="D98" s="3">
        <v>5.699999809265137</v>
      </c>
      <c r="R98" s="4"/>
      <c r="AT98" s="4" t="s">
        <v>116</v>
      </c>
    </row>
    <row r="99" spans="2:46" ht="12.75">
      <c r="B99" s="3">
        <v>82.9000015258789</v>
      </c>
      <c r="C99" s="3">
        <v>97.25</v>
      </c>
      <c r="D99" s="3">
        <v>6.900000095367432</v>
      </c>
      <c r="R99" s="4"/>
      <c r="AT99" s="4" t="s">
        <v>117</v>
      </c>
    </row>
    <row r="100" spans="2:46" ht="12.75">
      <c r="B100" s="3">
        <v>84.05000305175781</v>
      </c>
      <c r="C100" s="3">
        <v>97.25</v>
      </c>
      <c r="D100" s="3">
        <v>7.28000020980835</v>
      </c>
      <c r="R100" s="4"/>
      <c r="AT100" s="4" t="s">
        <v>118</v>
      </c>
    </row>
    <row r="101" spans="2:46" ht="12.75">
      <c r="B101" s="3">
        <v>84.2300033569336</v>
      </c>
      <c r="C101" s="3">
        <v>97.25</v>
      </c>
      <c r="D101" s="3">
        <v>8</v>
      </c>
      <c r="R101" s="4"/>
      <c r="AT101" s="4" t="s">
        <v>119</v>
      </c>
    </row>
    <row r="102" spans="2:46" ht="12.75">
      <c r="B102" s="3">
        <v>84.51000213623047</v>
      </c>
      <c r="C102" s="3">
        <v>97.41999816894531</v>
      </c>
      <c r="D102" s="3">
        <v>11.305999755859375</v>
      </c>
      <c r="R102" s="4"/>
      <c r="AT102" s="4" t="s">
        <v>120</v>
      </c>
    </row>
    <row r="103" spans="2:46" ht="12.75">
      <c r="B103" s="3">
        <v>84.54000091552734</v>
      </c>
      <c r="C103" s="3">
        <v>97.5</v>
      </c>
      <c r="D103" s="3">
        <v>11.305999755859375</v>
      </c>
      <c r="R103" s="4"/>
      <c r="AT103" s="4" t="s">
        <v>121</v>
      </c>
    </row>
    <row r="104" spans="2:46" ht="12.75">
      <c r="B104" s="3">
        <v>84.76000213623047</v>
      </c>
      <c r="C104" s="3">
        <v>97.5250015258789</v>
      </c>
      <c r="D104" s="3">
        <v>11.3100004196167</v>
      </c>
      <c r="R104" s="4"/>
      <c r="AT104" s="4" t="s">
        <v>31</v>
      </c>
    </row>
    <row r="105" spans="2:46" ht="12.75">
      <c r="B105" s="3">
        <v>84.99199676513672</v>
      </c>
      <c r="C105" s="3">
        <v>97.5250015258789</v>
      </c>
      <c r="D105" s="3">
        <v>15</v>
      </c>
      <c r="R105" s="4"/>
      <c r="AT105" s="4" t="s">
        <v>122</v>
      </c>
    </row>
    <row r="106" spans="2:46" ht="12.75">
      <c r="B106" s="3">
        <v>85.0459976196289</v>
      </c>
      <c r="C106" s="3">
        <v>97.54000091552734</v>
      </c>
      <c r="D106" s="3">
        <v>25</v>
      </c>
      <c r="R106" s="4"/>
      <c r="AT106" s="4" t="s">
        <v>123</v>
      </c>
    </row>
    <row r="107" spans="2:46" ht="12.75">
      <c r="B107" s="3">
        <v>85.06999969482422</v>
      </c>
      <c r="C107" s="3">
        <v>97.55000305175781</v>
      </c>
      <c r="R107" s="4"/>
      <c r="AT107" s="4" t="s">
        <v>124</v>
      </c>
    </row>
    <row r="108" spans="2:46" ht="12.75">
      <c r="B108" s="3">
        <v>85.08200073242188</v>
      </c>
      <c r="C108" s="3">
        <v>97.73799896240234</v>
      </c>
      <c r="R108" s="4"/>
      <c r="AT108" s="4" t="s">
        <v>125</v>
      </c>
    </row>
    <row r="109" spans="2:46" ht="12.75">
      <c r="B109" s="3">
        <v>85.0999984741211</v>
      </c>
      <c r="C109" s="3">
        <v>97.75</v>
      </c>
      <c r="R109" s="4"/>
      <c r="AT109" s="4" t="s">
        <v>171</v>
      </c>
    </row>
    <row r="110" spans="2:46" ht="12.75">
      <c r="B110" s="3">
        <v>85.30000305175781</v>
      </c>
      <c r="C110" s="3">
        <v>97.75</v>
      </c>
      <c r="R110" s="4"/>
      <c r="AT110" s="4" t="s">
        <v>126</v>
      </c>
    </row>
    <row r="111" spans="2:46" ht="12.75">
      <c r="B111" s="3">
        <v>85.3499984741211</v>
      </c>
      <c r="C111" s="3">
        <v>98</v>
      </c>
      <c r="R111" s="4"/>
      <c r="AT111" s="4" t="s">
        <v>127</v>
      </c>
    </row>
    <row r="112" spans="2:46" ht="12.75">
      <c r="B112" s="3">
        <v>85.58999633789062</v>
      </c>
      <c r="C112" s="3">
        <v>98</v>
      </c>
      <c r="R112" s="4"/>
      <c r="AT112" s="4" t="s">
        <v>128</v>
      </c>
    </row>
    <row r="113" spans="2:46" ht="12.75">
      <c r="B113" s="3">
        <v>87</v>
      </c>
      <c r="C113" s="3">
        <v>98.0199966430664</v>
      </c>
      <c r="R113" s="4"/>
      <c r="AT113" s="4" t="s">
        <v>129</v>
      </c>
    </row>
    <row r="114" spans="2:46" ht="12.75">
      <c r="B114" s="3">
        <v>87.29000091552734</v>
      </c>
      <c r="C114" s="3">
        <v>98.06999969482422</v>
      </c>
      <c r="R114" s="4"/>
      <c r="AT114" s="4" t="s">
        <v>32</v>
      </c>
    </row>
    <row r="115" spans="2:46" ht="12.75">
      <c r="B115" s="3">
        <v>87.30000305175781</v>
      </c>
      <c r="C115" s="3">
        <v>98.07499694824219</v>
      </c>
      <c r="R115" s="4"/>
      <c r="AT115" s="4" t="s">
        <v>130</v>
      </c>
    </row>
    <row r="116" spans="2:46" ht="12.75">
      <c r="B116" s="3">
        <v>87.3499984741211</v>
      </c>
      <c r="C116" s="3">
        <v>98.07599639892578</v>
      </c>
      <c r="R116" s="4"/>
      <c r="AT116" s="4" t="s">
        <v>131</v>
      </c>
    </row>
    <row r="117" spans="2:46" ht="12.75">
      <c r="B117" s="3">
        <v>88.30000305175781</v>
      </c>
      <c r="C117" s="3">
        <v>98.07599639892578</v>
      </c>
      <c r="R117" s="4"/>
      <c r="AT117" s="4" t="s">
        <v>132</v>
      </c>
    </row>
    <row r="118" spans="2:46" ht="12.75">
      <c r="B118" s="3">
        <v>88.5999984741211</v>
      </c>
      <c r="C118" s="3">
        <v>98.08000183105469</v>
      </c>
      <c r="R118" s="4"/>
      <c r="AT118" s="4" t="s">
        <v>33</v>
      </c>
    </row>
    <row r="119" spans="2:46" ht="12.75">
      <c r="B119" s="3">
        <v>88.61000061035156</v>
      </c>
      <c r="C119" s="3">
        <v>98.08000183105469</v>
      </c>
      <c r="R119" s="4"/>
      <c r="AT119" s="4" t="s">
        <v>133</v>
      </c>
    </row>
    <row r="120" spans="2:46" ht="12.75">
      <c r="B120" s="3">
        <v>88.61000061035156</v>
      </c>
      <c r="C120" s="3">
        <v>98.22000122070312</v>
      </c>
      <c r="R120" s="4"/>
      <c r="AT120" s="4" t="s">
        <v>34</v>
      </c>
    </row>
    <row r="121" spans="2:46" ht="12.75">
      <c r="B121" s="3">
        <v>88.61000061035156</v>
      </c>
      <c r="C121" s="3">
        <v>98.44999694824219</v>
      </c>
      <c r="R121" s="4"/>
      <c r="AT121" s="4" t="s">
        <v>134</v>
      </c>
    </row>
    <row r="122" spans="2:46" ht="12.75">
      <c r="B122" s="3">
        <v>88.61000061035156</v>
      </c>
      <c r="C122" s="3">
        <v>98.4800033569336</v>
      </c>
      <c r="R122" s="4"/>
      <c r="AT122" s="4" t="s">
        <v>135</v>
      </c>
    </row>
    <row r="123" spans="2:46" ht="12.75">
      <c r="B123" s="3">
        <v>88.61000061035156</v>
      </c>
      <c r="C123" s="3">
        <v>98.48799896240234</v>
      </c>
      <c r="R123" s="4"/>
      <c r="AT123" s="4" t="s">
        <v>35</v>
      </c>
    </row>
    <row r="124" spans="2:46" ht="12.75">
      <c r="B124" s="3">
        <v>88.94000244140625</v>
      </c>
      <c r="C124" s="3">
        <v>98.5</v>
      </c>
      <c r="R124" s="4"/>
      <c r="AT124" s="4" t="s">
        <v>136</v>
      </c>
    </row>
    <row r="125" spans="2:46" ht="12.75">
      <c r="B125" s="3">
        <v>88.97000122070312</v>
      </c>
      <c r="C125" s="3">
        <v>98.5</v>
      </c>
      <c r="R125" s="4"/>
      <c r="AT125" s="4" t="s">
        <v>137</v>
      </c>
    </row>
    <row r="126" spans="2:46" ht="12.75">
      <c r="B126" s="3">
        <v>89.1500015258789</v>
      </c>
      <c r="C126" s="3">
        <v>98.54000091552734</v>
      </c>
      <c r="R126" s="4"/>
      <c r="AT126" s="4" t="s">
        <v>54</v>
      </c>
    </row>
    <row r="127" spans="2:46" ht="12.75">
      <c r="B127" s="3">
        <v>89.37000274658203</v>
      </c>
      <c r="C127" s="3">
        <v>98.66000366210938</v>
      </c>
      <c r="R127" s="4"/>
      <c r="AT127" s="4" t="s">
        <v>138</v>
      </c>
    </row>
    <row r="128" spans="2:46" ht="12.75">
      <c r="B128" s="3">
        <v>89.37999725341797</v>
      </c>
      <c r="C128" s="3">
        <v>98.66000366210938</v>
      </c>
      <c r="R128" s="4"/>
      <c r="AT128" s="4" t="s">
        <v>139</v>
      </c>
    </row>
    <row r="129" spans="2:46" ht="12.75">
      <c r="B129" s="3">
        <v>89.43000030517578</v>
      </c>
      <c r="C129" s="3">
        <v>98.66600036621094</v>
      </c>
      <c r="R129" s="4"/>
      <c r="AT129" s="4" t="s">
        <v>36</v>
      </c>
    </row>
    <row r="130" spans="2:46" ht="12.75">
      <c r="B130" s="3">
        <v>89.55000305175781</v>
      </c>
      <c r="C130" s="3">
        <v>98.73999786376953</v>
      </c>
      <c r="R130" s="4"/>
      <c r="AT130" s="4" t="s">
        <v>37</v>
      </c>
    </row>
    <row r="131" spans="2:46" ht="12.75">
      <c r="B131" s="3">
        <v>89.9800033569336</v>
      </c>
      <c r="C131" s="3">
        <v>98.73999786376953</v>
      </c>
      <c r="R131" s="4"/>
      <c r="AT131" s="4" t="s">
        <v>38</v>
      </c>
    </row>
    <row r="132" spans="2:46" ht="12.75">
      <c r="B132" s="3">
        <v>89.9800033569336</v>
      </c>
      <c r="C132" s="3">
        <v>98.80000305175781</v>
      </c>
      <c r="R132" s="4"/>
      <c r="AT132" s="4" t="s">
        <v>140</v>
      </c>
    </row>
    <row r="133" spans="2:46" ht="12.75">
      <c r="B133" s="3">
        <v>90</v>
      </c>
      <c r="C133" s="3">
        <v>98.91899871826172</v>
      </c>
      <c r="R133" s="4"/>
      <c r="AT133" s="4" t="s">
        <v>39</v>
      </c>
    </row>
    <row r="134" spans="2:46" ht="12.75">
      <c r="B134" s="3">
        <v>90.37999725341797</v>
      </c>
      <c r="C134" s="3">
        <v>99</v>
      </c>
      <c r="R134" s="4"/>
      <c r="AT134" s="4" t="s">
        <v>172</v>
      </c>
    </row>
    <row r="135" spans="2:46" ht="12.75">
      <c r="B135" s="3">
        <v>90.44000244140625</v>
      </c>
      <c r="C135" s="3">
        <v>99.05000305175781</v>
      </c>
      <c r="R135" s="4"/>
      <c r="AT135" s="4" t="s">
        <v>141</v>
      </c>
    </row>
    <row r="136" spans="2:46" ht="12.75">
      <c r="B136" s="3">
        <v>90.75</v>
      </c>
      <c r="C136" s="3">
        <v>99.05999755859375</v>
      </c>
      <c r="R136" s="4"/>
      <c r="AT136" s="4" t="s">
        <v>40</v>
      </c>
    </row>
    <row r="137" spans="2:46" ht="12.75">
      <c r="B137" s="3">
        <v>90.9000015258789</v>
      </c>
      <c r="C137" s="3">
        <v>99.11000061035156</v>
      </c>
      <c r="R137" s="4"/>
      <c r="AT137" s="4" t="s">
        <v>41</v>
      </c>
    </row>
    <row r="138" spans="2:46" ht="12.75">
      <c r="B138" s="3">
        <v>91</v>
      </c>
      <c r="C138" s="3">
        <v>99.12000274658203</v>
      </c>
      <c r="R138" s="4"/>
      <c r="AT138" s="4" t="s">
        <v>142</v>
      </c>
    </row>
    <row r="139" spans="2:46" ht="12.75">
      <c r="B139" s="3">
        <v>91.0199966430664</v>
      </c>
      <c r="C139" s="3">
        <v>99.18499755859375</v>
      </c>
      <c r="R139" s="4"/>
      <c r="AT139" s="4" t="s">
        <v>143</v>
      </c>
    </row>
    <row r="140" spans="2:46" ht="12.75">
      <c r="B140" s="3">
        <v>91.0199966430664</v>
      </c>
      <c r="C140" s="3">
        <v>99.20999908447266</v>
      </c>
      <c r="R140" s="4"/>
      <c r="AT140" s="4" t="s">
        <v>144</v>
      </c>
    </row>
    <row r="141" spans="2:46" ht="12.75">
      <c r="B141" s="3">
        <v>91.11000061035156</v>
      </c>
      <c r="C141" s="3">
        <v>99.20999908447266</v>
      </c>
      <c r="R141" s="4"/>
      <c r="AT141" s="4" t="s">
        <v>145</v>
      </c>
    </row>
    <row r="142" spans="2:46" ht="12.75">
      <c r="B142" s="3">
        <v>91.11000061035156</v>
      </c>
      <c r="C142" s="3">
        <v>99.24700164794922</v>
      </c>
      <c r="R142" s="4"/>
      <c r="AT142" s="4" t="s">
        <v>173</v>
      </c>
    </row>
    <row r="143" spans="2:46" ht="12.75">
      <c r="B143" s="3">
        <v>91.30000305175781</v>
      </c>
      <c r="C143" s="3">
        <v>99.25</v>
      </c>
      <c r="R143" s="4"/>
      <c r="AT143" s="4" t="s">
        <v>146</v>
      </c>
    </row>
    <row r="144" spans="2:46" ht="12.75">
      <c r="B144" s="3">
        <v>91.30000305175781</v>
      </c>
      <c r="C144" s="3">
        <v>99.26000213623047</v>
      </c>
      <c r="R144" s="4"/>
      <c r="AT144" s="4" t="s">
        <v>147</v>
      </c>
    </row>
    <row r="145" spans="2:46" ht="12.75">
      <c r="B145" s="3">
        <v>91.30000305175781</v>
      </c>
      <c r="C145" s="3">
        <v>99.32499694824219</v>
      </c>
      <c r="R145" s="4"/>
      <c r="AT145" s="4" t="s">
        <v>148</v>
      </c>
    </row>
    <row r="146" spans="2:46" ht="12.75">
      <c r="B146" s="3">
        <v>91.48999786376953</v>
      </c>
      <c r="C146" s="3">
        <v>99.32499694824219</v>
      </c>
      <c r="R146" s="4"/>
      <c r="AT146" s="4" t="s">
        <v>42</v>
      </c>
    </row>
    <row r="147" spans="2:46" ht="12.75">
      <c r="B147" s="3">
        <v>91.5</v>
      </c>
      <c r="C147" s="3">
        <v>99.32499694824219</v>
      </c>
      <c r="R147" s="4"/>
      <c r="AT147" s="4" t="s">
        <v>43</v>
      </c>
    </row>
    <row r="148" spans="2:46" ht="12.75">
      <c r="B148" s="3">
        <v>91.68000030517578</v>
      </c>
      <c r="C148" s="3">
        <v>99.36000061035156</v>
      </c>
      <c r="R148" s="4"/>
      <c r="AT148" s="4" t="s">
        <v>149</v>
      </c>
    </row>
    <row r="149" spans="2:46" ht="12.75">
      <c r="B149" s="3">
        <v>91.68000030517578</v>
      </c>
      <c r="C149" s="3">
        <v>99.38999938964844</v>
      </c>
      <c r="R149" s="4"/>
      <c r="AT149" s="4" t="s">
        <v>150</v>
      </c>
    </row>
    <row r="150" spans="2:46" ht="12.75">
      <c r="B150" s="3">
        <v>91.69000244140625</v>
      </c>
      <c r="C150" s="3">
        <v>99.4000015258789</v>
      </c>
      <c r="R150" s="4"/>
      <c r="AT150" s="4" t="s">
        <v>151</v>
      </c>
    </row>
    <row r="151" spans="2:46" ht="12.75">
      <c r="B151" s="3">
        <v>91.98999786376953</v>
      </c>
      <c r="C151" s="3">
        <v>99.40499877929688</v>
      </c>
      <c r="R151" s="4"/>
      <c r="AT151" s="4" t="s">
        <v>152</v>
      </c>
    </row>
    <row r="152" spans="2:46" ht="12.75">
      <c r="B152" s="3">
        <v>92.26000213623047</v>
      </c>
      <c r="C152" s="3">
        <v>99.40499877929688</v>
      </c>
      <c r="R152" s="4"/>
      <c r="AT152" s="4" t="s">
        <v>174</v>
      </c>
    </row>
    <row r="153" spans="2:46" ht="12.75">
      <c r="B153" s="3">
        <v>92.37999725341797</v>
      </c>
      <c r="C153" s="3">
        <v>99.40499877929688</v>
      </c>
      <c r="R153" s="4"/>
      <c r="AT153" s="4" t="s">
        <v>153</v>
      </c>
    </row>
    <row r="154" spans="2:46" ht="12.75">
      <c r="B154" s="3">
        <v>92.5</v>
      </c>
      <c r="C154" s="3">
        <v>99.41999816894531</v>
      </c>
      <c r="R154" s="4"/>
      <c r="AT154" s="4" t="s">
        <v>154</v>
      </c>
    </row>
    <row r="155" spans="2:46" ht="12.75">
      <c r="B155" s="3">
        <v>92.51000213623047</v>
      </c>
      <c r="C155" s="3">
        <v>99.41999816894531</v>
      </c>
      <c r="R155" s="4"/>
      <c r="AT155" s="4" t="s">
        <v>44</v>
      </c>
    </row>
    <row r="156" spans="2:46" ht="12.75">
      <c r="B156" s="3">
        <v>92.76000213623047</v>
      </c>
      <c r="C156" s="3">
        <v>99.54000091552734</v>
      </c>
      <c r="R156" s="4"/>
      <c r="AT156" s="4" t="s">
        <v>155</v>
      </c>
    </row>
    <row r="157" spans="2:46" ht="12.75">
      <c r="B157" s="3">
        <v>92.83999633789062</v>
      </c>
      <c r="C157" s="3">
        <v>99.56999969482422</v>
      </c>
      <c r="R157" s="4"/>
      <c r="AT157" s="4" t="s">
        <v>156</v>
      </c>
    </row>
    <row r="158" spans="2:46" ht="12.75">
      <c r="B158" s="3">
        <v>93.41000366210938</v>
      </c>
      <c r="C158" s="3">
        <v>99.56999969482422</v>
      </c>
      <c r="R158" s="4"/>
      <c r="AT158" s="4" t="s">
        <v>157</v>
      </c>
    </row>
    <row r="159" spans="2:46" ht="12.75">
      <c r="B159" s="3">
        <v>93.41000366210938</v>
      </c>
      <c r="C159" s="3">
        <v>99.625</v>
      </c>
      <c r="R159" s="4"/>
      <c r="AT159" s="4" t="s">
        <v>158</v>
      </c>
    </row>
    <row r="160" spans="2:46" ht="12.75">
      <c r="B160" s="3">
        <v>93.53500366210938</v>
      </c>
      <c r="R160" s="4"/>
      <c r="AT160" s="4" t="s">
        <v>159</v>
      </c>
    </row>
    <row r="161" spans="2:46" ht="12.75">
      <c r="B161" s="3">
        <v>93.5999984741211</v>
      </c>
      <c r="R161" s="4"/>
      <c r="AT161" s="4" t="s">
        <v>160</v>
      </c>
    </row>
    <row r="162" spans="2:46" ht="12.75">
      <c r="B162" s="3">
        <v>93.5999984741211</v>
      </c>
      <c r="R162" s="4"/>
      <c r="AT162" s="4" t="s">
        <v>161</v>
      </c>
    </row>
    <row r="163" spans="2:46" ht="12.75">
      <c r="B163" s="3">
        <v>93.61000061035156</v>
      </c>
      <c r="R163" s="4"/>
      <c r="AT163" s="4" t="s">
        <v>45</v>
      </c>
    </row>
    <row r="164" spans="2:46" ht="12.75">
      <c r="B164" s="3">
        <v>94.1500015258789</v>
      </c>
      <c r="R164" s="4"/>
      <c r="AT164" s="4" t="s">
        <v>55</v>
      </c>
    </row>
    <row r="165" spans="2:46" ht="12.75">
      <c r="B165" s="3">
        <v>94.26000213623047</v>
      </c>
      <c r="R165" s="4"/>
      <c r="AT165" s="4" t="s">
        <v>162</v>
      </c>
    </row>
    <row r="166" spans="2:46" ht="12.75">
      <c r="B166" s="3">
        <v>94.41000366210938</v>
      </c>
      <c r="R166" s="4"/>
      <c r="AT166" s="4" t="s">
        <v>163</v>
      </c>
    </row>
    <row r="167" spans="2:46" ht="12.75">
      <c r="B167" s="3">
        <v>94.52999877929688</v>
      </c>
      <c r="R167" s="4"/>
      <c r="AT167" s="4" t="s">
        <v>164</v>
      </c>
    </row>
    <row r="168" spans="2:46" ht="12.75">
      <c r="B168" s="3">
        <v>94.52999877929688</v>
      </c>
      <c r="R168" s="4"/>
      <c r="AT168" s="4" t="s">
        <v>56</v>
      </c>
    </row>
    <row r="169" spans="2:46" ht="12.75">
      <c r="B169" s="3">
        <v>94.52999877929688</v>
      </c>
      <c r="R169" s="4"/>
      <c r="AT169" s="4" t="s">
        <v>165</v>
      </c>
    </row>
    <row r="170" spans="2:46" ht="12.75">
      <c r="B170" s="3">
        <v>94.52999877929688</v>
      </c>
      <c r="R170" s="4"/>
      <c r="AT170" s="4" t="s">
        <v>166</v>
      </c>
    </row>
    <row r="171" spans="2:46" ht="12.75">
      <c r="B171" s="3">
        <v>94.52999877929688</v>
      </c>
      <c r="R171" s="4"/>
      <c r="AT171" s="4" t="s">
        <v>167</v>
      </c>
    </row>
    <row r="172" spans="2:46" ht="12.75">
      <c r="B172" s="3">
        <v>94.58300018310547</v>
      </c>
      <c r="R172" s="4"/>
      <c r="AT172" s="4" t="s">
        <v>46</v>
      </c>
    </row>
    <row r="173" spans="2:46" ht="12.75">
      <c r="B173" s="3">
        <v>94.58499908447266</v>
      </c>
      <c r="R173" s="4"/>
      <c r="AT173" s="4" t="s">
        <v>47</v>
      </c>
    </row>
    <row r="174" spans="2:46" ht="12.75">
      <c r="B174" s="3">
        <v>94.59500122070312</v>
      </c>
      <c r="R174" s="4"/>
      <c r="AT174" s="4" t="s">
        <v>175</v>
      </c>
    </row>
    <row r="175" spans="2:46" ht="12.75">
      <c r="B175" s="3">
        <v>94.59500122070312</v>
      </c>
      <c r="R175" s="4"/>
      <c r="AT175" s="4" t="s">
        <v>57</v>
      </c>
    </row>
    <row r="176" spans="2:46" ht="12.75">
      <c r="B176" s="3">
        <v>94.59500122070312</v>
      </c>
      <c r="R176" s="4"/>
      <c r="AT176" s="4" t="s">
        <v>176</v>
      </c>
    </row>
    <row r="177" spans="2:46" ht="12.75">
      <c r="B177" s="3">
        <v>94.59500122070312</v>
      </c>
      <c r="R177" s="4"/>
      <c r="AT177" s="4" t="s">
        <v>48</v>
      </c>
    </row>
    <row r="178" spans="2:18" ht="12.75">
      <c r="B178" s="3">
        <v>94.59500122070312</v>
      </c>
      <c r="R178" s="4"/>
    </row>
    <row r="179" spans="2:18" ht="12.75">
      <c r="B179" s="3">
        <v>94.59500122070312</v>
      </c>
      <c r="R179" s="4"/>
    </row>
    <row r="180" spans="2:18" ht="12.75">
      <c r="B180" s="3">
        <v>94.5999984741211</v>
      </c>
      <c r="R180" s="4"/>
    </row>
    <row r="181" spans="2:18" ht="12.75">
      <c r="B181" s="3">
        <v>94.5999984741211</v>
      </c>
      <c r="R181" s="4"/>
    </row>
    <row r="182" spans="2:18" ht="12.75">
      <c r="B182" s="3">
        <v>94.5999984741211</v>
      </c>
      <c r="R182" s="4"/>
    </row>
    <row r="183" spans="2:18" ht="12.75">
      <c r="B183" s="3">
        <v>94.66999816894531</v>
      </c>
      <c r="R183" s="4"/>
    </row>
    <row r="184" spans="2:18" ht="12.75">
      <c r="B184" s="3">
        <v>94.66999816894531</v>
      </c>
      <c r="R184" s="4"/>
    </row>
    <row r="185" spans="2:18" ht="12.75">
      <c r="B185" s="3">
        <v>94.66999816894531</v>
      </c>
      <c r="R185" s="4"/>
    </row>
    <row r="186" spans="2:18" ht="12.75">
      <c r="B186" s="3">
        <v>94.66999816894531</v>
      </c>
      <c r="R186" s="4"/>
    </row>
    <row r="187" spans="2:18" ht="12.75">
      <c r="B187" s="3">
        <v>94.66999816894531</v>
      </c>
      <c r="R187" s="4"/>
    </row>
    <row r="188" spans="2:18" ht="12.75">
      <c r="B188" s="3">
        <v>94.69999694824219</v>
      </c>
      <c r="R188" s="4"/>
    </row>
    <row r="189" spans="2:18" ht="12.75">
      <c r="B189" s="3">
        <v>94.7300033569336</v>
      </c>
      <c r="R189" s="4"/>
    </row>
    <row r="190" spans="2:18" ht="12.75">
      <c r="B190" s="3">
        <v>94.7300033569336</v>
      </c>
      <c r="R190" s="4"/>
    </row>
    <row r="191" spans="2:18" ht="12.75">
      <c r="B191" s="3">
        <v>94.7300033569336</v>
      </c>
      <c r="R191" s="4"/>
    </row>
    <row r="192" spans="2:18" ht="12.75">
      <c r="B192" s="3">
        <v>94.7300033569336</v>
      </c>
      <c r="R192" s="4"/>
    </row>
    <row r="193" spans="2:18" ht="12.75">
      <c r="B193" s="3">
        <v>94.7300033569336</v>
      </c>
      <c r="R193" s="4"/>
    </row>
    <row r="194" spans="2:18" ht="12.75">
      <c r="B194" s="3">
        <v>94.80000305175781</v>
      </c>
      <c r="R194" s="4"/>
    </row>
    <row r="195" spans="2:18" ht="12.75">
      <c r="B195" s="3">
        <v>94.80000305175781</v>
      </c>
      <c r="R195" s="4"/>
    </row>
    <row r="196" spans="2:18" ht="12.75">
      <c r="B196" s="3">
        <v>94.80000305175781</v>
      </c>
      <c r="R196" s="4"/>
    </row>
    <row r="197" spans="2:18" ht="12.75">
      <c r="B197" s="3">
        <v>94.80000305175781</v>
      </c>
      <c r="R197" s="4"/>
    </row>
    <row r="198" spans="2:18" ht="12.75">
      <c r="B198" s="3">
        <v>94.80000305175781</v>
      </c>
      <c r="R198" s="4"/>
    </row>
    <row r="199" spans="2:18" ht="12.75">
      <c r="B199" s="3">
        <v>94.80000305175781</v>
      </c>
      <c r="R199" s="4"/>
    </row>
    <row r="200" spans="2:18" ht="12.75">
      <c r="B200" s="3">
        <v>94.8499984741211</v>
      </c>
      <c r="R200" s="4"/>
    </row>
    <row r="201" spans="2:18" ht="12.75">
      <c r="B201" s="3">
        <v>94.97183227539062</v>
      </c>
      <c r="R201" s="4"/>
    </row>
    <row r="202" spans="2:18" ht="12.75">
      <c r="B202" s="3">
        <v>94.99182891845703</v>
      </c>
      <c r="R202" s="4"/>
    </row>
    <row r="203" spans="2:18" ht="12.75">
      <c r="B203" s="3">
        <v>95</v>
      </c>
      <c r="R203" s="4"/>
    </row>
    <row r="204" spans="2:18" ht="12.75">
      <c r="B204" s="3">
        <v>95</v>
      </c>
      <c r="R204" s="4"/>
    </row>
    <row r="205" spans="2:18" ht="12.75">
      <c r="B205" s="3">
        <v>95</v>
      </c>
      <c r="R205" s="4"/>
    </row>
    <row r="206" spans="2:18" ht="12.75">
      <c r="B206" s="3">
        <v>95</v>
      </c>
      <c r="R206" s="4"/>
    </row>
    <row r="207" spans="2:18" ht="12.75">
      <c r="B207" s="3">
        <v>95.5</v>
      </c>
      <c r="R207" s="4"/>
    </row>
    <row r="208" spans="2:18" ht="12.75">
      <c r="B208" s="3">
        <v>95.98999786376953</v>
      </c>
      <c r="R208" s="4"/>
    </row>
    <row r="209" spans="2:18" ht="12.75">
      <c r="B209" s="3">
        <v>96.05999755859375</v>
      </c>
      <c r="R209" s="4"/>
    </row>
    <row r="210" spans="2:18" ht="12.75">
      <c r="B210" s="3">
        <v>96.05999755859375</v>
      </c>
      <c r="R210" s="4"/>
    </row>
    <row r="211" spans="2:18" ht="12.75">
      <c r="B211" s="3">
        <v>96.56999969482422</v>
      </c>
      <c r="R211" s="4"/>
    </row>
    <row r="212" spans="2:18" ht="12.75">
      <c r="B212" s="3">
        <v>96.5999984741211</v>
      </c>
      <c r="R212" s="4"/>
    </row>
    <row r="213" spans="2:18" ht="12.75">
      <c r="B213" s="3">
        <v>96.5999984741211</v>
      </c>
      <c r="R213" s="4"/>
    </row>
    <row r="214" spans="2:18" ht="12.75">
      <c r="B214" s="3">
        <v>96.6500015258789</v>
      </c>
      <c r="R214" s="4"/>
    </row>
    <row r="215" spans="2:18" ht="12.75">
      <c r="B215" s="3">
        <v>96.76000213623047</v>
      </c>
      <c r="R215" s="4"/>
    </row>
    <row r="216" spans="2:18" ht="12.75">
      <c r="B216" s="3">
        <v>96.78700256347656</v>
      </c>
      <c r="R216" s="4"/>
    </row>
    <row r="217" spans="2:18" ht="12.75">
      <c r="B217" s="3">
        <v>96.80000305175781</v>
      </c>
      <c r="R217" s="4"/>
    </row>
    <row r="218" spans="2:18" ht="12.75">
      <c r="B218" s="3">
        <v>96.80000305175781</v>
      </c>
      <c r="R218" s="4"/>
    </row>
    <row r="219" spans="2:18" ht="12.75">
      <c r="B219" s="3">
        <v>96.80000305175781</v>
      </c>
      <c r="R219" s="4"/>
    </row>
    <row r="220" spans="2:18" ht="12.75">
      <c r="B220" s="3">
        <v>96.83000183105469</v>
      </c>
      <c r="R220" s="4"/>
    </row>
    <row r="221" spans="2:18" ht="12.75">
      <c r="B221" s="3">
        <v>96.97183227539062</v>
      </c>
      <c r="R221" s="4"/>
    </row>
    <row r="222" spans="2:18" ht="12.75">
      <c r="B222" s="3">
        <v>96.99182891845703</v>
      </c>
      <c r="R222" s="4"/>
    </row>
    <row r="223" spans="2:18" ht="12.75">
      <c r="B223" s="3">
        <v>97.11000061035156</v>
      </c>
      <c r="R223" s="4"/>
    </row>
    <row r="224" spans="2:18" ht="12.75">
      <c r="B224" s="3">
        <v>97.11000061035156</v>
      </c>
      <c r="R224" s="4"/>
    </row>
    <row r="225" spans="2:18" ht="12.75">
      <c r="B225" s="3">
        <v>97.11000061035156</v>
      </c>
      <c r="R225" s="4"/>
    </row>
    <row r="226" spans="2:18" ht="12.75">
      <c r="B226" s="3">
        <v>97.2300033569336</v>
      </c>
      <c r="R226" s="4"/>
    </row>
    <row r="227" spans="2:18" ht="12.75">
      <c r="B227" s="3">
        <v>97.2300033569336</v>
      </c>
      <c r="R227" s="4"/>
    </row>
    <row r="228" spans="2:18" ht="12.75">
      <c r="B228" s="3">
        <v>97.47000122070312</v>
      </c>
      <c r="R228" s="4"/>
    </row>
    <row r="229" spans="2:18" ht="12.75">
      <c r="B229" s="3">
        <v>97.69999694824219</v>
      </c>
      <c r="R229" s="4"/>
    </row>
    <row r="230" spans="2:18" ht="12.75">
      <c r="B230" s="3">
        <v>97.83799743652344</v>
      </c>
      <c r="R230" s="4"/>
    </row>
    <row r="231" spans="2:18" ht="12.75">
      <c r="B231" s="3">
        <v>97.83799743652344</v>
      </c>
      <c r="R231" s="4"/>
    </row>
    <row r="232" spans="2:18" ht="12.75">
      <c r="B232" s="3">
        <v>97.9000015258789</v>
      </c>
      <c r="R232" s="4"/>
    </row>
    <row r="233" spans="2:18" ht="12.75">
      <c r="B233" s="3">
        <v>97.9000015258789</v>
      </c>
      <c r="R233" s="4"/>
    </row>
    <row r="234" spans="2:18" ht="12.75">
      <c r="B234" s="3">
        <v>97.9000015258789</v>
      </c>
      <c r="R234" s="4"/>
    </row>
    <row r="235" spans="2:18" ht="12.75">
      <c r="B235" s="3">
        <v>97.9000015258789</v>
      </c>
      <c r="R235" s="4"/>
    </row>
    <row r="236" spans="2:18" ht="12.75">
      <c r="B236" s="3">
        <v>97.9000015258789</v>
      </c>
      <c r="R236" s="4"/>
    </row>
    <row r="237" spans="2:18" ht="12.75">
      <c r="B237" s="3">
        <v>97.9000015258789</v>
      </c>
      <c r="R237" s="4"/>
    </row>
    <row r="238" spans="2:18" ht="12.75">
      <c r="B238" s="3">
        <v>97.9000015258789</v>
      </c>
      <c r="R238" s="4"/>
    </row>
    <row r="239" spans="2:18" ht="12.75">
      <c r="B239" s="3">
        <v>97.9000015258789</v>
      </c>
      <c r="R239" s="4"/>
    </row>
    <row r="240" spans="2:18" ht="12.75">
      <c r="B240" s="3">
        <v>97.9000015258789</v>
      </c>
      <c r="R240" s="4"/>
    </row>
    <row r="241" spans="2:18" ht="12.75">
      <c r="B241" s="3">
        <v>97.9000015258789</v>
      </c>
      <c r="R241" s="4"/>
    </row>
    <row r="242" spans="2:18" ht="12.75">
      <c r="B242" s="3">
        <v>97.9000015258789</v>
      </c>
      <c r="R242" s="4"/>
    </row>
    <row r="243" spans="2:18" ht="12.75">
      <c r="B243" s="3">
        <v>97.99199676513672</v>
      </c>
      <c r="R243" s="4"/>
    </row>
    <row r="244" spans="2:18" ht="12.75">
      <c r="B244" s="3">
        <v>98.02999877929688</v>
      </c>
      <c r="R244" s="4"/>
    </row>
    <row r="245" spans="2:18" ht="12.75">
      <c r="B245" s="3">
        <v>98.02999877929688</v>
      </c>
      <c r="R245" s="4"/>
    </row>
    <row r="246" spans="2:18" ht="12.75">
      <c r="B246" s="3">
        <v>98.0999984741211</v>
      </c>
      <c r="R246" s="4"/>
    </row>
    <row r="247" spans="2:18" ht="12.75">
      <c r="B247" s="3">
        <v>98.16999816894531</v>
      </c>
      <c r="R247" s="4"/>
    </row>
    <row r="248" spans="2:18" ht="12.75">
      <c r="B248" s="3">
        <v>98.16999816894531</v>
      </c>
      <c r="R248" s="4"/>
    </row>
    <row r="249" spans="2:18" ht="12.75">
      <c r="B249" s="3">
        <v>98.19999694824219</v>
      </c>
      <c r="R249" s="4"/>
    </row>
    <row r="250" spans="2:18" ht="12.75">
      <c r="B250" s="3">
        <v>98.2300033569336</v>
      </c>
      <c r="R250" s="4"/>
    </row>
    <row r="251" spans="2:18" ht="12.75">
      <c r="B251" s="3">
        <v>98.2300033569336</v>
      </c>
      <c r="R251" s="4"/>
    </row>
    <row r="252" spans="2:18" ht="12.75">
      <c r="B252" s="3">
        <v>98.23100280761719</v>
      </c>
      <c r="R252" s="4"/>
    </row>
    <row r="253" spans="2:18" ht="12.75">
      <c r="B253" s="3">
        <v>98.30000305175781</v>
      </c>
      <c r="R253" s="4"/>
    </row>
    <row r="254" spans="2:18" ht="12.75">
      <c r="B254" s="3">
        <v>98.30000305175781</v>
      </c>
      <c r="R254" s="4"/>
    </row>
    <row r="255" spans="2:18" ht="12.75">
      <c r="B255" s="3">
        <v>98.33000183105469</v>
      </c>
      <c r="R255" s="4"/>
    </row>
    <row r="256" spans="2:18" ht="12.75">
      <c r="B256" s="3">
        <v>98.33000183105469</v>
      </c>
      <c r="R256" s="4"/>
    </row>
    <row r="257" spans="2:18" ht="12.75">
      <c r="B257" s="3">
        <v>98.35489654541016</v>
      </c>
      <c r="R257" s="4"/>
    </row>
    <row r="258" spans="2:18" ht="12.75">
      <c r="B258" s="3">
        <v>98.37000274658203</v>
      </c>
      <c r="R258" s="4"/>
    </row>
    <row r="259" spans="2:18" ht="12.75">
      <c r="B259" s="3">
        <v>98.37000274658203</v>
      </c>
      <c r="R259" s="4"/>
    </row>
    <row r="260" spans="2:18" ht="12.75">
      <c r="B260" s="3">
        <v>98.37999725341797</v>
      </c>
      <c r="R260" s="4"/>
    </row>
    <row r="261" spans="2:18" ht="12.75">
      <c r="B261" s="3">
        <v>98.3949966430664</v>
      </c>
      <c r="R261" s="4"/>
    </row>
    <row r="262" spans="2:18" ht="12.75">
      <c r="B262" s="3">
        <v>98.3949966430664</v>
      </c>
      <c r="R262" s="4"/>
    </row>
    <row r="263" spans="2:18" ht="12.75">
      <c r="B263" s="3">
        <v>98.3949966430664</v>
      </c>
      <c r="R263" s="4"/>
    </row>
    <row r="264" spans="2:18" ht="12.75">
      <c r="B264" s="3">
        <v>98.3949966430664</v>
      </c>
      <c r="R264" s="4"/>
    </row>
    <row r="265" spans="2:18" ht="12.75">
      <c r="B265" s="3">
        <v>98.4000015258789</v>
      </c>
      <c r="R265" s="4"/>
    </row>
    <row r="266" spans="2:18" ht="12.75">
      <c r="B266" s="3">
        <v>98.41000366210938</v>
      </c>
      <c r="R266" s="4"/>
    </row>
    <row r="267" spans="2:18" ht="12.75">
      <c r="B267" s="3">
        <v>98.41000366210938</v>
      </c>
      <c r="R267" s="4"/>
    </row>
    <row r="268" spans="2:18" ht="12.75">
      <c r="B268" s="3">
        <v>98.43000030517578</v>
      </c>
      <c r="R268" s="4"/>
    </row>
    <row r="269" spans="2:18" ht="12.75">
      <c r="B269" s="3">
        <v>98.43000030517578</v>
      </c>
      <c r="R269" s="4"/>
    </row>
    <row r="270" spans="2:18" ht="12.75">
      <c r="B270" s="3">
        <v>98.43099975585938</v>
      </c>
      <c r="R270" s="4"/>
    </row>
    <row r="271" spans="2:18" ht="12.75">
      <c r="B271" s="3">
        <v>98.45999908447266</v>
      </c>
      <c r="R271" s="4"/>
    </row>
    <row r="272" spans="2:18" ht="12.75">
      <c r="B272" s="3">
        <v>98.45999908447266</v>
      </c>
      <c r="R272" s="4"/>
    </row>
    <row r="273" spans="2:18" ht="12.75">
      <c r="B273" s="3">
        <v>98.47000122070312</v>
      </c>
      <c r="R273" s="4"/>
    </row>
    <row r="274" spans="2:18" ht="12.75">
      <c r="B274" s="3">
        <v>98.47000122070312</v>
      </c>
      <c r="R274" s="4"/>
    </row>
    <row r="275" spans="2:18" ht="12.75">
      <c r="B275" s="3">
        <v>98.49099731445312</v>
      </c>
      <c r="R275" s="4"/>
    </row>
    <row r="276" spans="2:18" ht="12.75">
      <c r="B276" s="3">
        <v>98.5</v>
      </c>
      <c r="R276" s="4"/>
    </row>
    <row r="277" spans="2:18" ht="12.75">
      <c r="B277" s="3">
        <v>98.5</v>
      </c>
      <c r="R277" s="4"/>
    </row>
    <row r="278" spans="2:18" ht="12.75">
      <c r="B278" s="3">
        <v>98.5</v>
      </c>
      <c r="R278" s="4"/>
    </row>
    <row r="279" spans="2:18" ht="12.75">
      <c r="B279" s="3">
        <v>98.52999877929688</v>
      </c>
      <c r="R279" s="4"/>
    </row>
    <row r="280" spans="2:18" ht="12.75">
      <c r="B280" s="3">
        <v>98.53800201416016</v>
      </c>
      <c r="R280" s="4"/>
    </row>
    <row r="281" spans="2:18" ht="12.75">
      <c r="B281" s="3">
        <v>98.59500122070312</v>
      </c>
      <c r="R281" s="4"/>
    </row>
    <row r="282" spans="2:18" ht="12.75">
      <c r="B282" s="3">
        <v>98.59500122070312</v>
      </c>
      <c r="R282" s="4"/>
    </row>
    <row r="283" spans="2:18" ht="12.75">
      <c r="B283" s="3">
        <v>98.59500122070312</v>
      </c>
      <c r="R283" s="4"/>
    </row>
    <row r="284" spans="2:18" ht="12.75">
      <c r="B284" s="3">
        <v>98.5999984741211</v>
      </c>
      <c r="R284" s="4"/>
    </row>
    <row r="285" spans="2:18" ht="12.75">
      <c r="B285" s="3">
        <v>98.5999984741211</v>
      </c>
      <c r="R285" s="4"/>
    </row>
    <row r="286" spans="2:18" ht="12.75">
      <c r="B286" s="3">
        <v>98.5999984741211</v>
      </c>
      <c r="R286" s="4"/>
    </row>
    <row r="287" spans="2:18" ht="12.75">
      <c r="B287" s="3">
        <v>98.5999984741211</v>
      </c>
      <c r="R287" s="4"/>
    </row>
    <row r="288" spans="2:18" ht="12.75">
      <c r="B288" s="3">
        <v>98.5999984741211</v>
      </c>
      <c r="R288" s="4"/>
    </row>
    <row r="289" spans="2:18" ht="12.75">
      <c r="B289" s="3">
        <v>98.5999984741211</v>
      </c>
      <c r="R289" s="4"/>
    </row>
    <row r="290" spans="2:18" ht="12.75">
      <c r="B290" s="3">
        <v>98.61499786376953</v>
      </c>
      <c r="R290" s="4"/>
    </row>
    <row r="291" spans="2:18" ht="12.75">
      <c r="B291" s="3">
        <v>98.66999816894531</v>
      </c>
      <c r="R291" s="4"/>
    </row>
    <row r="292" spans="2:18" ht="12.75">
      <c r="B292" s="3">
        <v>98.66999816894531</v>
      </c>
      <c r="R292" s="4"/>
    </row>
    <row r="293" spans="2:18" ht="12.75">
      <c r="B293" s="3">
        <v>98.66999816894531</v>
      </c>
      <c r="R293" s="4"/>
    </row>
    <row r="294" spans="2:18" ht="12.75">
      <c r="B294" s="3">
        <v>98.66999816894531</v>
      </c>
      <c r="R294" s="4"/>
    </row>
    <row r="295" spans="2:18" ht="12.75">
      <c r="B295" s="3">
        <v>98.7300033569336</v>
      </c>
      <c r="R295" s="4"/>
    </row>
    <row r="296" spans="2:18" ht="12.75">
      <c r="B296" s="3">
        <v>98.7300033569336</v>
      </c>
      <c r="R296" s="4"/>
    </row>
    <row r="297" spans="2:18" ht="12.75">
      <c r="B297" s="3">
        <v>98.7300033569336</v>
      </c>
      <c r="R297" s="4"/>
    </row>
    <row r="298" spans="2:18" ht="12.75">
      <c r="B298" s="3">
        <v>98.7300033569336</v>
      </c>
      <c r="R298" s="4"/>
    </row>
    <row r="299" spans="2:18" ht="12.75">
      <c r="B299" s="3">
        <v>98.7300033569336</v>
      </c>
      <c r="R299" s="4"/>
    </row>
    <row r="300" spans="2:18" ht="12.75">
      <c r="B300" s="3">
        <v>98.74700164794922</v>
      </c>
      <c r="R300" s="4"/>
    </row>
    <row r="301" spans="2:18" ht="12.75">
      <c r="B301" s="3">
        <v>98.80000305175781</v>
      </c>
      <c r="R301" s="4"/>
    </row>
    <row r="302" spans="2:18" ht="12.75">
      <c r="B302" s="3">
        <v>98.80000305175781</v>
      </c>
      <c r="R302" s="4"/>
    </row>
    <row r="303" spans="2:18" ht="12.75">
      <c r="B303" s="3">
        <v>98.80000305175781</v>
      </c>
      <c r="R303" s="4"/>
    </row>
    <row r="304" spans="2:18" ht="12.75">
      <c r="B304" s="3">
        <v>98.80000305175781</v>
      </c>
      <c r="R304" s="4"/>
    </row>
    <row r="305" spans="2:18" ht="12.75">
      <c r="B305" s="3">
        <v>98.83000183105469</v>
      </c>
      <c r="R305" s="4"/>
    </row>
    <row r="306" spans="2:18" ht="12.75">
      <c r="B306" s="3">
        <v>98.8949966430664</v>
      </c>
      <c r="R306" s="4"/>
    </row>
    <row r="307" spans="2:18" ht="12.75">
      <c r="B307" s="3">
        <v>98.9000015258789</v>
      </c>
      <c r="R307" s="4"/>
    </row>
    <row r="308" spans="2:18" ht="12.75">
      <c r="B308" s="3">
        <v>98.9000015258789</v>
      </c>
      <c r="R308" s="4"/>
    </row>
    <row r="309" spans="2:18" ht="12.75">
      <c r="B309" s="3">
        <v>98.9000015258789</v>
      </c>
      <c r="R309" s="4"/>
    </row>
    <row r="310" spans="2:18" ht="12.75">
      <c r="B310" s="3">
        <v>98.91999816894531</v>
      </c>
      <c r="R310" s="4"/>
    </row>
    <row r="311" spans="2:18" ht="12.75">
      <c r="B311" s="3">
        <v>99</v>
      </c>
      <c r="R311" s="4"/>
    </row>
    <row r="312" spans="2:18" ht="12.75">
      <c r="B312" s="3">
        <v>99</v>
      </c>
      <c r="R312" s="4"/>
    </row>
    <row r="313" spans="2:18" ht="12.75">
      <c r="B313" s="3">
        <v>99</v>
      </c>
      <c r="R313" s="4"/>
    </row>
    <row r="314" spans="2:18" ht="12.75">
      <c r="B314" s="3">
        <v>99.02999877929688</v>
      </c>
      <c r="R314" s="4"/>
    </row>
    <row r="315" spans="2:18" ht="12.75">
      <c r="B315" s="3">
        <v>99.02999877929688</v>
      </c>
      <c r="R315" s="4"/>
    </row>
    <row r="316" spans="2:18" ht="12.75">
      <c r="B316" s="3">
        <v>99.03800201416016</v>
      </c>
      <c r="R316" s="4"/>
    </row>
    <row r="317" spans="2:18" ht="12.75">
      <c r="B317" s="3">
        <v>99.05000305175781</v>
      </c>
      <c r="R317" s="4"/>
    </row>
    <row r="318" spans="2:18" ht="12.75">
      <c r="B318" s="3">
        <v>99.05000305175781</v>
      </c>
      <c r="R318" s="4"/>
    </row>
    <row r="319" spans="2:18" ht="12.75">
      <c r="B319" s="3">
        <v>99.0624008178711</v>
      </c>
      <c r="R319" s="4"/>
    </row>
    <row r="320" spans="2:18" ht="12.75">
      <c r="B320" s="3">
        <v>99.0999984741211</v>
      </c>
      <c r="R320" s="4"/>
    </row>
    <row r="321" spans="2:18" ht="12.75">
      <c r="B321" s="3">
        <v>99.0999984741211</v>
      </c>
      <c r="R321" s="4"/>
    </row>
    <row r="322" spans="2:18" ht="12.75">
      <c r="B322" s="3">
        <v>99.12000274658203</v>
      </c>
      <c r="R322" s="4"/>
    </row>
    <row r="323" spans="2:18" ht="12.75">
      <c r="B323" s="3">
        <v>99.16000366210938</v>
      </c>
      <c r="R323" s="4"/>
    </row>
    <row r="324" spans="2:18" ht="12.75">
      <c r="B324" s="3">
        <v>99.16999816894531</v>
      </c>
      <c r="R324" s="4"/>
    </row>
    <row r="325" spans="2:18" ht="12.75">
      <c r="B325" s="3">
        <v>99.16999816894531</v>
      </c>
      <c r="R325" s="4"/>
    </row>
    <row r="326" spans="2:18" ht="12.75">
      <c r="B326" s="3">
        <v>99.19000244140625</v>
      </c>
      <c r="R326" s="4"/>
    </row>
    <row r="327" spans="2:18" ht="12.75">
      <c r="B327" s="3">
        <v>99.19000244140625</v>
      </c>
      <c r="R327" s="4"/>
    </row>
    <row r="328" spans="2:18" ht="12.75">
      <c r="B328" s="3">
        <v>99.2300033569336</v>
      </c>
      <c r="R328" s="4"/>
    </row>
    <row r="329" spans="2:18" ht="12.75">
      <c r="B329" s="3">
        <v>99.2300033569336</v>
      </c>
      <c r="R329" s="4"/>
    </row>
    <row r="330" spans="2:18" ht="12.75">
      <c r="B330" s="3">
        <v>99.24549865722656</v>
      </c>
      <c r="R330" s="4"/>
    </row>
    <row r="331" spans="2:18" ht="12.75">
      <c r="B331" s="3">
        <v>99.2699966430664</v>
      </c>
      <c r="R331" s="4"/>
    </row>
    <row r="332" spans="2:18" ht="12.75">
      <c r="B332" s="3">
        <v>99.2699966430664</v>
      </c>
      <c r="R332" s="4"/>
    </row>
    <row r="333" spans="2:18" ht="12.75">
      <c r="B333" s="3">
        <v>99.30000305175781</v>
      </c>
      <c r="R333" s="4"/>
    </row>
    <row r="334" spans="2:18" ht="12.75">
      <c r="B334" s="3">
        <v>99.30000305175781</v>
      </c>
      <c r="R334" s="4"/>
    </row>
    <row r="335" spans="2:18" ht="12.75">
      <c r="B335" s="3">
        <v>99.33000183105469</v>
      </c>
      <c r="R335" s="4"/>
    </row>
    <row r="336" spans="2:18" ht="12.75">
      <c r="B336" s="3">
        <v>99.33799743652344</v>
      </c>
      <c r="R336" s="4"/>
    </row>
    <row r="337" spans="2:18" ht="12.75">
      <c r="B337" s="3">
        <v>99.33799743652344</v>
      </c>
      <c r="R337" s="4"/>
    </row>
    <row r="338" spans="2:18" ht="12.75">
      <c r="B338" s="3">
        <v>99.33799743652344</v>
      </c>
      <c r="R338" s="4"/>
    </row>
    <row r="339" spans="2:18" ht="12.75">
      <c r="B339" s="3">
        <v>99.37000274658203</v>
      </c>
      <c r="R339" s="4"/>
    </row>
    <row r="340" spans="2:18" ht="12.75">
      <c r="B340" s="3">
        <v>99.37000274658203</v>
      </c>
      <c r="R340" s="4"/>
    </row>
    <row r="341" spans="2:18" ht="12.75">
      <c r="B341" s="3">
        <v>99.37000274658203</v>
      </c>
      <c r="R341" s="4"/>
    </row>
    <row r="342" spans="2:18" ht="12.75">
      <c r="B342" s="3">
        <v>99.37000274658203</v>
      </c>
      <c r="R342" s="4"/>
    </row>
    <row r="343" spans="2:18" ht="12.75">
      <c r="B343" s="3">
        <v>99.39600372314453</v>
      </c>
      <c r="R343" s="4"/>
    </row>
    <row r="344" spans="2:18" ht="12.75">
      <c r="B344" s="3">
        <v>99.43000030517578</v>
      </c>
      <c r="R344" s="4"/>
    </row>
    <row r="345" spans="2:18" ht="12.75">
      <c r="B345" s="3">
        <v>99.43000030517578</v>
      </c>
      <c r="R345" s="4"/>
    </row>
    <row r="346" spans="2:18" ht="12.75">
      <c r="B346" s="3">
        <v>99.4469985961914</v>
      </c>
      <c r="R346" s="4"/>
    </row>
    <row r="347" spans="2:18" ht="12.75">
      <c r="B347" s="3">
        <v>99.46900177001953</v>
      </c>
      <c r="R347" s="4"/>
    </row>
    <row r="348" spans="2:18" ht="12.75">
      <c r="B348" s="3">
        <v>99.4740982055664</v>
      </c>
      <c r="R348" s="4"/>
    </row>
    <row r="349" spans="2:18" ht="12.75">
      <c r="B349" s="3">
        <v>99.4800033569336</v>
      </c>
      <c r="R349" s="4"/>
    </row>
    <row r="350" spans="2:18" ht="12.75">
      <c r="B350" s="3">
        <v>99.4800033569336</v>
      </c>
      <c r="R350" s="4"/>
    </row>
    <row r="351" spans="2:18" ht="12.75">
      <c r="B351" s="3">
        <v>99.49600219726562</v>
      </c>
      <c r="R351" s="4"/>
    </row>
    <row r="352" spans="2:18" ht="12.75">
      <c r="B352" s="3">
        <v>99.5</v>
      </c>
      <c r="R352" s="4"/>
    </row>
    <row r="353" spans="2:18" ht="12.75">
      <c r="B353" s="3">
        <v>99.5</v>
      </c>
      <c r="R353" s="4"/>
    </row>
    <row r="354" spans="2:18" ht="12.75">
      <c r="B354" s="3">
        <v>99.5</v>
      </c>
      <c r="R354" s="4"/>
    </row>
    <row r="355" spans="2:18" ht="12.75">
      <c r="B355" s="3">
        <v>99.5</v>
      </c>
      <c r="R355" s="4"/>
    </row>
    <row r="356" spans="2:18" ht="12.75">
      <c r="B356" s="3">
        <v>99.59500122070312</v>
      </c>
      <c r="R356" s="4"/>
    </row>
    <row r="357" spans="2:18" ht="12.75">
      <c r="B357" s="3">
        <v>99.59500122070312</v>
      </c>
      <c r="R357" s="4"/>
    </row>
    <row r="358" spans="2:18" ht="12.75">
      <c r="B358" s="3">
        <v>99.59500122070312</v>
      </c>
      <c r="R358" s="4"/>
    </row>
    <row r="359" spans="2:18" ht="12.75">
      <c r="B359" s="3">
        <v>99.59500122070312</v>
      </c>
      <c r="R359" s="4"/>
    </row>
    <row r="360" spans="2:18" ht="12.75">
      <c r="B360" s="3">
        <v>99.59500122070312</v>
      </c>
      <c r="R360" s="4"/>
    </row>
    <row r="361" spans="2:18" ht="12.75">
      <c r="B361" s="3">
        <v>99.59500122070312</v>
      </c>
      <c r="R361" s="4"/>
    </row>
    <row r="362" spans="2:18" ht="12.75">
      <c r="B362" s="3">
        <v>99.5999984741211</v>
      </c>
      <c r="R362" s="4"/>
    </row>
    <row r="363" spans="2:18" ht="12.75">
      <c r="B363" s="3">
        <v>99.5999984741211</v>
      </c>
      <c r="R363" s="4"/>
    </row>
    <row r="364" spans="2:18" ht="12.75">
      <c r="B364" s="3">
        <v>99.62999725341797</v>
      </c>
      <c r="R364" s="4"/>
    </row>
    <row r="365" spans="2:18" ht="12.75">
      <c r="B365" s="3">
        <v>99.62999725341797</v>
      </c>
      <c r="R365" s="4"/>
    </row>
    <row r="366" spans="2:18" ht="12.75">
      <c r="B366" s="3">
        <v>99.62999725341797</v>
      </c>
      <c r="R366" s="4"/>
    </row>
    <row r="367" spans="2:18" ht="12.75">
      <c r="B367" s="3">
        <v>99.62999725341797</v>
      </c>
      <c r="R367" s="4"/>
    </row>
    <row r="368" spans="2:18" ht="12.75">
      <c r="B368" s="3">
        <v>99.8499984741211</v>
      </c>
      <c r="R368" s="4"/>
    </row>
    <row r="369" spans="1:8" ht="12.75">
      <c r="A369" s="23" t="s">
        <v>216</v>
      </c>
      <c r="H369" s="7"/>
    </row>
    <row r="370" spans="1:18" ht="12.75">
      <c r="A370" s="24" t="s">
        <v>215</v>
      </c>
      <c r="B370" s="7">
        <f>COUNT(B$3:B368)</f>
        <v>366</v>
      </c>
      <c r="C370" s="7">
        <f>COUNT(C$3:C368)</f>
        <v>157</v>
      </c>
      <c r="D370" s="7">
        <f>COUNT(D$3:D368)</f>
        <v>104</v>
      </c>
      <c r="E370" s="7">
        <f>COUNT(E$3:E368)</f>
        <v>87</v>
      </c>
      <c r="F370" s="7">
        <f>COUNT(F$3:F368)</f>
        <v>82</v>
      </c>
      <c r="G370" s="7">
        <f>COUNT(G$3:G368)</f>
        <v>40</v>
      </c>
      <c r="H370" s="7">
        <f>COUNT(H$3:H368)</f>
        <v>37</v>
      </c>
      <c r="I370" s="7">
        <f>COUNT(I$3:I368)</f>
        <v>36</v>
      </c>
      <c r="J370" s="7">
        <f>COUNT(J$3:J368)</f>
        <v>33</v>
      </c>
      <c r="K370" s="7">
        <f>COUNT(K$3:K368)</f>
        <v>28</v>
      </c>
      <c r="L370" s="7">
        <f>COUNT(L$3:L368)</f>
        <v>21</v>
      </c>
      <c r="M370" s="7">
        <f>COUNT(M$3:M368)</f>
        <v>19</v>
      </c>
      <c r="N370" s="7">
        <f>COUNT(N$3:N368)</f>
        <v>16</v>
      </c>
      <c r="O370" s="7">
        <f>COUNT(O$3:O368)</f>
        <v>15</v>
      </c>
      <c r="P370" s="7">
        <f>COUNT(P$3:P368)</f>
        <v>13</v>
      </c>
      <c r="Q370" s="7">
        <f>COUNT(Q$3:Q368)</f>
        <v>13</v>
      </c>
      <c r="R370" s="7">
        <f>COUNT(R$3:R368)</f>
        <v>10</v>
      </c>
    </row>
    <row r="371" spans="1:18" ht="12.75">
      <c r="A371" s="24" t="s">
        <v>217</v>
      </c>
      <c r="B371" s="7">
        <f>AVERAGE(B$3:B368)</f>
        <v>80.55110860905035</v>
      </c>
      <c r="C371" s="7">
        <f>AVERAGE(C$3:C368)</f>
        <v>80.01091705613835</v>
      </c>
      <c r="D371" s="7">
        <f>AVERAGE(D$3:D368)</f>
        <v>2.1420576895515504</v>
      </c>
      <c r="E371" s="7">
        <f>AVERAGE(E$3:E368)</f>
        <v>2.344310341038923</v>
      </c>
      <c r="F371" s="7">
        <f>AVERAGE(F$3:F368)</f>
        <v>2.1043536623076693</v>
      </c>
      <c r="G371" s="7">
        <f>AVERAGE(G$3:G368)</f>
        <v>70.55430450439454</v>
      </c>
      <c r="H371" s="7">
        <f>AVERAGE(H$3:H368)</f>
        <v>0.4745945987115438</v>
      </c>
      <c r="I371" s="7">
        <f>AVERAGE(I$3:I368)</f>
        <v>61.25834531399111</v>
      </c>
      <c r="J371" s="7">
        <f>AVERAGE(J$3:J368)</f>
        <v>41.85727260871367</v>
      </c>
      <c r="K371" s="7">
        <f>AVERAGE(K$3:K368)</f>
        <v>0.1213214259727725</v>
      </c>
      <c r="L371" s="7">
        <f>AVERAGE(L$3:L368)</f>
        <v>25.151380947657994</v>
      </c>
      <c r="M371" s="7">
        <f>AVERAGE(M$3:M368)</f>
        <v>0.3464210497362441</v>
      </c>
      <c r="N371" s="7">
        <f>AVERAGE(N$3:N368)</f>
        <v>8.96687493036734</v>
      </c>
      <c r="O371" s="7">
        <f>AVERAGE(O$3:O368)</f>
        <v>0.29406666666666664</v>
      </c>
      <c r="P371" s="7">
        <f>AVERAGE(P$3:P368)</f>
        <v>2.1176922427347074</v>
      </c>
      <c r="Q371" s="7">
        <f>AVERAGE(Q$3:Q368)</f>
        <v>10.499230772256851</v>
      </c>
      <c r="R371" s="7">
        <f>AVERAGE(R$3:R368)</f>
        <v>1.8439999759197234</v>
      </c>
    </row>
    <row r="372" spans="1:18" ht="12.75">
      <c r="A372" s="24" t="s">
        <v>218</v>
      </c>
      <c r="B372" s="7">
        <v>62.2158419624265</v>
      </c>
      <c r="C372" s="7">
        <f>GEOMEAN(C$3:C368)</f>
        <v>76.46323708884215</v>
      </c>
      <c r="D372" s="7">
        <f>GEOMEAN(D$3:D368)</f>
        <v>1.010103448962669</v>
      </c>
      <c r="E372" s="7">
        <f>GEOMEAN(E$3:E368)</f>
        <v>1.424019011651997</v>
      </c>
      <c r="F372" s="7">
        <f>GEOMEAN(F$3:F368)</f>
        <v>1.0320145331875101</v>
      </c>
      <c r="G372" s="7">
        <f>GEOMEAN(G$3:G368)</f>
        <v>51.93335475834502</v>
      </c>
      <c r="H372" s="7">
        <f>GEOMEAN(H$3:H368)</f>
        <v>0.15191878802650166</v>
      </c>
      <c r="I372" s="7">
        <f>GEOMEAN(I$3:I368)</f>
        <v>22.41062494252286</v>
      </c>
      <c r="J372" s="7">
        <f>GEOMEAN(J$3:J368)</f>
        <v>12.536749532948766</v>
      </c>
      <c r="K372" s="7">
        <f>GEOMEAN(K$3:K368)</f>
        <v>0.03876505887377469</v>
      </c>
      <c r="L372" s="7">
        <f>GEOMEAN(L$3:L368)</f>
        <v>21.152823065290086</v>
      </c>
      <c r="M372" s="7">
        <f>GEOMEAN(M$3:M368)</f>
        <v>0.10006063696183733</v>
      </c>
      <c r="N372" s="7">
        <f>GEOMEAN(N$3:N368)</f>
        <v>0.46219782703363144</v>
      </c>
      <c r="O372" s="7">
        <f>GEOMEAN(O$3:O368)</f>
        <v>0.04213850976077613</v>
      </c>
      <c r="P372" s="7">
        <f>GEOMEAN(P$3:P368)</f>
        <v>0.3011775583039674</v>
      </c>
      <c r="Q372" s="7">
        <f>GEOMEAN(Q$3:Q368)</f>
        <v>1.8008002558713883</v>
      </c>
      <c r="R372" s="7">
        <f>GEOMEAN(R$3:R368)</f>
        <v>1.269435351805842</v>
      </c>
    </row>
    <row r="373" spans="1:18" ht="12.75">
      <c r="A373" s="24" t="s">
        <v>223</v>
      </c>
      <c r="B373" s="7">
        <f>MIN(B$3:B368)</f>
        <v>0.25600001215934753</v>
      </c>
      <c r="C373" s="7">
        <f>MIN(C$3:C368)</f>
        <v>35.5</v>
      </c>
      <c r="D373" s="7">
        <f>MIN(D$3:D368)</f>
        <v>0.11299999803304672</v>
      </c>
      <c r="E373" s="7">
        <f>MIN(E$3:E368)</f>
        <v>0.17499999701976776</v>
      </c>
      <c r="F373" s="7">
        <f>MIN(F$3:F368)</f>
        <v>0.20000000298023224</v>
      </c>
      <c r="G373" s="7">
        <f>MIN(G$3:G368)</f>
        <v>5</v>
      </c>
      <c r="H373" s="7">
        <f>MIN(H$3:H368)</f>
        <v>0.004999999888241291</v>
      </c>
      <c r="I373" s="7">
        <f>MIN(I$3:I368)</f>
        <v>0.10000000149011612</v>
      </c>
      <c r="J373" s="7">
        <f>MIN(J$3:J368)</f>
        <v>0.3499999940395355</v>
      </c>
      <c r="K373" s="7">
        <f>MIN(K$3:K368)</f>
        <v>0.019999999552965164</v>
      </c>
      <c r="L373" s="7">
        <f>MIN(L$3:L368)</f>
        <v>4.400000095367432</v>
      </c>
      <c r="M373" s="7">
        <f>MIN(M$3:M368)</f>
        <v>0.004000000189989805</v>
      </c>
      <c r="N373" s="7">
        <f>MIN(N$3:N368)</f>
        <v>0.00800000037997961</v>
      </c>
      <c r="O373" s="7">
        <f>MIN(O$3:O368)</f>
        <v>0.003</v>
      </c>
      <c r="P373" s="7">
        <f>MIN(P$3:P368)</f>
        <v>0.05000000074505806</v>
      </c>
      <c r="Q373" s="7">
        <f>MIN(Q$3:Q368)</f>
        <v>0.3499999940395355</v>
      </c>
      <c r="R373" s="7">
        <f>MIN(R$3:R368)</f>
        <v>0.30000001192092896</v>
      </c>
    </row>
    <row r="374" spans="1:18" ht="12.75">
      <c r="A374" s="24" t="s">
        <v>224</v>
      </c>
      <c r="B374" s="7">
        <f>MAX(B$3:B368)</f>
        <v>99.8499984741211</v>
      </c>
      <c r="C374" s="7">
        <f>MAX(C$3:C368)</f>
        <v>99.625</v>
      </c>
      <c r="D374" s="7">
        <f>MAX(D$3:D368)</f>
        <v>25</v>
      </c>
      <c r="E374" s="7">
        <f>MAX(E$3:E368)</f>
        <v>10</v>
      </c>
      <c r="F374" s="7">
        <f>MAX(F$3:F368)</f>
        <v>22.5</v>
      </c>
      <c r="G374" s="7">
        <f>MAX(G$3:G368)</f>
        <v>99</v>
      </c>
      <c r="H374" s="7">
        <f>MAX(H$3:H368)</f>
        <v>4.400000095367432</v>
      </c>
      <c r="I374" s="7">
        <f>MAX(I$3:I368)</f>
        <v>99.67900085449219</v>
      </c>
      <c r="J374" s="7">
        <f>MAX(J$3:J368)</f>
        <v>98.5999984741211</v>
      </c>
      <c r="K374" s="7">
        <f>MAX(K$3:K368)</f>
        <v>1.8839999437332153</v>
      </c>
      <c r="L374" s="7">
        <f>MAX(L$3:L368)</f>
        <v>39</v>
      </c>
      <c r="M374" s="7">
        <f>MAX(M$3:M368)</f>
        <v>2.0299999713897705</v>
      </c>
      <c r="N374" s="7">
        <f>MAX(N$3:N368)</f>
        <v>99.0999984741211</v>
      </c>
      <c r="O374" s="7">
        <f>MAX(O$3:O368)</f>
        <v>1.5</v>
      </c>
      <c r="P374" s="7">
        <f>MAX(P$3:P368)</f>
        <v>20.049999237060547</v>
      </c>
      <c r="Q374" s="7">
        <f>MAX(Q$3:Q368)</f>
        <v>98</v>
      </c>
      <c r="R374" s="7">
        <f>MAX(R$3:R368)</f>
        <v>4.5</v>
      </c>
    </row>
    <row r="375" spans="1:18" ht="12.75">
      <c r="A375" s="24" t="s">
        <v>219</v>
      </c>
      <c r="B375" s="7">
        <f>PERCENTILE(B$3:B368,0.5)</f>
        <v>94.66999816894531</v>
      </c>
      <c r="C375" s="7">
        <f>PERCENTILE(C$3:C368,0.5)</f>
        <v>88.30000305175781</v>
      </c>
      <c r="D375" s="7">
        <f>PERCENTILE(D$3:D368,0.5)</f>
        <v>1.2000000476837158</v>
      </c>
      <c r="E375" s="7">
        <f>PERCENTILE(E$3:E368,0.5)</f>
        <v>1.5399999618530273</v>
      </c>
      <c r="F375" s="7">
        <f>PERCENTILE(F$3:F368,0.5)</f>
        <v>1</v>
      </c>
      <c r="G375" s="7">
        <f>PERCENTILE(G$3:G368,0.5)</f>
        <v>88.93549728393555</v>
      </c>
      <c r="H375" s="7">
        <f>PERCENTILE(H$3:H368,0.5)</f>
        <v>0.20000000298023224</v>
      </c>
      <c r="I375" s="7">
        <f>PERCENTILE(I$3:I368,0.5)</f>
        <v>97.27999877929688</v>
      </c>
      <c r="J375" s="7">
        <f>PERCENTILE(J$3:J368,0.5)</f>
        <v>20.65999984741211</v>
      </c>
      <c r="K375" s="7">
        <f>PERCENTILE(K$3:K368,0.5)</f>
        <v>0.024000000208616257</v>
      </c>
      <c r="L375" s="7">
        <f>PERCENTILE(L$3:L368,0.5)</f>
        <v>29.520000457763672</v>
      </c>
      <c r="M375" s="7">
        <f>PERCENTILE(M$3:M368,0.5)</f>
        <v>0.07000000029802322</v>
      </c>
      <c r="N375" s="7">
        <f>PERCENTILE(N$3:N368,0.5)</f>
        <v>3.0800000429153442</v>
      </c>
      <c r="O375" s="7">
        <f>PERCENTILE(O$3:O368,0.5)</f>
        <v>0.02</v>
      </c>
      <c r="P375" s="7">
        <f>PERCENTILE(P$3:P368,0.5)</f>
        <v>0.25</v>
      </c>
      <c r="Q375" s="7">
        <f>PERCENTILE(Q$3:Q368,0.5)</f>
        <v>0.6100000143051147</v>
      </c>
      <c r="R375" s="7">
        <f>PERCENTILE(R$3:R368,0.5)</f>
        <v>1.7999999523162842</v>
      </c>
    </row>
    <row r="376" spans="1:18" ht="12.75">
      <c r="A376" s="24" t="s">
        <v>220</v>
      </c>
      <c r="B376" s="7">
        <f>PERCENTILE(B$3:B368,0.9)</f>
        <v>99.2699966430664</v>
      </c>
      <c r="C376" s="7">
        <f>PERCENTILE(C$3:C368,0.9)</f>
        <v>99.25400085449219</v>
      </c>
      <c r="D376" s="7">
        <f>PERCENTILE(D$3:D368,0.9)</f>
        <v>4.897999954223634</v>
      </c>
      <c r="E376" s="7">
        <f>PERCENTILE(E$3:E368,0.9)</f>
        <v>6.900000095367432</v>
      </c>
      <c r="F376" s="7">
        <f>PERCENTILE(F$3:F368,0.9)</f>
        <v>5</v>
      </c>
      <c r="G376" s="7">
        <f>PERCENTILE(G$3:G368,0.9)</f>
        <v>97.95600280761718</v>
      </c>
      <c r="H376" s="7">
        <f>PERCENTILE(H$3:H368,0.9)</f>
        <v>2</v>
      </c>
      <c r="I376" s="7">
        <f>PERCENTILE(I$3:I368,0.9)</f>
        <v>98.30000305175781</v>
      </c>
      <c r="J376" s="7">
        <f>PERCENTILE(J$3:J368,0.9)</f>
        <v>95.29199829101563</v>
      </c>
      <c r="K376" s="7">
        <f>PERCENTILE(K$3:K368,0.9)</f>
        <v>0.23999999463558197</v>
      </c>
      <c r="L376" s="7">
        <f>PERCENTILE(L$3:L368,0.9)</f>
        <v>37.09000015258789</v>
      </c>
      <c r="M376" s="7">
        <f>PERCENTILE(M$3:M368,0.9)</f>
        <v>0.8460000038146966</v>
      </c>
      <c r="N376" s="7">
        <f>PERCENTILE(N$3:N368,0.9)</f>
        <v>6.680000066757202</v>
      </c>
      <c r="O376" s="7">
        <f>PERCENTILE(O$3:O368,0.9)</f>
        <v>0.96</v>
      </c>
      <c r="P376" s="7">
        <f>PERCENTILE(P$3:P368,0.9)</f>
        <v>4.179999923706058</v>
      </c>
      <c r="Q376" s="7">
        <f>PERCENTILE(Q$3:Q368,0.9)</f>
        <v>17.00000000000001</v>
      </c>
      <c r="R376" s="7">
        <f>PERCENTILE(R$3:R368,0.9)</f>
        <v>3.1499999999999995</v>
      </c>
    </row>
    <row r="377" spans="1:18" ht="12.75">
      <c r="A377" s="24" t="s">
        <v>221</v>
      </c>
      <c r="B377" s="7">
        <f>STDEV(B$3:B368)</f>
        <v>29.487910252190726</v>
      </c>
      <c r="C377" s="7">
        <f>STDEV(C$3:C368)</f>
        <v>21.182231763374247</v>
      </c>
      <c r="D377" s="7">
        <f>STDEV(D$3:D368)</f>
        <v>3.461333220515568</v>
      </c>
      <c r="E377" s="7">
        <f>STDEV(E$3:E368)</f>
        <v>2.5242257839546673</v>
      </c>
      <c r="F377" s="7">
        <f>STDEV(F$3:F368)</f>
        <v>3.796132234537717</v>
      </c>
      <c r="G377" s="7">
        <f>STDEV(G$3:G368)</f>
        <v>33.21867602573452</v>
      </c>
      <c r="H377" s="7">
        <f>STDEV(H$3:H368)</f>
        <v>0.8886136775153279</v>
      </c>
      <c r="I377" s="7">
        <f>STDEV(I$3:I368)</f>
        <v>44.45006988785796</v>
      </c>
      <c r="J377" s="7">
        <f>STDEV(J$3:J368)</f>
        <v>41.47738605585098</v>
      </c>
      <c r="K377" s="7">
        <f>STDEV(K$3:K368)</f>
        <v>0.35388007504085844</v>
      </c>
      <c r="L377" s="7">
        <f>STDEV(L$3:L368)</f>
        <v>11.951483233274285</v>
      </c>
      <c r="M377" s="7">
        <f>STDEV(M$3:M368)</f>
        <v>0.5587354989338722</v>
      </c>
      <c r="N377" s="7">
        <f>STDEV(N$3:N368)</f>
        <v>24.21655464818816</v>
      </c>
      <c r="O377" s="7">
        <f>STDEV(O$3:O368)</f>
        <v>0.47490231577010605</v>
      </c>
      <c r="P377" s="7">
        <f>STDEV(P$3:P368)</f>
        <v>5.556496219016577</v>
      </c>
      <c r="Q377" s="7">
        <f>STDEV(Q$3:Q368)</f>
        <v>26.820104230997632</v>
      </c>
      <c r="R377" s="7">
        <f>STDEV(R$3:R368)</f>
        <v>1.3557384103372705</v>
      </c>
    </row>
    <row r="378" spans="1:18" ht="12.75">
      <c r="A378" s="24" t="s">
        <v>222</v>
      </c>
      <c r="B378" s="7">
        <f aca="true" t="shared" si="0" ref="B378:R378">B377/B371</f>
        <v>0.3660770256472622</v>
      </c>
      <c r="C378" s="7">
        <f t="shared" si="0"/>
        <v>0.26474176953267614</v>
      </c>
      <c r="D378" s="7">
        <f t="shared" si="0"/>
        <v>1.6158916902187699</v>
      </c>
      <c r="E378" s="7">
        <f t="shared" si="0"/>
        <v>1.076745574067643</v>
      </c>
      <c r="F378" s="7">
        <f t="shared" si="0"/>
        <v>1.8039421331749033</v>
      </c>
      <c r="G378" s="7">
        <f t="shared" si="0"/>
        <v>0.4708242290683407</v>
      </c>
      <c r="H378" s="7">
        <f t="shared" si="0"/>
        <v>1.8723636550601008</v>
      </c>
      <c r="I378" s="7">
        <f t="shared" si="0"/>
        <v>0.7256165614663734</v>
      </c>
      <c r="J378" s="7">
        <f t="shared" si="0"/>
        <v>0.9909242401812962</v>
      </c>
      <c r="K378" s="7">
        <f t="shared" si="0"/>
        <v>2.9168802806544476</v>
      </c>
      <c r="L378" s="7">
        <f t="shared" si="0"/>
        <v>0.4751819893367391</v>
      </c>
      <c r="M378" s="7">
        <f t="shared" si="0"/>
        <v>1.6128797581996785</v>
      </c>
      <c r="N378" s="7">
        <f t="shared" si="0"/>
        <v>2.70066827476048</v>
      </c>
      <c r="O378" s="7">
        <f t="shared" si="0"/>
        <v>1.6149477979033307</v>
      </c>
      <c r="P378" s="7">
        <f t="shared" si="0"/>
        <v>2.623845007734046</v>
      </c>
      <c r="Q378" s="7">
        <f t="shared" si="0"/>
        <v>2.5544827819069402</v>
      </c>
      <c r="R378" s="7">
        <f t="shared" si="0"/>
        <v>0.7352160672676121</v>
      </c>
    </row>
  </sheetData>
  <mergeCells count="1">
    <mergeCell ref="A1:A2"/>
  </mergeCells>
  <printOptions/>
  <pageMargins left="0.75" right="0.75" top="1" bottom="1" header="0.5" footer="0.5"/>
  <pageSetup horizontalDpi="600" verticalDpi="600" orientation="landscape" paperSize="5" scale="50" r:id="rId3"/>
  <headerFooter alignWithMargins="0">
    <oddHeader>&amp;C&amp;A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AI49"/>
  <sheetViews>
    <sheetView zoomScale="75" zoomScaleNormal="75" workbookViewId="0" topLeftCell="A1">
      <pane xSplit="1" ySplit="2" topLeftCell="B3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A1" sqref="A1:A2"/>
    </sheetView>
  </sheetViews>
  <sheetFormatPr defaultColWidth="9.140625" defaultRowHeight="12.75"/>
  <cols>
    <col min="1" max="1" width="8.7109375" style="22" customWidth="1"/>
    <col min="2" max="7" width="15.57421875" style="3" customWidth="1"/>
    <col min="8" max="31" width="8.7109375" style="3" customWidth="1"/>
    <col min="32" max="34" width="8.7109375" style="4" customWidth="1"/>
    <col min="35" max="35" width="8.7109375" style="4" hidden="1" customWidth="1"/>
    <col min="36" max="16384" width="8.7109375" style="3" customWidth="1"/>
  </cols>
  <sheetData>
    <row r="1" spans="1:35" ht="18" customHeight="1">
      <c r="A1" s="34"/>
      <c r="B1" s="15" t="s">
        <v>214</v>
      </c>
      <c r="C1" s="8"/>
      <c r="D1" s="8"/>
      <c r="E1" s="8"/>
      <c r="F1" s="8"/>
      <c r="G1" s="8"/>
      <c r="AI1" s="4" t="s">
        <v>0</v>
      </c>
    </row>
    <row r="2" spans="1:35" ht="60" customHeight="1">
      <c r="A2" s="35"/>
      <c r="B2" s="10" t="s">
        <v>209</v>
      </c>
      <c r="C2" s="10" t="s">
        <v>226</v>
      </c>
      <c r="D2" s="10" t="s">
        <v>71</v>
      </c>
      <c r="E2" s="10" t="s">
        <v>234</v>
      </c>
      <c r="F2" s="10" t="s">
        <v>52</v>
      </c>
      <c r="G2" s="10" t="s">
        <v>53</v>
      </c>
      <c r="AI2" s="4" t="s">
        <v>168</v>
      </c>
    </row>
    <row r="3" spans="1:35" ht="12.75">
      <c r="A3" s="21"/>
      <c r="B3" s="3">
        <v>42.3125</v>
      </c>
      <c r="C3" s="27">
        <v>0.0003000000142492354</v>
      </c>
      <c r="D3" s="3">
        <v>0.10000000149011612</v>
      </c>
      <c r="E3" s="3">
        <v>0.010599999688565731</v>
      </c>
      <c r="F3" s="3">
        <v>2.1700000762939453</v>
      </c>
      <c r="G3" s="4">
        <v>1</v>
      </c>
      <c r="AI3" s="4" t="s">
        <v>1</v>
      </c>
    </row>
    <row r="4" spans="1:35" ht="12.75">
      <c r="A4" s="21"/>
      <c r="B4" s="3">
        <v>55.33599853515625</v>
      </c>
      <c r="C4" s="27">
        <v>0.0003000000142492354</v>
      </c>
      <c r="D4" s="3">
        <v>0.20000000298023224</v>
      </c>
      <c r="E4" s="3">
        <v>0.010999999940395355</v>
      </c>
      <c r="F4" s="3">
        <v>9.5</v>
      </c>
      <c r="G4" s="4">
        <v>1</v>
      </c>
      <c r="AI4" s="4" t="s">
        <v>2</v>
      </c>
    </row>
    <row r="5" spans="1:35" ht="12.75">
      <c r="A5" s="21"/>
      <c r="B5" s="3">
        <v>55.33599853515625</v>
      </c>
      <c r="C5" s="27">
        <v>0.0003000000142492354</v>
      </c>
      <c r="D5" s="3">
        <v>0.699999988079071</v>
      </c>
      <c r="E5" s="3">
        <v>0.01140000019222498</v>
      </c>
      <c r="F5" s="3">
        <v>11.800000190734863</v>
      </c>
      <c r="G5" s="4">
        <v>1</v>
      </c>
      <c r="AI5" s="4" t="s">
        <v>3</v>
      </c>
    </row>
    <row r="6" spans="1:35" ht="12.75">
      <c r="A6" s="21"/>
      <c r="B6" s="3">
        <v>57</v>
      </c>
      <c r="C6" s="27">
        <v>0.0003000000142492354</v>
      </c>
      <c r="D6" s="3">
        <v>1.399999976158142</v>
      </c>
      <c r="E6" s="3">
        <v>0.01140000019222498</v>
      </c>
      <c r="F6" s="3">
        <v>72.25</v>
      </c>
      <c r="G6" s="4">
        <v>1</v>
      </c>
      <c r="AI6" s="4" t="s">
        <v>4</v>
      </c>
    </row>
    <row r="7" spans="1:35" ht="12.75">
      <c r="A7" s="21"/>
      <c r="B7" s="3">
        <v>69.7300033569336</v>
      </c>
      <c r="C7" s="27">
        <v>0.0003000000142492354</v>
      </c>
      <c r="D7" s="3">
        <v>2.4114999771118164</v>
      </c>
      <c r="E7" s="3">
        <v>0.01140000019222498</v>
      </c>
      <c r="F7" s="3">
        <v>92.26000213623047</v>
      </c>
      <c r="G7" s="4">
        <v>1.2000000476837158</v>
      </c>
      <c r="AI7" s="4" t="s">
        <v>64</v>
      </c>
    </row>
    <row r="8" spans="1:35" ht="12.75">
      <c r="A8" s="21"/>
      <c r="B8" s="3">
        <v>72.04109954833984</v>
      </c>
      <c r="C8" s="3">
        <v>0.0020000000949949026</v>
      </c>
      <c r="D8" s="3">
        <v>2.4114999771118164</v>
      </c>
      <c r="E8" s="3">
        <v>0.01140000019222498</v>
      </c>
      <c r="F8" s="3">
        <v>94.05999755859375</v>
      </c>
      <c r="G8" s="4">
        <v>1.2000000476837158</v>
      </c>
      <c r="AI8" s="4" t="s">
        <v>5</v>
      </c>
    </row>
    <row r="9" spans="1:35" ht="12.75">
      <c r="A9" s="21"/>
      <c r="B9" s="3">
        <v>72.49500274658203</v>
      </c>
      <c r="C9" s="3">
        <v>0.0020000000949949026</v>
      </c>
      <c r="D9" s="3">
        <v>2.4114999771118164</v>
      </c>
      <c r="E9" s="3">
        <v>0.10000000149011612</v>
      </c>
      <c r="F9" s="3">
        <v>95</v>
      </c>
      <c r="G9" s="4">
        <v>1.2000000476837158</v>
      </c>
      <c r="AI9" s="4" t="s">
        <v>190</v>
      </c>
    </row>
    <row r="10" spans="1:35" ht="12.75">
      <c r="A10" s="21"/>
      <c r="B10" s="3">
        <v>72.5</v>
      </c>
      <c r="C10" s="3">
        <v>0.012000000104308128</v>
      </c>
      <c r="D10" s="3">
        <v>2.4114999771118164</v>
      </c>
      <c r="E10" s="3">
        <v>0.10000000149011612</v>
      </c>
      <c r="F10" s="3">
        <v>95</v>
      </c>
      <c r="G10" s="4">
        <v>1.8700000047683716</v>
      </c>
      <c r="AI10" s="4" t="s">
        <v>194</v>
      </c>
    </row>
    <row r="11" spans="1:35" ht="12.75">
      <c r="A11" s="21"/>
      <c r="B11" s="3">
        <v>73.49500274658203</v>
      </c>
      <c r="C11" s="3">
        <v>0.014999999664723873</v>
      </c>
      <c r="D11" s="3">
        <v>2.4119999408721924</v>
      </c>
      <c r="E11" s="3">
        <v>0.10000000149011612</v>
      </c>
      <c r="F11" s="3">
        <v>97.16200256347656</v>
      </c>
      <c r="G11" s="4">
        <v>1.8700000047683716</v>
      </c>
      <c r="AI11" s="4" t="s">
        <v>6</v>
      </c>
    </row>
    <row r="12" spans="1:35" ht="12.75">
      <c r="A12" s="21"/>
      <c r="B12" s="3">
        <v>74.46800231933594</v>
      </c>
      <c r="C12" s="3">
        <v>0.03500000014901161</v>
      </c>
      <c r="D12" s="3">
        <v>6.050000190734863</v>
      </c>
      <c r="E12" s="3">
        <v>0.1340000033378601</v>
      </c>
      <c r="F12" s="3">
        <v>97.19000244140625</v>
      </c>
      <c r="G12" s="4">
        <v>5</v>
      </c>
      <c r="AI12" s="4" t="s">
        <v>7</v>
      </c>
    </row>
    <row r="13" spans="1:35" ht="12.75">
      <c r="A13" s="21"/>
      <c r="B13" s="3">
        <v>74.49400329589844</v>
      </c>
      <c r="C13" s="3">
        <v>0.03500000014901161</v>
      </c>
      <c r="D13" s="3">
        <v>17.6875</v>
      </c>
      <c r="E13" s="3">
        <v>0.20000000298023224</v>
      </c>
      <c r="F13" s="3">
        <v>99.4000015258789</v>
      </c>
      <c r="G13" s="4">
        <v>5</v>
      </c>
      <c r="AI13" s="4" t="s">
        <v>8</v>
      </c>
    </row>
    <row r="14" spans="1:35" ht="12.75">
      <c r="A14" s="21"/>
      <c r="B14" s="3">
        <v>74.49400329589844</v>
      </c>
      <c r="C14" s="3">
        <v>0.04280000180006027</v>
      </c>
      <c r="D14" s="3">
        <v>22</v>
      </c>
      <c r="E14" s="3">
        <v>0.20000000298023224</v>
      </c>
      <c r="F14" s="3">
        <v>99.8499984741211</v>
      </c>
      <c r="G14" s="4">
        <v>6</v>
      </c>
      <c r="AI14" s="4" t="s">
        <v>9</v>
      </c>
    </row>
    <row r="15" spans="1:35" ht="12.75">
      <c r="A15" s="21"/>
      <c r="B15" s="3">
        <v>74.49500274658203</v>
      </c>
      <c r="C15" s="3">
        <v>0.09000000357627869</v>
      </c>
      <c r="D15" s="3">
        <v>22</v>
      </c>
      <c r="E15" s="3">
        <v>0.20000000298023224</v>
      </c>
      <c r="G15" s="4"/>
      <c r="AI15" s="4" t="s">
        <v>10</v>
      </c>
    </row>
    <row r="16" spans="1:35" ht="12.75">
      <c r="A16" s="21"/>
      <c r="B16" s="3">
        <v>74.49500274658203</v>
      </c>
      <c r="C16" s="3">
        <v>0.10000000149011612</v>
      </c>
      <c r="D16" s="3">
        <v>24.75</v>
      </c>
      <c r="E16" s="3">
        <v>0.25</v>
      </c>
      <c r="G16" s="4"/>
      <c r="AI16" s="4" t="s">
        <v>68</v>
      </c>
    </row>
    <row r="17" spans="2:35" ht="12.75">
      <c r="B17" s="3">
        <v>77.49500274658203</v>
      </c>
      <c r="C17" s="3">
        <v>0.10000000149011612</v>
      </c>
      <c r="D17" s="3">
        <v>25</v>
      </c>
      <c r="E17" s="3">
        <v>0.37400001287460327</v>
      </c>
      <c r="G17" s="4"/>
      <c r="AI17" s="4" t="s">
        <v>71</v>
      </c>
    </row>
    <row r="18" spans="2:35" ht="12.75">
      <c r="B18" s="3">
        <v>86.89469909667969</v>
      </c>
      <c r="C18" s="3">
        <v>0.10000000149011612</v>
      </c>
      <c r="D18" s="3">
        <v>25</v>
      </c>
      <c r="E18" s="3">
        <v>0.37400001287460327</v>
      </c>
      <c r="G18" s="4"/>
      <c r="AI18" s="4" t="s">
        <v>75</v>
      </c>
    </row>
    <row r="19" spans="2:35" ht="12.75">
      <c r="B19" s="3">
        <v>89.69100189208984</v>
      </c>
      <c r="C19" s="3">
        <v>0.10000000149011612</v>
      </c>
      <c r="D19" s="3">
        <v>25</v>
      </c>
      <c r="E19" s="3">
        <v>1</v>
      </c>
      <c r="G19" s="4"/>
      <c r="AI19" s="4" t="s">
        <v>191</v>
      </c>
    </row>
    <row r="20" spans="2:35" ht="12.75">
      <c r="B20" s="3">
        <v>89.89469909667969</v>
      </c>
      <c r="C20" s="3">
        <v>0.10000000149011612</v>
      </c>
      <c r="D20" s="3">
        <v>25</v>
      </c>
      <c r="E20" s="3">
        <v>2</v>
      </c>
      <c r="G20" s="4"/>
      <c r="AI20" s="4" t="s">
        <v>11</v>
      </c>
    </row>
    <row r="21" spans="2:35" ht="12.75">
      <c r="B21" s="3">
        <v>90.82479858398438</v>
      </c>
      <c r="C21" s="3">
        <v>0.10000000149011612</v>
      </c>
      <c r="D21" s="3">
        <v>25</v>
      </c>
      <c r="G21" s="4"/>
      <c r="AI21" s="4" t="s">
        <v>12</v>
      </c>
    </row>
    <row r="22" spans="2:35" ht="12.75">
      <c r="B22" s="3">
        <v>91.89469909667969</v>
      </c>
      <c r="C22" s="3">
        <v>0.11999999731779099</v>
      </c>
      <c r="D22" s="3">
        <v>25</v>
      </c>
      <c r="G22" s="4"/>
      <c r="AI22" s="4" t="s">
        <v>13</v>
      </c>
    </row>
    <row r="23" spans="2:35" ht="12.75">
      <c r="B23" s="3">
        <v>93.49500274658203</v>
      </c>
      <c r="C23" s="3">
        <v>0.15029999613761902</v>
      </c>
      <c r="D23" s="3">
        <v>25</v>
      </c>
      <c r="G23" s="4"/>
      <c r="AI23" s="4" t="s">
        <v>14</v>
      </c>
    </row>
    <row r="24" spans="2:35" ht="12.75">
      <c r="B24" s="3">
        <v>94.16799926757812</v>
      </c>
      <c r="C24" s="3">
        <v>0.15029999613761902</v>
      </c>
      <c r="D24" s="3">
        <v>25</v>
      </c>
      <c r="G24" s="4"/>
      <c r="AI24" s="4" t="s">
        <v>15</v>
      </c>
    </row>
    <row r="25" spans="2:35" ht="12.75">
      <c r="B25" s="3">
        <v>94.49500274658203</v>
      </c>
      <c r="C25" s="3">
        <v>0.15029999613761902</v>
      </c>
      <c r="D25" s="3">
        <v>27.902999877929688</v>
      </c>
      <c r="G25" s="4"/>
      <c r="AI25" s="4" t="s">
        <v>52</v>
      </c>
    </row>
    <row r="26" spans="2:35" ht="12.75">
      <c r="B26" s="3">
        <v>94.49500274658203</v>
      </c>
      <c r="C26" s="3">
        <v>0.15029999613761902</v>
      </c>
      <c r="D26" s="3">
        <v>33.15999984741211</v>
      </c>
      <c r="G26" s="4"/>
      <c r="AI26" s="4" t="s">
        <v>16</v>
      </c>
    </row>
    <row r="27" spans="2:35" ht="12.75">
      <c r="B27" s="3">
        <v>94.53150177001953</v>
      </c>
      <c r="C27" s="3">
        <v>0.25</v>
      </c>
      <c r="D27" s="3">
        <v>46.400001525878906</v>
      </c>
      <c r="G27" s="4"/>
      <c r="AI27" s="4" t="s">
        <v>17</v>
      </c>
    </row>
    <row r="28" spans="2:35" ht="12.75">
      <c r="B28" s="3">
        <v>94.53150177001953</v>
      </c>
      <c r="G28" s="4"/>
      <c r="AI28" s="4" t="s">
        <v>18</v>
      </c>
    </row>
    <row r="29" spans="2:35" ht="12.75">
      <c r="B29" s="3">
        <v>94.53150177001953</v>
      </c>
      <c r="G29" s="4"/>
      <c r="AI29" s="4" t="s">
        <v>19</v>
      </c>
    </row>
    <row r="30" spans="2:35" ht="12.75">
      <c r="B30" s="3">
        <v>94.53150177001953</v>
      </c>
      <c r="G30" s="4"/>
      <c r="AI30" s="4" t="s">
        <v>90</v>
      </c>
    </row>
    <row r="31" spans="2:35" ht="12.75">
      <c r="B31" s="3">
        <v>94.75</v>
      </c>
      <c r="G31" s="4"/>
      <c r="AI31" s="4" t="s">
        <v>20</v>
      </c>
    </row>
    <row r="32" spans="2:35" ht="12.75">
      <c r="B32" s="3">
        <v>94.9000015258789</v>
      </c>
      <c r="G32" s="4"/>
      <c r="AI32" s="4" t="s">
        <v>21</v>
      </c>
    </row>
    <row r="33" spans="2:35" ht="12.75">
      <c r="B33" s="3">
        <v>94.91500091552734</v>
      </c>
      <c r="G33" s="4"/>
      <c r="AI33" s="4" t="s">
        <v>92</v>
      </c>
    </row>
    <row r="34" spans="2:35" ht="12.75">
      <c r="B34" s="3">
        <v>94.94999694824219</v>
      </c>
      <c r="G34" s="4"/>
      <c r="AI34" s="4" t="s">
        <v>22</v>
      </c>
    </row>
    <row r="35" spans="2:35" ht="12.75">
      <c r="B35" s="3">
        <v>97.1947021484375</v>
      </c>
      <c r="G35" s="4"/>
      <c r="AI35" s="4" t="s">
        <v>195</v>
      </c>
    </row>
    <row r="36" spans="2:35" ht="12.75">
      <c r="B36" s="3">
        <v>97.1947021484375</v>
      </c>
      <c r="G36" s="4"/>
      <c r="AI36" s="4" t="s">
        <v>23</v>
      </c>
    </row>
    <row r="37" spans="2:35" ht="12.75">
      <c r="B37" s="3">
        <v>97.19499969482422</v>
      </c>
      <c r="G37" s="4"/>
      <c r="AI37" s="4" t="s">
        <v>94</v>
      </c>
    </row>
    <row r="38" spans="2:35" ht="12.75">
      <c r="B38" s="3">
        <v>98.79460144042969</v>
      </c>
      <c r="G38" s="4"/>
      <c r="AI38" s="4" t="s">
        <v>53</v>
      </c>
    </row>
    <row r="39" spans="2:35" ht="12.75">
      <c r="B39" s="3">
        <v>99.83000183105469</v>
      </c>
      <c r="G39" s="4"/>
      <c r="AI39" s="4" t="s">
        <v>98</v>
      </c>
    </row>
    <row r="40" spans="1:35" ht="12.75">
      <c r="A40" s="23" t="s">
        <v>216</v>
      </c>
      <c r="E40" s="7"/>
      <c r="AI40" s="4" t="s">
        <v>206</v>
      </c>
    </row>
    <row r="41" spans="1:35" ht="12.75">
      <c r="A41" s="24" t="s">
        <v>215</v>
      </c>
      <c r="B41" s="7">
        <f>COUNT(B$3:B39)</f>
        <v>37</v>
      </c>
      <c r="C41" s="7">
        <f>COUNT(C$3:C39)</f>
        <v>25</v>
      </c>
      <c r="D41" s="7">
        <f>COUNT(D$3:D39)</f>
        <v>25</v>
      </c>
      <c r="E41" s="7">
        <f>COUNT(E$3:E39)</f>
        <v>18</v>
      </c>
      <c r="F41" s="7">
        <f>COUNT(F$3:F39)</f>
        <v>12</v>
      </c>
      <c r="G41" s="7">
        <f>COUNT(G$3:G39)</f>
        <v>12</v>
      </c>
      <c r="AI41" s="4" t="s">
        <v>207</v>
      </c>
    </row>
    <row r="42" spans="1:35" ht="12.75">
      <c r="A42" s="24" t="s">
        <v>217</v>
      </c>
      <c r="B42" s="7">
        <f>AVERAGE(B$3:B39)</f>
        <v>83.61863626016152</v>
      </c>
      <c r="C42" s="7">
        <f>AVERAGE(C$3:C39)</f>
        <v>0.07225999986054375</v>
      </c>
      <c r="D42" s="7">
        <f>AVERAGE(D$3:D39)</f>
        <v>16.576340050399303</v>
      </c>
      <c r="E42" s="7">
        <f>AVERAGE(E$3:E39)</f>
        <v>0.28328889127199847</v>
      </c>
      <c r="F42" s="7">
        <f>AVERAGE(F$3:F39)</f>
        <v>72.13683374722798</v>
      </c>
      <c r="G42" s="7">
        <f>AVERAGE(G$3:G39)</f>
        <v>2.2783333460489907</v>
      </c>
      <c r="AI42" s="4" t="s">
        <v>164</v>
      </c>
    </row>
    <row r="43" spans="1:35" ht="12.75">
      <c r="A43" s="24" t="s">
        <v>218</v>
      </c>
      <c r="B43" s="7">
        <f>GEOMEAN(B$3:B39)</f>
        <v>82.12908648643197</v>
      </c>
      <c r="C43" s="7">
        <f>GEOMEAN(C$3:C39)</f>
        <v>0.01923396135202718</v>
      </c>
      <c r="D43" s="7">
        <f>GEOMEAN(D$3:D39)</f>
        <v>7.675684794553272</v>
      </c>
      <c r="E43" s="7">
        <f>GEOMEAN(E$3:E39)</f>
        <v>0.08991784529028525</v>
      </c>
      <c r="F43" s="7">
        <f>GEOMEAN(F$3:F39)</f>
        <v>47.411654745184215</v>
      </c>
      <c r="G43" s="7">
        <f>GEOMEAN(G$3:G39)</f>
        <v>1.763775024894779</v>
      </c>
      <c r="AI43" s="4" t="s">
        <v>188</v>
      </c>
    </row>
    <row r="44" spans="1:35" ht="12.75">
      <c r="A44" s="24" t="s">
        <v>223</v>
      </c>
      <c r="B44" s="7">
        <f>MIN(B$3:B39)</f>
        <v>42.3125</v>
      </c>
      <c r="C44" s="7">
        <f>MIN(C$3:C39)</f>
        <v>0.0003000000142492354</v>
      </c>
      <c r="D44" s="7">
        <f>MIN(D$3:D39)</f>
        <v>0.10000000149011612</v>
      </c>
      <c r="E44" s="7">
        <f>MIN(E$3:E39)</f>
        <v>0.010599999688565731</v>
      </c>
      <c r="F44" s="7">
        <f>MIN(F$3:F39)</f>
        <v>2.1700000762939453</v>
      </c>
      <c r="G44" s="7">
        <f>MIN(G$3:G39)</f>
        <v>1</v>
      </c>
      <c r="AI44" s="4" t="s">
        <v>46</v>
      </c>
    </row>
    <row r="45" spans="1:35" ht="12.75">
      <c r="A45" s="24" t="s">
        <v>224</v>
      </c>
      <c r="B45" s="7">
        <f>MAX(B$3:B39)</f>
        <v>99.83000183105469</v>
      </c>
      <c r="C45" s="7">
        <f>MAX(C$3:C39)</f>
        <v>0.25</v>
      </c>
      <c r="D45" s="7">
        <f>MAX(D$3:D39)</f>
        <v>46.400001525878906</v>
      </c>
      <c r="E45" s="7">
        <f>MAX(E$3:E39)</f>
        <v>2</v>
      </c>
      <c r="F45" s="7">
        <f>MAX(F$3:F39)</f>
        <v>99.8499984741211</v>
      </c>
      <c r="G45" s="7">
        <f>MAX(G$3:G39)</f>
        <v>6</v>
      </c>
      <c r="AI45" s="4" t="s">
        <v>47</v>
      </c>
    </row>
    <row r="46" spans="1:35" ht="12.75">
      <c r="A46" s="24" t="s">
        <v>219</v>
      </c>
      <c r="B46" s="7">
        <f>PERCENTILE(B$3:B39,0.5)</f>
        <v>90.82479858398438</v>
      </c>
      <c r="C46" s="7">
        <f>PERCENTILE(C$3:C39,0.5)</f>
        <v>0.09000000357627869</v>
      </c>
      <c r="D46" s="7">
        <f>PERCENTILE(D$3:D39,0.5)</f>
        <v>22</v>
      </c>
      <c r="E46" s="7">
        <f>PERCENTILE(E$3:E39,0.5)</f>
        <v>0.11700000241398811</v>
      </c>
      <c r="F46" s="7">
        <f>PERCENTILE(F$3:F39,0.5)</f>
        <v>94.52999877929688</v>
      </c>
      <c r="G46" s="7">
        <f>PERCENTILE(G$3:G39,0.5)</f>
        <v>1.2000000476837158</v>
      </c>
      <c r="AI46" s="4" t="s">
        <v>208</v>
      </c>
    </row>
    <row r="47" spans="1:35" ht="12.75">
      <c r="A47" s="24" t="s">
        <v>220</v>
      </c>
      <c r="B47" s="7">
        <f>PERCENTILE(B$3:B39,0.9)</f>
        <v>97.1947021484375</v>
      </c>
      <c r="C47" s="7">
        <f>PERCENTILE(C$3:C39,0.9)</f>
        <v>0.15029999613761902</v>
      </c>
      <c r="D47" s="7">
        <f>PERCENTILE(D$3:D39,0.9)</f>
        <v>26.741799926757817</v>
      </c>
      <c r="E47" s="7">
        <f>PERCENTILE(E$3:E39,0.9)</f>
        <v>0.5618000090122227</v>
      </c>
      <c r="F47" s="7">
        <f>PERCENTILE(F$3:F39,0.9)</f>
        <v>99.17900161743164</v>
      </c>
      <c r="G47" s="7">
        <f>PERCENTILE(G$3:G39,0.9)</f>
        <v>5</v>
      </c>
      <c r="AI47" s="4" t="s">
        <v>175</v>
      </c>
    </row>
    <row r="48" spans="1:35" ht="12.75">
      <c r="A48" s="24" t="s">
        <v>221</v>
      </c>
      <c r="B48" s="7">
        <f>STDEV(B$3:B39)</f>
        <v>14.746014549499863</v>
      </c>
      <c r="C48" s="7">
        <f>STDEV(C$3:C39)</f>
        <v>0.06754071544139831</v>
      </c>
      <c r="D48" s="7">
        <f>STDEV(D$3:D39)</f>
        <v>13.107470242443531</v>
      </c>
      <c r="E48" s="7">
        <f>STDEV(E$3:E39)</f>
        <v>0.4890816422949536</v>
      </c>
      <c r="F48" s="7">
        <f>STDEV(F$3:F39)</f>
        <v>39.49167111057278</v>
      </c>
      <c r="G48" s="7">
        <f>STDEV(G$3:G39)</f>
        <v>1.883521034232639</v>
      </c>
      <c r="AI48" s="4" t="s">
        <v>57</v>
      </c>
    </row>
    <row r="49" spans="1:35" ht="12.75">
      <c r="A49" s="24" t="s">
        <v>222</v>
      </c>
      <c r="B49" s="7">
        <f aca="true" t="shared" si="0" ref="B49:G49">B48/B42</f>
        <v>0.17634842194293612</v>
      </c>
      <c r="C49" s="7">
        <f t="shared" si="0"/>
        <v>0.9346902237994285</v>
      </c>
      <c r="D49" s="7">
        <f t="shared" si="0"/>
        <v>0.7907336723662223</v>
      </c>
      <c r="E49" s="7">
        <f t="shared" si="0"/>
        <v>1.726441302018314</v>
      </c>
      <c r="F49" s="7">
        <f t="shared" si="0"/>
        <v>0.5474550109719826</v>
      </c>
      <c r="G49" s="7">
        <f t="shared" si="0"/>
        <v>0.8267100323571956</v>
      </c>
      <c r="AI49" s="4" t="s">
        <v>48</v>
      </c>
    </row>
  </sheetData>
  <mergeCells count="1">
    <mergeCell ref="A1:A2"/>
  </mergeCells>
  <printOptions/>
  <pageMargins left="0.75" right="0.75" top="1" bottom="1" header="0.5" footer="0.5"/>
  <pageSetup horizontalDpi="600" verticalDpi="600" orientation="landscape" paperSize="5" scale="50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N238"/>
  <sheetViews>
    <sheetView zoomScale="75" zoomScaleNormal="75" workbookViewId="0" topLeftCell="A1">
      <pane xSplit="1" ySplit="2" topLeftCell="B3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B2" sqref="B2"/>
    </sheetView>
  </sheetViews>
  <sheetFormatPr defaultColWidth="9.140625" defaultRowHeight="12.75"/>
  <cols>
    <col min="1" max="1" width="8.7109375" style="22" customWidth="1"/>
    <col min="2" max="11" width="15.57421875" style="3" customWidth="1"/>
    <col min="12" max="36" width="8.7109375" style="3" customWidth="1"/>
    <col min="37" max="39" width="8.7109375" style="4" customWidth="1"/>
    <col min="40" max="40" width="8.7109375" style="4" hidden="1" customWidth="1"/>
    <col min="41" max="16384" width="8.7109375" style="3" customWidth="1"/>
  </cols>
  <sheetData>
    <row r="1" spans="1:40" ht="12" customHeight="1">
      <c r="A1" s="32"/>
      <c r="B1" s="11" t="s">
        <v>214</v>
      </c>
      <c r="C1" s="12"/>
      <c r="D1" s="12"/>
      <c r="E1" s="12"/>
      <c r="F1" s="12"/>
      <c r="G1" s="12"/>
      <c r="H1" s="12"/>
      <c r="I1" s="12"/>
      <c r="J1" s="12"/>
      <c r="K1" s="12"/>
      <c r="AN1" s="4" t="s">
        <v>0</v>
      </c>
    </row>
    <row r="2" spans="1:40" ht="75.75" customHeight="1">
      <c r="A2" s="33"/>
      <c r="B2" s="14" t="s">
        <v>143</v>
      </c>
      <c r="C2" s="14" t="s">
        <v>44</v>
      </c>
      <c r="D2" s="14" t="s">
        <v>237</v>
      </c>
      <c r="E2" s="14" t="s">
        <v>52</v>
      </c>
      <c r="F2" s="14" t="s">
        <v>19</v>
      </c>
      <c r="G2" s="14" t="s">
        <v>92</v>
      </c>
      <c r="H2" s="14" t="s">
        <v>53</v>
      </c>
      <c r="I2" s="14" t="s">
        <v>163</v>
      </c>
      <c r="J2" s="14" t="s">
        <v>230</v>
      </c>
      <c r="K2" s="14" t="s">
        <v>236</v>
      </c>
      <c r="AN2" s="4" t="s">
        <v>180</v>
      </c>
    </row>
    <row r="3" spans="1:40" ht="12.75">
      <c r="A3" s="21"/>
      <c r="B3" s="3">
        <v>0.5</v>
      </c>
      <c r="C3" s="3">
        <v>0.20000000298023224</v>
      </c>
      <c r="D3" s="3">
        <v>0.05000000074505806</v>
      </c>
      <c r="E3" s="3">
        <v>15.892999649047852</v>
      </c>
      <c r="F3" s="3">
        <v>0.06300000101327896</v>
      </c>
      <c r="G3" s="3">
        <v>0.5540000200271606</v>
      </c>
      <c r="H3" s="3">
        <v>0.07000000029802322</v>
      </c>
      <c r="I3" s="3">
        <v>0.06199999898672104</v>
      </c>
      <c r="J3" s="3">
        <v>0.09099999815225601</v>
      </c>
      <c r="K3" s="3">
        <v>0.00019999999494757503</v>
      </c>
      <c r="AN3" s="4" t="s">
        <v>181</v>
      </c>
    </row>
    <row r="4" spans="1:40" ht="12.75">
      <c r="A4" s="21"/>
      <c r="B4" s="3">
        <v>2</v>
      </c>
      <c r="C4" s="3">
        <v>0.4399999976158142</v>
      </c>
      <c r="D4" s="3">
        <v>0.05000000074505806</v>
      </c>
      <c r="E4" s="3">
        <v>18.139999389648438</v>
      </c>
      <c r="F4" s="3">
        <v>0.07999999821186066</v>
      </c>
      <c r="G4" s="3">
        <v>2</v>
      </c>
      <c r="H4" s="3">
        <v>0.07000000029802322</v>
      </c>
      <c r="I4" s="3">
        <v>0.125</v>
      </c>
      <c r="J4" s="3">
        <v>0.10000000149011612</v>
      </c>
      <c r="K4" s="3">
        <v>0.0020000000949949026</v>
      </c>
      <c r="AN4" s="4" t="s">
        <v>63</v>
      </c>
    </row>
    <row r="5" spans="1:40" ht="12.75">
      <c r="A5" s="21"/>
      <c r="B5" s="3">
        <v>2</v>
      </c>
      <c r="C5" s="3">
        <v>0.6200000047683716</v>
      </c>
      <c r="D5" s="3">
        <v>0.05000000074505806</v>
      </c>
      <c r="E5" s="3">
        <v>25.860000610351562</v>
      </c>
      <c r="F5" s="3">
        <v>0.07999999821186066</v>
      </c>
      <c r="G5" s="3">
        <v>10</v>
      </c>
      <c r="H5" s="3">
        <v>0.07000000029802322</v>
      </c>
      <c r="I5" s="3">
        <v>0.25</v>
      </c>
      <c r="J5" s="3">
        <v>0.11400000005960464</v>
      </c>
      <c r="K5" s="3">
        <v>0.004000000189989805</v>
      </c>
      <c r="AN5" s="4" t="s">
        <v>1</v>
      </c>
    </row>
    <row r="6" spans="1:40" ht="12.75">
      <c r="A6" s="21"/>
      <c r="B6" s="3">
        <v>2.5</v>
      </c>
      <c r="C6" s="3">
        <v>0.6299999952316284</v>
      </c>
      <c r="D6" s="3">
        <v>0.05000000074505806</v>
      </c>
      <c r="E6" s="3">
        <v>25.989999771118164</v>
      </c>
      <c r="F6" s="3">
        <v>0.09000000357627869</v>
      </c>
      <c r="G6" s="3">
        <v>10</v>
      </c>
      <c r="H6" s="3">
        <v>0.07000000029802322</v>
      </c>
      <c r="I6" s="3">
        <v>0.375</v>
      </c>
      <c r="J6" s="3">
        <v>0.11400000005960464</v>
      </c>
      <c r="K6" s="3">
        <v>0.05000000074505806</v>
      </c>
      <c r="AN6" s="4" t="s">
        <v>2</v>
      </c>
    </row>
    <row r="7" spans="1:40" ht="12.75">
      <c r="A7" s="21"/>
      <c r="B7" s="3">
        <v>2.700000047683716</v>
      </c>
      <c r="C7" s="3">
        <v>0.7870000004768372</v>
      </c>
      <c r="D7" s="3">
        <v>0.05000000074505806</v>
      </c>
      <c r="E7" s="3">
        <v>31.288000106811523</v>
      </c>
      <c r="F7" s="3">
        <v>0.09000000357627869</v>
      </c>
      <c r="G7" s="3">
        <v>34.1486701965332</v>
      </c>
      <c r="H7" s="3">
        <v>0.07000000029802322</v>
      </c>
      <c r="I7" s="3">
        <v>0.4000000059604645</v>
      </c>
      <c r="J7" s="3">
        <v>0.23999999463558197</v>
      </c>
      <c r="K7" s="3">
        <v>0.08799999952316284</v>
      </c>
      <c r="AN7" s="4" t="s">
        <v>3</v>
      </c>
    </row>
    <row r="8" spans="1:40" ht="12.75">
      <c r="A8" s="21"/>
      <c r="B8" s="3">
        <v>3</v>
      </c>
      <c r="C8" s="3">
        <v>1</v>
      </c>
      <c r="D8" s="3">
        <v>0.05000000074505806</v>
      </c>
      <c r="E8" s="3">
        <v>31.288000106811523</v>
      </c>
      <c r="F8" s="3">
        <v>0.09000000357627869</v>
      </c>
      <c r="G8" s="3">
        <v>34.40692901611328</v>
      </c>
      <c r="H8" s="3">
        <v>0.07000000029802322</v>
      </c>
      <c r="I8" s="3">
        <v>0.6000000238418579</v>
      </c>
      <c r="J8" s="3">
        <v>0.30000001192092896</v>
      </c>
      <c r="K8" s="3">
        <v>0.08799999952316284</v>
      </c>
      <c r="AN8" s="4" t="s">
        <v>4</v>
      </c>
    </row>
    <row r="9" spans="1:40" ht="12.75">
      <c r="A9" s="21"/>
      <c r="B9" s="3">
        <v>3</v>
      </c>
      <c r="C9" s="3">
        <v>1</v>
      </c>
      <c r="D9" s="3">
        <v>0.05000000074505806</v>
      </c>
      <c r="E9" s="3">
        <v>33.619998931884766</v>
      </c>
      <c r="F9" s="3">
        <v>0.09000000357627869</v>
      </c>
      <c r="G9" s="3">
        <v>46.900001525878906</v>
      </c>
      <c r="H9" s="3">
        <v>0.07000000029802322</v>
      </c>
      <c r="I9" s="3">
        <v>0.800000011920929</v>
      </c>
      <c r="J9" s="3">
        <v>0.4000000059604645</v>
      </c>
      <c r="K9" s="3">
        <v>0.10000000149011612</v>
      </c>
      <c r="AN9" s="4" t="s">
        <v>5</v>
      </c>
    </row>
    <row r="10" spans="1:40" ht="12.75">
      <c r="A10" s="21"/>
      <c r="B10" s="3">
        <v>3</v>
      </c>
      <c r="C10" s="3">
        <v>1</v>
      </c>
      <c r="D10" s="3">
        <v>0.05000000074505806</v>
      </c>
      <c r="E10" s="3">
        <v>46.5</v>
      </c>
      <c r="F10" s="3">
        <v>0.09000000357627869</v>
      </c>
      <c r="G10" s="3">
        <v>50</v>
      </c>
      <c r="H10" s="3">
        <v>0.07000000029802322</v>
      </c>
      <c r="I10" s="3">
        <v>0.8399999737739563</v>
      </c>
      <c r="J10" s="3">
        <v>0.5</v>
      </c>
      <c r="K10" s="3">
        <v>0.10000000149011612</v>
      </c>
      <c r="AN10" s="4" t="s">
        <v>182</v>
      </c>
    </row>
    <row r="11" spans="1:40" ht="12.75">
      <c r="A11" s="21"/>
      <c r="B11" s="3">
        <v>3</v>
      </c>
      <c r="C11" s="3">
        <v>1.4700000286102295</v>
      </c>
      <c r="D11" s="3">
        <v>0.05000000074505806</v>
      </c>
      <c r="E11" s="3">
        <v>47.29999923706055</v>
      </c>
      <c r="F11" s="3">
        <v>0.09000000357627869</v>
      </c>
      <c r="G11" s="3">
        <v>53.79999923706055</v>
      </c>
      <c r="H11" s="3">
        <v>0.07000000029802322</v>
      </c>
      <c r="I11" s="3">
        <v>1</v>
      </c>
      <c r="J11" s="3">
        <v>0.5</v>
      </c>
      <c r="K11" s="3">
        <v>0.10000000149011612</v>
      </c>
      <c r="AN11" s="4" t="s">
        <v>51</v>
      </c>
    </row>
    <row r="12" spans="1:40" ht="12.75">
      <c r="A12" s="21"/>
      <c r="B12" s="3">
        <v>3</v>
      </c>
      <c r="C12" s="3">
        <v>3.132999897003174</v>
      </c>
      <c r="D12" s="3">
        <v>0.05000000074505806</v>
      </c>
      <c r="E12" s="3">
        <v>47.8129997253418</v>
      </c>
      <c r="F12" s="3">
        <v>0.09000000357627869</v>
      </c>
      <c r="G12" s="3">
        <v>58.52000045776367</v>
      </c>
      <c r="H12" s="3">
        <v>0.07000000029802322</v>
      </c>
      <c r="I12" s="3">
        <v>1</v>
      </c>
      <c r="J12" s="3">
        <v>0.5</v>
      </c>
      <c r="K12" s="3">
        <v>0.25</v>
      </c>
      <c r="AN12" s="4" t="s">
        <v>6</v>
      </c>
    </row>
    <row r="13" spans="1:40" ht="12.75">
      <c r="A13" s="21"/>
      <c r="B13" s="3">
        <v>3.200000047683716</v>
      </c>
      <c r="C13" s="3">
        <v>3.132999897003174</v>
      </c>
      <c r="D13" s="3">
        <v>0.07000000029802322</v>
      </c>
      <c r="E13" s="3">
        <v>53.387001037597656</v>
      </c>
      <c r="F13" s="3">
        <v>0.09000000357627869</v>
      </c>
      <c r="G13" s="3">
        <v>59.08000183105469</v>
      </c>
      <c r="H13" s="3">
        <v>0.07000000029802322</v>
      </c>
      <c r="I13" s="3">
        <v>1</v>
      </c>
      <c r="J13" s="3">
        <v>0.5</v>
      </c>
      <c r="K13" s="3">
        <v>2.7699999809265137</v>
      </c>
      <c r="AN13" s="4" t="s">
        <v>7</v>
      </c>
    </row>
    <row r="14" spans="1:40" ht="12.75">
      <c r="A14" s="21"/>
      <c r="B14" s="3">
        <v>3.5</v>
      </c>
      <c r="C14" s="3">
        <v>5.5</v>
      </c>
      <c r="D14" s="3">
        <v>0.10000000149011612</v>
      </c>
      <c r="E14" s="3">
        <v>56.439998626708984</v>
      </c>
      <c r="F14" s="3">
        <v>0.09000000357627869</v>
      </c>
      <c r="G14" s="3">
        <v>59.5</v>
      </c>
      <c r="H14" s="3">
        <v>0.07000000029802322</v>
      </c>
      <c r="I14" s="3">
        <v>1</v>
      </c>
      <c r="J14" s="3">
        <v>0.5</v>
      </c>
      <c r="AN14" s="4" t="s">
        <v>8</v>
      </c>
    </row>
    <row r="15" spans="1:40" ht="12.75">
      <c r="A15" s="21"/>
      <c r="B15" s="3">
        <v>3.9000000953674316</v>
      </c>
      <c r="C15" s="3">
        <v>5.5</v>
      </c>
      <c r="D15" s="3">
        <v>0.10000000149011612</v>
      </c>
      <c r="E15" s="3">
        <v>56.5</v>
      </c>
      <c r="F15" s="3">
        <v>0.10000000149011612</v>
      </c>
      <c r="G15" s="3">
        <v>59.900001525878906</v>
      </c>
      <c r="H15" s="3">
        <v>0.07000000029802322</v>
      </c>
      <c r="I15" s="3">
        <v>1</v>
      </c>
      <c r="J15" s="3">
        <v>0.5</v>
      </c>
      <c r="AN15" s="4" t="s">
        <v>9</v>
      </c>
    </row>
    <row r="16" spans="1:40" ht="12.75">
      <c r="A16" s="21"/>
      <c r="B16" s="3">
        <v>4</v>
      </c>
      <c r="C16" s="3">
        <v>6</v>
      </c>
      <c r="D16" s="3">
        <v>0.10000000149011612</v>
      </c>
      <c r="E16" s="3">
        <v>56.79999923706055</v>
      </c>
      <c r="F16" s="3">
        <v>0.10000000149011612</v>
      </c>
      <c r="G16" s="3">
        <v>59.900001525878906</v>
      </c>
      <c r="H16" s="3">
        <v>0.07000000029802322</v>
      </c>
      <c r="I16" s="3">
        <v>1</v>
      </c>
      <c r="J16" s="3">
        <v>0.5</v>
      </c>
      <c r="AN16" s="4" t="s">
        <v>10</v>
      </c>
    </row>
    <row r="17" spans="1:40" ht="12.75">
      <c r="A17" s="21"/>
      <c r="B17" s="3">
        <v>4</v>
      </c>
      <c r="C17" s="3">
        <v>6</v>
      </c>
      <c r="D17" s="3">
        <v>0.10000000149011612</v>
      </c>
      <c r="E17" s="3">
        <v>57.70000076293945</v>
      </c>
      <c r="F17" s="3">
        <v>0.10000000149011612</v>
      </c>
      <c r="G17" s="3">
        <v>60</v>
      </c>
      <c r="H17" s="3">
        <v>0.07000000029802322</v>
      </c>
      <c r="I17" s="3">
        <v>1</v>
      </c>
      <c r="J17" s="3">
        <v>0.5</v>
      </c>
      <c r="AN17" s="4" t="s">
        <v>77</v>
      </c>
    </row>
    <row r="18" spans="1:40" ht="12.75">
      <c r="A18" s="21"/>
      <c r="B18" s="3">
        <v>4</v>
      </c>
      <c r="C18" s="3">
        <v>6</v>
      </c>
      <c r="D18" s="3">
        <v>0.10000000149011612</v>
      </c>
      <c r="E18" s="3">
        <v>58.18000030517578</v>
      </c>
      <c r="F18" s="3">
        <v>0.10000000149011612</v>
      </c>
      <c r="G18" s="3">
        <v>61</v>
      </c>
      <c r="H18" s="3">
        <v>0.07000000029802322</v>
      </c>
      <c r="I18" s="3">
        <v>1</v>
      </c>
      <c r="J18" s="3">
        <v>0.5</v>
      </c>
      <c r="AN18" s="4" t="s">
        <v>11</v>
      </c>
    </row>
    <row r="19" spans="1:40" ht="12.75">
      <c r="A19" s="21"/>
      <c r="B19" s="3">
        <v>4</v>
      </c>
      <c r="C19" s="3">
        <v>6</v>
      </c>
      <c r="D19" s="3">
        <v>0.10000000149011612</v>
      </c>
      <c r="E19" s="3">
        <v>58.29999923706055</v>
      </c>
      <c r="F19" s="3">
        <v>0.10000000149011612</v>
      </c>
      <c r="G19" s="3">
        <v>61.5</v>
      </c>
      <c r="H19" s="3">
        <v>0.07000000029802322</v>
      </c>
      <c r="I19" s="3">
        <v>1</v>
      </c>
      <c r="J19" s="3">
        <v>0.5</v>
      </c>
      <c r="AN19" s="4" t="s">
        <v>12</v>
      </c>
    </row>
    <row r="20" spans="1:40" ht="12.75">
      <c r="A20" s="21"/>
      <c r="B20" s="3">
        <v>4</v>
      </c>
      <c r="C20" s="3">
        <v>6</v>
      </c>
      <c r="D20" s="3">
        <v>0.10000000149011612</v>
      </c>
      <c r="E20" s="3">
        <v>58.29999923706055</v>
      </c>
      <c r="F20" s="3">
        <v>0.10000000149011612</v>
      </c>
      <c r="G20" s="3">
        <v>61.630001068115234</v>
      </c>
      <c r="H20" s="3">
        <v>0.07000000029802322</v>
      </c>
      <c r="I20" s="3">
        <v>1</v>
      </c>
      <c r="J20" s="3">
        <v>0.5</v>
      </c>
      <c r="AN20" s="4" t="s">
        <v>13</v>
      </c>
    </row>
    <row r="21" spans="1:40" ht="12.75">
      <c r="A21" s="21"/>
      <c r="B21" s="3">
        <v>4</v>
      </c>
      <c r="C21" s="3">
        <v>6</v>
      </c>
      <c r="D21" s="3">
        <v>0.11999999731779099</v>
      </c>
      <c r="E21" s="3">
        <v>58.29999923706055</v>
      </c>
      <c r="F21" s="3">
        <v>0.10000000149011612</v>
      </c>
      <c r="G21" s="3">
        <v>61.72999954223633</v>
      </c>
      <c r="H21" s="3">
        <v>0.07000000029802322</v>
      </c>
      <c r="I21" s="3">
        <v>1</v>
      </c>
      <c r="J21" s="3">
        <v>0.5099999904632568</v>
      </c>
      <c r="AN21" s="4" t="s">
        <v>14</v>
      </c>
    </row>
    <row r="22" spans="1:40" ht="12.75">
      <c r="A22" s="21"/>
      <c r="B22" s="3">
        <v>4</v>
      </c>
      <c r="C22" s="3">
        <v>6</v>
      </c>
      <c r="D22" s="3">
        <v>0.15000000596046448</v>
      </c>
      <c r="E22" s="3">
        <v>58.5</v>
      </c>
      <c r="F22" s="3">
        <v>0.10000000149011612</v>
      </c>
      <c r="G22" s="3">
        <v>62.224998474121094</v>
      </c>
      <c r="H22" s="3">
        <v>0.07000000029802322</v>
      </c>
      <c r="I22" s="3">
        <v>1.25</v>
      </c>
      <c r="J22" s="3">
        <v>0.699999988079071</v>
      </c>
      <c r="AN22" s="4" t="s">
        <v>15</v>
      </c>
    </row>
    <row r="23" spans="1:40" ht="12.75">
      <c r="A23" s="21"/>
      <c r="B23" s="3">
        <v>4</v>
      </c>
      <c r="C23" s="3">
        <v>6</v>
      </c>
      <c r="D23" s="3">
        <v>0.15000000596046448</v>
      </c>
      <c r="E23" s="3">
        <v>58.5</v>
      </c>
      <c r="F23" s="3">
        <v>0.10000000149011612</v>
      </c>
      <c r="G23" s="3">
        <v>63.33000183105469</v>
      </c>
      <c r="H23" s="3">
        <v>0.07000000029802322</v>
      </c>
      <c r="I23" s="3">
        <v>1.399999976158142</v>
      </c>
      <c r="J23" s="3">
        <v>0.75</v>
      </c>
      <c r="AN23" s="4" t="s">
        <v>52</v>
      </c>
    </row>
    <row r="24" spans="1:40" ht="12.75">
      <c r="A24" s="21"/>
      <c r="B24" s="3">
        <v>4</v>
      </c>
      <c r="C24" s="3">
        <v>6</v>
      </c>
      <c r="D24" s="3">
        <v>0.15000000596046448</v>
      </c>
      <c r="E24" s="3">
        <v>58.54999923706055</v>
      </c>
      <c r="F24" s="3">
        <v>0.10000000149011612</v>
      </c>
      <c r="G24" s="3">
        <v>63.972999572753906</v>
      </c>
      <c r="H24" s="3">
        <v>0.07000000029802322</v>
      </c>
      <c r="I24" s="3">
        <v>1.600000023841858</v>
      </c>
      <c r="J24" s="3">
        <v>0.75</v>
      </c>
      <c r="AN24" s="4" t="s">
        <v>16</v>
      </c>
    </row>
    <row r="25" spans="1:40" ht="12.75">
      <c r="A25" s="21"/>
      <c r="B25" s="3">
        <v>4</v>
      </c>
      <c r="C25" s="3">
        <v>6</v>
      </c>
      <c r="D25" s="3">
        <v>0.18799999356269836</v>
      </c>
      <c r="E25" s="3">
        <v>58.54999923706055</v>
      </c>
      <c r="F25" s="3">
        <v>0.10000000149011612</v>
      </c>
      <c r="G25" s="3">
        <v>64.1729965209961</v>
      </c>
      <c r="H25" s="3">
        <v>0.07000000029802322</v>
      </c>
      <c r="I25" s="3">
        <v>2</v>
      </c>
      <c r="J25" s="3">
        <v>0.8999999761581421</v>
      </c>
      <c r="AN25" s="4" t="s">
        <v>17</v>
      </c>
    </row>
    <row r="26" spans="1:40" ht="12.75">
      <c r="A26" s="21"/>
      <c r="B26" s="3">
        <v>4</v>
      </c>
      <c r="C26" s="3">
        <v>6</v>
      </c>
      <c r="D26" s="3">
        <v>0.20000000298023224</v>
      </c>
      <c r="E26" s="3">
        <v>58.54999923706055</v>
      </c>
      <c r="F26" s="3">
        <v>0.10000000149011612</v>
      </c>
      <c r="G26" s="3">
        <v>65.12999725341797</v>
      </c>
      <c r="H26" s="3">
        <v>0.07000000029802322</v>
      </c>
      <c r="I26" s="3">
        <v>2</v>
      </c>
      <c r="J26" s="3">
        <v>0.8999999761581421</v>
      </c>
      <c r="AN26" s="4" t="s">
        <v>183</v>
      </c>
    </row>
    <row r="27" spans="1:40" ht="12.75">
      <c r="A27" s="21"/>
      <c r="B27" s="3">
        <v>4.199999809265137</v>
      </c>
      <c r="C27" s="3">
        <v>6.5</v>
      </c>
      <c r="D27" s="3">
        <v>0.20000000298023224</v>
      </c>
      <c r="E27" s="3">
        <v>58.54999923706055</v>
      </c>
      <c r="F27" s="3">
        <v>0.10000000149011612</v>
      </c>
      <c r="G27" s="3">
        <v>66.32499694824219</v>
      </c>
      <c r="H27" s="3">
        <v>0.07000000029802322</v>
      </c>
      <c r="I27" s="3">
        <v>2</v>
      </c>
      <c r="J27" s="3">
        <v>0.8999999761581421</v>
      </c>
      <c r="AN27" s="4" t="s">
        <v>184</v>
      </c>
    </row>
    <row r="28" spans="1:40" ht="12.75">
      <c r="A28" s="21"/>
      <c r="B28" s="3">
        <v>4.300000190734863</v>
      </c>
      <c r="C28" s="3">
        <v>6.5</v>
      </c>
      <c r="D28" s="3">
        <v>0.20000000298023224</v>
      </c>
      <c r="E28" s="3">
        <v>58.54999923706055</v>
      </c>
      <c r="F28" s="3">
        <v>0.10000000149011612</v>
      </c>
      <c r="G28" s="3">
        <v>66.4800033569336</v>
      </c>
      <c r="H28" s="3">
        <v>0.07000000029802322</v>
      </c>
      <c r="I28" s="3">
        <v>2</v>
      </c>
      <c r="J28" s="3">
        <v>0.8999999761581421</v>
      </c>
      <c r="AN28" s="4" t="s">
        <v>18</v>
      </c>
    </row>
    <row r="29" spans="1:40" ht="12.75">
      <c r="A29" s="21"/>
      <c r="B29" s="3">
        <v>4.53000020980835</v>
      </c>
      <c r="C29" s="3">
        <v>6.5</v>
      </c>
      <c r="D29" s="3">
        <v>0.20000000298023224</v>
      </c>
      <c r="E29" s="3">
        <v>58.54999923706055</v>
      </c>
      <c r="F29" s="3">
        <v>0.10000000149011612</v>
      </c>
      <c r="G29" s="3">
        <v>66.55999755859375</v>
      </c>
      <c r="H29" s="3">
        <v>0.07000000029802322</v>
      </c>
      <c r="I29" s="3">
        <v>2</v>
      </c>
      <c r="J29" s="3">
        <v>1</v>
      </c>
      <c r="AN29" s="4" t="s">
        <v>85</v>
      </c>
    </row>
    <row r="30" spans="1:40" ht="12.75">
      <c r="A30" s="21"/>
      <c r="B30" s="3">
        <v>5</v>
      </c>
      <c r="C30" s="3">
        <v>7</v>
      </c>
      <c r="D30" s="3">
        <v>0.20000000298023224</v>
      </c>
      <c r="E30" s="3">
        <v>58.75</v>
      </c>
      <c r="F30" s="3">
        <v>0.10000000149011612</v>
      </c>
      <c r="G30" s="3">
        <v>67.08000183105469</v>
      </c>
      <c r="H30" s="3">
        <v>0.20000000298023224</v>
      </c>
      <c r="I30" s="3">
        <v>2</v>
      </c>
      <c r="J30" s="3">
        <v>1.559999942779541</v>
      </c>
      <c r="AN30" s="4" t="s">
        <v>19</v>
      </c>
    </row>
    <row r="31" spans="1:40" ht="12.75">
      <c r="A31" s="21"/>
      <c r="B31" s="3">
        <v>5</v>
      </c>
      <c r="C31" s="3">
        <v>7</v>
      </c>
      <c r="D31" s="3">
        <v>0.20000000298023224</v>
      </c>
      <c r="E31" s="3">
        <v>58.75</v>
      </c>
      <c r="F31" s="3">
        <v>0.10000000149011612</v>
      </c>
      <c r="G31" s="3">
        <v>67.08000183105469</v>
      </c>
      <c r="H31" s="3">
        <v>0.210999995470047</v>
      </c>
      <c r="I31" s="3">
        <v>2.6700000762939453</v>
      </c>
      <c r="J31" s="3">
        <v>2</v>
      </c>
      <c r="AN31" s="4" t="s">
        <v>20</v>
      </c>
    </row>
    <row r="32" spans="1:40" ht="12.75">
      <c r="A32" s="21"/>
      <c r="B32" s="3">
        <v>5</v>
      </c>
      <c r="C32" s="3">
        <v>7.75</v>
      </c>
      <c r="D32" s="3">
        <v>0.20000000298023224</v>
      </c>
      <c r="E32" s="3">
        <v>59.45000076293945</v>
      </c>
      <c r="F32" s="3">
        <v>0.10000000149011612</v>
      </c>
      <c r="G32" s="3">
        <v>68</v>
      </c>
      <c r="H32" s="3">
        <v>0.30000001192092896</v>
      </c>
      <c r="I32" s="3">
        <v>3.7899999618530273</v>
      </c>
      <c r="J32" s="3">
        <v>5</v>
      </c>
      <c r="AN32" s="4" t="s">
        <v>91</v>
      </c>
    </row>
    <row r="33" spans="1:40" ht="12.75">
      <c r="A33" s="21"/>
      <c r="B33" s="3">
        <v>5</v>
      </c>
      <c r="C33" s="3">
        <v>8.199999809265137</v>
      </c>
      <c r="D33" s="3">
        <v>0.20000000298023224</v>
      </c>
      <c r="E33" s="3">
        <v>59.900001525878906</v>
      </c>
      <c r="F33" s="3">
        <v>0.10000000149011612</v>
      </c>
      <c r="G33" s="3">
        <v>68</v>
      </c>
      <c r="H33" s="3">
        <v>0.30000001192092896</v>
      </c>
      <c r="I33" s="3">
        <v>4</v>
      </c>
      <c r="J33" s="3">
        <v>7.199999809265137</v>
      </c>
      <c r="AN33" s="4" t="s">
        <v>21</v>
      </c>
    </row>
    <row r="34" spans="1:40" ht="12.75">
      <c r="A34" s="21"/>
      <c r="B34" s="3">
        <v>5</v>
      </c>
      <c r="C34" s="3">
        <v>8.25</v>
      </c>
      <c r="D34" s="3">
        <v>0.20000000298023224</v>
      </c>
      <c r="E34" s="3">
        <v>59.900001525878906</v>
      </c>
      <c r="F34" s="3">
        <v>0.10000000149011612</v>
      </c>
      <c r="G34" s="3">
        <v>70.62000274658203</v>
      </c>
      <c r="H34" s="3">
        <v>0.5</v>
      </c>
      <c r="I34" s="3">
        <v>5</v>
      </c>
      <c r="AN34" s="4" t="s">
        <v>92</v>
      </c>
    </row>
    <row r="35" spans="1:40" ht="12.75">
      <c r="A35" s="21"/>
      <c r="B35" s="3">
        <v>5</v>
      </c>
      <c r="C35" s="3">
        <v>8.25</v>
      </c>
      <c r="D35" s="3">
        <v>0.20000000298023224</v>
      </c>
      <c r="E35" s="3">
        <v>59.900001525878906</v>
      </c>
      <c r="F35" s="3">
        <v>0.10000000149011612</v>
      </c>
      <c r="G35" s="3">
        <v>70.9000015258789</v>
      </c>
      <c r="H35" s="3">
        <v>0.5</v>
      </c>
      <c r="I35" s="3">
        <v>5</v>
      </c>
      <c r="AN35" s="4" t="s">
        <v>22</v>
      </c>
    </row>
    <row r="36" spans="1:40" ht="12.75">
      <c r="A36" s="21"/>
      <c r="B36" s="3">
        <v>5</v>
      </c>
      <c r="C36" s="3">
        <v>8.25</v>
      </c>
      <c r="D36" s="3">
        <v>0.20000000298023224</v>
      </c>
      <c r="E36" s="3">
        <v>59.900001525878906</v>
      </c>
      <c r="F36" s="3">
        <v>0.10000000149011612</v>
      </c>
      <c r="G36" s="3">
        <v>70.9000015258789</v>
      </c>
      <c r="H36" s="3">
        <v>0.5</v>
      </c>
      <c r="AN36" s="4" t="s">
        <v>23</v>
      </c>
    </row>
    <row r="37" spans="1:40" ht="12.75">
      <c r="A37" s="21"/>
      <c r="B37" s="3">
        <v>5</v>
      </c>
      <c r="C37" s="3">
        <v>8.399999618530273</v>
      </c>
      <c r="D37" s="3">
        <v>0.20000000298023224</v>
      </c>
      <c r="E37" s="3">
        <v>59.900001525878906</v>
      </c>
      <c r="F37" s="3">
        <v>0.10000000149011612</v>
      </c>
      <c r="G37" s="3">
        <v>70.9000015258789</v>
      </c>
      <c r="H37" s="3">
        <v>0.6000000238418579</v>
      </c>
      <c r="AN37" s="4" t="s">
        <v>53</v>
      </c>
    </row>
    <row r="38" spans="1:40" ht="12.75">
      <c r="A38" s="21"/>
      <c r="B38" s="3">
        <v>5</v>
      </c>
      <c r="C38" s="3">
        <v>8.5</v>
      </c>
      <c r="D38" s="3">
        <v>0.20000000298023224</v>
      </c>
      <c r="E38" s="3">
        <v>59.900001525878906</v>
      </c>
      <c r="F38" s="3">
        <v>0.10000000149011612</v>
      </c>
      <c r="G38" s="3">
        <v>70.9000015258789</v>
      </c>
      <c r="H38" s="3">
        <v>0.6000000238418579</v>
      </c>
      <c r="AN38" s="4" t="s">
        <v>24</v>
      </c>
    </row>
    <row r="39" spans="1:40" ht="12.75">
      <c r="A39" s="21"/>
      <c r="B39" s="3">
        <v>5</v>
      </c>
      <c r="C39" s="3">
        <v>8.5</v>
      </c>
      <c r="D39" s="3">
        <v>0.20000000298023224</v>
      </c>
      <c r="E39" s="3">
        <v>59.900001525878906</v>
      </c>
      <c r="F39" s="3">
        <v>0.10000000149011612</v>
      </c>
      <c r="G39" s="3">
        <v>70.9000015258789</v>
      </c>
      <c r="H39" s="3">
        <v>0.6499999761581421</v>
      </c>
      <c r="AN39" s="4" t="s">
        <v>25</v>
      </c>
    </row>
    <row r="40" spans="1:40" ht="12.75">
      <c r="A40" s="21"/>
      <c r="B40" s="3">
        <v>5</v>
      </c>
      <c r="C40" s="3">
        <v>8.5</v>
      </c>
      <c r="D40" s="3">
        <v>0.20000000298023224</v>
      </c>
      <c r="E40" s="3">
        <v>59.900001525878906</v>
      </c>
      <c r="F40" s="3">
        <v>0.10000000149011612</v>
      </c>
      <c r="G40" s="3">
        <v>70.9000015258789</v>
      </c>
      <c r="H40" s="3">
        <v>0.699999988079071</v>
      </c>
      <c r="AN40" s="4" t="s">
        <v>99</v>
      </c>
    </row>
    <row r="41" spans="1:40" ht="12.75">
      <c r="A41" s="21"/>
      <c r="B41" s="3">
        <v>5</v>
      </c>
      <c r="C41" s="3">
        <v>8.5</v>
      </c>
      <c r="D41" s="3">
        <v>0.20000000298023224</v>
      </c>
      <c r="E41" s="3">
        <v>59.900001525878906</v>
      </c>
      <c r="F41" s="3">
        <v>0.10000000149011612</v>
      </c>
      <c r="G41" s="3">
        <v>70.9000015258789</v>
      </c>
      <c r="H41" s="3">
        <v>0.75</v>
      </c>
      <c r="AN41" s="4" t="s">
        <v>26</v>
      </c>
    </row>
    <row r="42" spans="1:40" ht="12.75">
      <c r="A42" s="21"/>
      <c r="B42" s="3">
        <v>5</v>
      </c>
      <c r="C42" s="3">
        <v>8.5</v>
      </c>
      <c r="D42" s="3">
        <v>0.20000000298023224</v>
      </c>
      <c r="E42" s="3">
        <v>59.900001525878906</v>
      </c>
      <c r="F42" s="3">
        <v>0.10000000149011612</v>
      </c>
      <c r="G42" s="3">
        <v>70.9000015258789</v>
      </c>
      <c r="H42" s="3">
        <v>0.75</v>
      </c>
      <c r="AN42" s="4" t="s">
        <v>27</v>
      </c>
    </row>
    <row r="43" spans="1:40" ht="12.75">
      <c r="A43" s="21"/>
      <c r="B43" s="3">
        <v>5</v>
      </c>
      <c r="C43" s="3">
        <v>8.5</v>
      </c>
      <c r="D43" s="3">
        <v>0.20000000298023224</v>
      </c>
      <c r="E43" s="3">
        <v>59.900001525878906</v>
      </c>
      <c r="F43" s="3">
        <v>0.10000000149011612</v>
      </c>
      <c r="G43" s="3">
        <v>70.9000015258789</v>
      </c>
      <c r="H43" s="3">
        <v>0.75</v>
      </c>
      <c r="AN43" s="4" t="s">
        <v>28</v>
      </c>
    </row>
    <row r="44" spans="1:40" ht="12.75">
      <c r="A44" s="21"/>
      <c r="B44" s="3">
        <v>6</v>
      </c>
      <c r="C44" s="3">
        <v>8.5600004196167</v>
      </c>
      <c r="D44" s="3">
        <v>0.20000000298023224</v>
      </c>
      <c r="E44" s="3">
        <v>59.900001525878906</v>
      </c>
      <c r="F44" s="3">
        <v>0.10000000149011612</v>
      </c>
      <c r="G44" s="3">
        <v>70.9000015258789</v>
      </c>
      <c r="H44" s="3">
        <v>0.8500000238418579</v>
      </c>
      <c r="AN44" s="4" t="s">
        <v>105</v>
      </c>
    </row>
    <row r="45" spans="1:40" ht="12.75">
      <c r="A45" s="21"/>
      <c r="B45" s="3">
        <v>7</v>
      </c>
      <c r="C45" s="3">
        <v>8.918999671936035</v>
      </c>
      <c r="D45" s="3">
        <v>0.20000000298023224</v>
      </c>
      <c r="E45" s="3">
        <v>59.900001525878906</v>
      </c>
      <c r="F45" s="3">
        <v>0.10000000149011612</v>
      </c>
      <c r="G45" s="3">
        <v>70.9000015258789</v>
      </c>
      <c r="H45" s="3">
        <v>0.8999999761581421</v>
      </c>
      <c r="AN45" s="4" t="s">
        <v>29</v>
      </c>
    </row>
    <row r="46" spans="1:40" ht="12.75">
      <c r="A46" s="21"/>
      <c r="B46" s="3">
        <v>9.930000305175781</v>
      </c>
      <c r="C46" s="3">
        <v>9</v>
      </c>
      <c r="D46" s="3">
        <v>0.20000000298023224</v>
      </c>
      <c r="E46" s="3">
        <v>59.900001525878906</v>
      </c>
      <c r="F46" s="3">
        <v>0.10000000149011612</v>
      </c>
      <c r="G46" s="3">
        <v>70.9000015258789</v>
      </c>
      <c r="H46" s="3">
        <v>0.8999999761581421</v>
      </c>
      <c r="AN46" s="4" t="s">
        <v>109</v>
      </c>
    </row>
    <row r="47" spans="1:40" ht="12.75">
      <c r="A47" s="21"/>
      <c r="B47" s="3">
        <v>10</v>
      </c>
      <c r="C47" s="3">
        <v>9</v>
      </c>
      <c r="D47" s="3">
        <v>0.20000000298023224</v>
      </c>
      <c r="E47" s="3">
        <v>59.900001525878906</v>
      </c>
      <c r="F47" s="3">
        <v>0.10999999940395355</v>
      </c>
      <c r="G47" s="3">
        <v>70.9000015258789</v>
      </c>
      <c r="H47" s="3">
        <v>0.8999999761581421</v>
      </c>
      <c r="AN47" s="4" t="s">
        <v>110</v>
      </c>
    </row>
    <row r="48" spans="1:40" ht="12.75">
      <c r="A48" s="21"/>
      <c r="B48" s="3">
        <v>10</v>
      </c>
      <c r="C48" s="3">
        <v>9</v>
      </c>
      <c r="D48" s="3">
        <v>0.20000000298023224</v>
      </c>
      <c r="E48" s="3">
        <v>59.900001525878906</v>
      </c>
      <c r="F48" s="3">
        <v>0.10999999940395355</v>
      </c>
      <c r="G48" s="3">
        <v>72</v>
      </c>
      <c r="H48" s="3">
        <v>1</v>
      </c>
      <c r="AN48" s="4" t="s">
        <v>30</v>
      </c>
    </row>
    <row r="49" spans="1:40" ht="12.75">
      <c r="A49" s="21"/>
      <c r="B49" s="3">
        <v>10</v>
      </c>
      <c r="C49" s="3">
        <v>9</v>
      </c>
      <c r="D49" s="3">
        <v>0.25</v>
      </c>
      <c r="E49" s="3">
        <v>59.900001525878906</v>
      </c>
      <c r="F49" s="3">
        <v>0.20000000298023224</v>
      </c>
      <c r="G49" s="3">
        <v>74.5</v>
      </c>
      <c r="H49" s="3">
        <v>1.100000023841858</v>
      </c>
      <c r="AN49" s="4" t="s">
        <v>117</v>
      </c>
    </row>
    <row r="50" spans="1:40" ht="12.75">
      <c r="A50" s="21"/>
      <c r="B50" s="3">
        <v>10</v>
      </c>
      <c r="C50" s="3">
        <v>9</v>
      </c>
      <c r="D50" s="3">
        <v>0.25</v>
      </c>
      <c r="E50" s="3">
        <v>59.900001525878906</v>
      </c>
      <c r="F50" s="3">
        <v>0.20000000298023224</v>
      </c>
      <c r="G50" s="3">
        <v>77.55000305175781</v>
      </c>
      <c r="H50" s="3">
        <v>1.2000000476837158</v>
      </c>
      <c r="AN50" s="4" t="s">
        <v>119</v>
      </c>
    </row>
    <row r="51" spans="1:40" ht="12.75">
      <c r="A51" s="21"/>
      <c r="B51" s="3">
        <v>10</v>
      </c>
      <c r="C51" s="3">
        <v>9.25</v>
      </c>
      <c r="D51" s="3">
        <v>0.25</v>
      </c>
      <c r="E51" s="3">
        <v>59.900001525878906</v>
      </c>
      <c r="F51" s="3">
        <v>0.20000000298023224</v>
      </c>
      <c r="G51" s="3">
        <v>77.66000366210938</v>
      </c>
      <c r="H51" s="3">
        <v>1.2599999904632568</v>
      </c>
      <c r="AN51" s="4" t="s">
        <v>31</v>
      </c>
    </row>
    <row r="52" spans="1:40" ht="12.75">
      <c r="A52" s="21"/>
      <c r="B52" s="3">
        <v>10</v>
      </c>
      <c r="C52" s="3">
        <v>9.25</v>
      </c>
      <c r="D52" s="3">
        <v>0.25</v>
      </c>
      <c r="E52" s="3">
        <v>59.90999984741211</v>
      </c>
      <c r="F52" s="3">
        <v>0.20000000298023224</v>
      </c>
      <c r="G52" s="3">
        <v>78.08000183105469</v>
      </c>
      <c r="H52" s="3">
        <v>1.5</v>
      </c>
      <c r="AN52" s="4" t="s">
        <v>127</v>
      </c>
    </row>
    <row r="53" spans="1:40" ht="12.75">
      <c r="A53" s="21"/>
      <c r="B53" s="3">
        <v>10</v>
      </c>
      <c r="C53" s="3">
        <v>9.25</v>
      </c>
      <c r="D53" s="3">
        <v>0.25</v>
      </c>
      <c r="E53" s="3">
        <v>59.90999984741211</v>
      </c>
      <c r="F53" s="3">
        <v>0.20000000298023224</v>
      </c>
      <c r="G53" s="3">
        <v>78.45800018310547</v>
      </c>
      <c r="H53" s="3">
        <v>2</v>
      </c>
      <c r="AN53" s="4" t="s">
        <v>128</v>
      </c>
    </row>
    <row r="54" spans="1:40" ht="12.75">
      <c r="A54" s="21"/>
      <c r="B54" s="3">
        <v>10</v>
      </c>
      <c r="C54" s="3">
        <v>9.25</v>
      </c>
      <c r="D54" s="3">
        <v>0.25</v>
      </c>
      <c r="E54" s="3">
        <v>59.90999984741211</v>
      </c>
      <c r="F54" s="3">
        <v>0.20000000298023224</v>
      </c>
      <c r="G54" s="3">
        <v>79</v>
      </c>
      <c r="H54" s="3">
        <v>2.200000047683716</v>
      </c>
      <c r="AN54" s="4" t="s">
        <v>32</v>
      </c>
    </row>
    <row r="55" spans="1:40" ht="12.75">
      <c r="A55" s="21"/>
      <c r="B55" s="3">
        <v>10</v>
      </c>
      <c r="C55" s="3">
        <v>9.25</v>
      </c>
      <c r="D55" s="3">
        <v>0.25</v>
      </c>
      <c r="E55" s="3">
        <v>59.90999984741211</v>
      </c>
      <c r="F55" s="3">
        <v>0.20000000298023224</v>
      </c>
      <c r="G55" s="3">
        <v>80.59700012207031</v>
      </c>
      <c r="H55" s="3">
        <v>2.25</v>
      </c>
      <c r="AN55" s="4" t="s">
        <v>189</v>
      </c>
    </row>
    <row r="56" spans="1:40" ht="12.75">
      <c r="A56" s="21"/>
      <c r="B56" s="3">
        <v>10</v>
      </c>
      <c r="C56" s="3">
        <v>9.25</v>
      </c>
      <c r="D56" s="3">
        <v>0.25</v>
      </c>
      <c r="E56" s="3">
        <v>59.90999984741211</v>
      </c>
      <c r="F56" s="3">
        <v>0.20000000298023224</v>
      </c>
      <c r="G56" s="3">
        <v>91.9000015258789</v>
      </c>
      <c r="H56" s="3">
        <v>3</v>
      </c>
      <c r="AN56" s="4" t="s">
        <v>33</v>
      </c>
    </row>
    <row r="57" spans="1:40" ht="12.75">
      <c r="A57" s="21"/>
      <c r="B57" s="3">
        <v>10</v>
      </c>
      <c r="C57" s="3">
        <v>9.25</v>
      </c>
      <c r="D57" s="3">
        <v>0.25</v>
      </c>
      <c r="E57" s="3">
        <v>59.90999984741211</v>
      </c>
      <c r="F57" s="3">
        <v>0.20000000298023224</v>
      </c>
      <c r="G57" s="3">
        <v>92</v>
      </c>
      <c r="H57" s="3">
        <v>3</v>
      </c>
      <c r="AN57" s="4" t="s">
        <v>34</v>
      </c>
    </row>
    <row r="58" spans="2:40" ht="12.75">
      <c r="B58" s="3">
        <v>10</v>
      </c>
      <c r="C58" s="3">
        <v>9.25</v>
      </c>
      <c r="D58" s="3">
        <v>0.25</v>
      </c>
      <c r="E58" s="3">
        <v>59.90999984741211</v>
      </c>
      <c r="F58" s="3">
        <v>0.20000000298023224</v>
      </c>
      <c r="G58" s="3">
        <v>93</v>
      </c>
      <c r="H58" s="3">
        <v>6.5</v>
      </c>
      <c r="AN58" s="4" t="s">
        <v>135</v>
      </c>
    </row>
    <row r="59" spans="2:40" ht="12.75">
      <c r="B59" s="3">
        <v>10</v>
      </c>
      <c r="C59" s="3">
        <v>9.25</v>
      </c>
      <c r="D59" s="3">
        <v>0.25</v>
      </c>
      <c r="E59" s="3">
        <v>59.90999984741211</v>
      </c>
      <c r="F59" s="3">
        <v>0.20000000298023224</v>
      </c>
      <c r="G59" s="3">
        <v>95.58000183105469</v>
      </c>
      <c r="H59" s="3">
        <v>30</v>
      </c>
      <c r="AN59" s="4" t="s">
        <v>35</v>
      </c>
    </row>
    <row r="60" spans="2:40" ht="12.75">
      <c r="B60" s="3">
        <v>15</v>
      </c>
      <c r="C60" s="3">
        <v>9.25</v>
      </c>
      <c r="D60" s="3">
        <v>0.25</v>
      </c>
      <c r="E60" s="3">
        <v>61.810001373291016</v>
      </c>
      <c r="F60" s="3">
        <v>0.21199999749660492</v>
      </c>
      <c r="G60" s="3">
        <v>99.05030059814453</v>
      </c>
      <c r="AN60" s="4" t="s">
        <v>185</v>
      </c>
    </row>
    <row r="61" spans="2:40" ht="12.75">
      <c r="B61" s="3">
        <v>15</v>
      </c>
      <c r="C61" s="3">
        <v>9.25</v>
      </c>
      <c r="D61" s="3">
        <v>0.25</v>
      </c>
      <c r="E61" s="3">
        <v>62.36000061035156</v>
      </c>
      <c r="F61" s="3">
        <v>0.25</v>
      </c>
      <c r="AN61" s="4" t="s">
        <v>36</v>
      </c>
    </row>
    <row r="62" spans="2:40" ht="12.75">
      <c r="B62" s="3">
        <v>15</v>
      </c>
      <c r="C62" s="3">
        <v>9.25</v>
      </c>
      <c r="D62" s="3">
        <v>0.25</v>
      </c>
      <c r="E62" s="3">
        <v>62.49100112915039</v>
      </c>
      <c r="F62" s="3">
        <v>0.30000001192092896</v>
      </c>
      <c r="AN62" s="4" t="s">
        <v>37</v>
      </c>
    </row>
    <row r="63" spans="2:40" ht="12.75">
      <c r="B63" s="3">
        <v>15</v>
      </c>
      <c r="C63" s="3">
        <v>9.25</v>
      </c>
      <c r="D63" s="3">
        <v>0.25</v>
      </c>
      <c r="E63" s="3">
        <v>63.20000076293945</v>
      </c>
      <c r="F63" s="3">
        <v>0.30000001192092896</v>
      </c>
      <c r="AN63" s="4" t="s">
        <v>38</v>
      </c>
    </row>
    <row r="64" spans="2:40" ht="12.75">
      <c r="B64" s="3">
        <v>15</v>
      </c>
      <c r="C64" s="3">
        <v>9.4399995803833</v>
      </c>
      <c r="D64" s="3">
        <v>0.25</v>
      </c>
      <c r="E64" s="3">
        <v>63.20000076293945</v>
      </c>
      <c r="F64" s="3">
        <v>0.30000001192092896</v>
      </c>
      <c r="AN64" s="4" t="s">
        <v>39</v>
      </c>
    </row>
    <row r="65" spans="2:40" ht="12.75">
      <c r="B65" s="3">
        <v>15</v>
      </c>
      <c r="C65" s="3">
        <v>9.564000129699707</v>
      </c>
      <c r="D65" s="3">
        <v>0.25</v>
      </c>
      <c r="E65" s="3">
        <v>65.3499984741211</v>
      </c>
      <c r="F65" s="3">
        <v>0.30000001192092896</v>
      </c>
      <c r="AN65" s="4" t="s">
        <v>40</v>
      </c>
    </row>
    <row r="66" spans="2:40" ht="12.75">
      <c r="B66" s="3">
        <v>15</v>
      </c>
      <c r="C66" s="3">
        <v>10.600000381469727</v>
      </c>
      <c r="D66" s="3">
        <v>0.25</v>
      </c>
      <c r="E66" s="3">
        <v>65.94999694824219</v>
      </c>
      <c r="F66" s="3">
        <v>0.30000001192092896</v>
      </c>
      <c r="AN66" s="4" t="s">
        <v>41</v>
      </c>
    </row>
    <row r="67" spans="2:40" ht="12.75">
      <c r="B67" s="3">
        <v>15</v>
      </c>
      <c r="C67" s="3">
        <v>11.375</v>
      </c>
      <c r="D67" s="3">
        <v>0.25</v>
      </c>
      <c r="E67" s="3">
        <v>67.69000244140625</v>
      </c>
      <c r="F67" s="3">
        <v>0.30000001192092896</v>
      </c>
      <c r="AN67" s="4" t="s">
        <v>186</v>
      </c>
    </row>
    <row r="68" spans="2:40" ht="12.75">
      <c r="B68" s="3">
        <v>15</v>
      </c>
      <c r="C68" s="3">
        <v>14</v>
      </c>
      <c r="D68" s="3">
        <v>0.25</v>
      </c>
      <c r="E68" s="3">
        <v>67.69000244140625</v>
      </c>
      <c r="F68" s="3">
        <v>0.4000000059604645</v>
      </c>
      <c r="AN68" s="4" t="s">
        <v>187</v>
      </c>
    </row>
    <row r="69" spans="2:40" ht="12.75">
      <c r="B69" s="3">
        <v>15</v>
      </c>
      <c r="C69" s="3">
        <v>14.40999984741211</v>
      </c>
      <c r="D69" s="3">
        <v>0.25</v>
      </c>
      <c r="E69" s="3">
        <v>67.94000244140625</v>
      </c>
      <c r="F69" s="3">
        <v>0.4000000059604645</v>
      </c>
      <c r="AN69" s="4" t="s">
        <v>147</v>
      </c>
    </row>
    <row r="70" spans="2:40" ht="12.75">
      <c r="B70" s="3">
        <v>15</v>
      </c>
      <c r="C70" s="3">
        <v>15</v>
      </c>
      <c r="D70" s="3">
        <v>0.25</v>
      </c>
      <c r="E70" s="3">
        <v>68.0999984741211</v>
      </c>
      <c r="F70" s="3">
        <v>0.5</v>
      </c>
      <c r="AN70" s="4" t="s">
        <v>42</v>
      </c>
    </row>
    <row r="71" spans="2:40" ht="12.75">
      <c r="B71" s="3">
        <v>15</v>
      </c>
      <c r="C71" s="3">
        <v>15</v>
      </c>
      <c r="D71" s="3">
        <v>0.25</v>
      </c>
      <c r="E71" s="3">
        <v>68.33000183105469</v>
      </c>
      <c r="F71" s="3">
        <v>0.5</v>
      </c>
      <c r="AN71" s="4" t="s">
        <v>43</v>
      </c>
    </row>
    <row r="72" spans="2:40" ht="12.75">
      <c r="B72" s="3">
        <v>15</v>
      </c>
      <c r="C72" s="3">
        <v>15</v>
      </c>
      <c r="D72" s="3">
        <v>0.25</v>
      </c>
      <c r="E72" s="3">
        <v>69.55999755859375</v>
      </c>
      <c r="F72" s="3">
        <v>0.699999988079071</v>
      </c>
      <c r="AN72" s="4" t="s">
        <v>44</v>
      </c>
    </row>
    <row r="73" spans="2:40" ht="12.75">
      <c r="B73" s="3">
        <v>15</v>
      </c>
      <c r="C73" s="3">
        <v>21.200000762939453</v>
      </c>
      <c r="D73" s="3">
        <v>0.25</v>
      </c>
      <c r="E73" s="3">
        <v>70.9000015258789</v>
      </c>
      <c r="F73" s="3">
        <v>0.699999988079071</v>
      </c>
      <c r="AN73" s="4" t="s">
        <v>157</v>
      </c>
    </row>
    <row r="74" spans="2:40" ht="12.75">
      <c r="B74" s="3">
        <v>15</v>
      </c>
      <c r="C74" s="3">
        <v>21.200000762939453</v>
      </c>
      <c r="D74" s="3">
        <v>0.25</v>
      </c>
      <c r="E74" s="3">
        <v>72.1500015258789</v>
      </c>
      <c r="F74" s="3">
        <v>0.699999988079071</v>
      </c>
      <c r="AN74" s="4" t="s">
        <v>45</v>
      </c>
    </row>
    <row r="75" spans="2:40" ht="12.75">
      <c r="B75" s="3">
        <v>15</v>
      </c>
      <c r="C75" s="3">
        <v>24.31599998474121</v>
      </c>
      <c r="D75" s="3">
        <v>0.25</v>
      </c>
      <c r="E75" s="3">
        <v>73.12999725341797</v>
      </c>
      <c r="F75" s="3">
        <v>0.699999988079071</v>
      </c>
      <c r="AN75" s="4" t="s">
        <v>163</v>
      </c>
    </row>
    <row r="76" spans="2:40" ht="12.75">
      <c r="B76" s="3">
        <v>15</v>
      </c>
      <c r="C76" s="3">
        <v>24.31599998474121</v>
      </c>
      <c r="D76" s="3">
        <v>0.25</v>
      </c>
      <c r="E76" s="3">
        <v>73.99400329589844</v>
      </c>
      <c r="F76" s="3">
        <v>0.8100000023841858</v>
      </c>
      <c r="AN76" s="4" t="s">
        <v>188</v>
      </c>
    </row>
    <row r="77" spans="2:40" ht="12.75">
      <c r="B77" s="3">
        <v>15</v>
      </c>
      <c r="C77" s="3">
        <v>24.31599998474121</v>
      </c>
      <c r="D77" s="3">
        <v>0.25</v>
      </c>
      <c r="E77" s="3">
        <v>73.99400329589844</v>
      </c>
      <c r="F77" s="3">
        <v>0.9020000100135803</v>
      </c>
      <c r="AN77" s="4" t="s">
        <v>46</v>
      </c>
    </row>
    <row r="78" spans="2:40" ht="12.75">
      <c r="B78" s="3">
        <v>15</v>
      </c>
      <c r="C78" s="3">
        <v>24.31599998474121</v>
      </c>
      <c r="D78" s="3">
        <v>0.25</v>
      </c>
      <c r="E78" s="3">
        <v>79</v>
      </c>
      <c r="F78" s="3">
        <v>0.9020000100135803</v>
      </c>
      <c r="AN78" s="4" t="s">
        <v>47</v>
      </c>
    </row>
    <row r="79" spans="2:40" ht="12.75">
      <c r="B79" s="3">
        <v>15</v>
      </c>
      <c r="C79" s="3">
        <v>24.31599998474121</v>
      </c>
      <c r="D79" s="3">
        <v>0.25</v>
      </c>
      <c r="E79" s="3">
        <v>83.19999694824219</v>
      </c>
      <c r="F79" s="3">
        <v>0.9900000095367432</v>
      </c>
      <c r="AN79" s="4" t="s">
        <v>57</v>
      </c>
    </row>
    <row r="80" spans="2:40" ht="12.75">
      <c r="B80" s="3">
        <v>15</v>
      </c>
      <c r="C80" s="3">
        <v>24.365999221801758</v>
      </c>
      <c r="D80" s="3">
        <v>0.25</v>
      </c>
      <c r="E80" s="3">
        <v>84.69999694824219</v>
      </c>
      <c r="F80" s="3">
        <v>1</v>
      </c>
      <c r="AN80" s="4" t="s">
        <v>48</v>
      </c>
    </row>
    <row r="81" spans="2:6" ht="12.75">
      <c r="B81" s="3">
        <v>15</v>
      </c>
      <c r="C81" s="3">
        <v>24.365999221801758</v>
      </c>
      <c r="D81" s="3">
        <v>0.25</v>
      </c>
      <c r="E81" s="3">
        <v>84.80000305175781</v>
      </c>
      <c r="F81" s="3">
        <v>1.2999999523162842</v>
      </c>
    </row>
    <row r="82" spans="2:6" ht="12.75">
      <c r="B82" s="3">
        <v>18</v>
      </c>
      <c r="C82" s="3">
        <v>24.365999221801758</v>
      </c>
      <c r="D82" s="3">
        <v>0.2800000011920929</v>
      </c>
      <c r="E82" s="3">
        <v>86.02999877929688</v>
      </c>
      <c r="F82" s="3">
        <v>1.2999999523162842</v>
      </c>
    </row>
    <row r="83" spans="2:6" ht="12.75">
      <c r="B83" s="3">
        <v>18</v>
      </c>
      <c r="C83" s="3">
        <v>24.365999221801758</v>
      </c>
      <c r="D83" s="3">
        <v>0.30000001192092896</v>
      </c>
      <c r="E83" s="3">
        <v>86.08000183105469</v>
      </c>
      <c r="F83" s="3">
        <v>1.590000033378601</v>
      </c>
    </row>
    <row r="84" spans="2:6" ht="12.75">
      <c r="B84" s="3">
        <v>19</v>
      </c>
      <c r="C84" s="3">
        <v>24.365999221801758</v>
      </c>
      <c r="D84" s="3">
        <v>0.30000001192092896</v>
      </c>
      <c r="E84" s="3">
        <v>86.08499908447266</v>
      </c>
      <c r="F84" s="3">
        <v>1.590000033378601</v>
      </c>
    </row>
    <row r="85" spans="2:6" ht="12.75">
      <c r="B85" s="3">
        <v>19</v>
      </c>
      <c r="C85" s="3">
        <v>24.365999221801758</v>
      </c>
      <c r="D85" s="3">
        <v>0.30000001192092896</v>
      </c>
      <c r="E85" s="3">
        <v>86.12899780273438</v>
      </c>
      <c r="F85" s="3">
        <v>1.777999997138977</v>
      </c>
    </row>
    <row r="86" spans="2:6" ht="12.75">
      <c r="B86" s="3">
        <v>19</v>
      </c>
      <c r="C86" s="3">
        <v>24.365999221801758</v>
      </c>
      <c r="D86" s="3">
        <v>0.30000001192092896</v>
      </c>
      <c r="E86" s="3">
        <v>86.13500213623047</v>
      </c>
      <c r="F86" s="3">
        <v>1.777999997138977</v>
      </c>
    </row>
    <row r="87" spans="2:6" ht="12.75">
      <c r="B87" s="3">
        <v>19</v>
      </c>
      <c r="C87" s="3">
        <v>24.365999221801758</v>
      </c>
      <c r="D87" s="3">
        <v>0.30000001192092896</v>
      </c>
      <c r="E87" s="3">
        <v>86.17900085449219</v>
      </c>
      <c r="F87" s="3">
        <v>1.8799999952316284</v>
      </c>
    </row>
    <row r="88" spans="2:6" ht="12.75">
      <c r="B88" s="3">
        <v>19</v>
      </c>
      <c r="C88" s="3">
        <v>24.365999221801758</v>
      </c>
      <c r="D88" s="3">
        <v>0.30000001192092896</v>
      </c>
      <c r="E88" s="3">
        <v>86.33000183105469</v>
      </c>
      <c r="F88" s="3">
        <v>1.8799999952316284</v>
      </c>
    </row>
    <row r="89" spans="2:6" ht="12.75">
      <c r="B89" s="3">
        <v>19</v>
      </c>
      <c r="C89" s="3">
        <v>24.368999481201172</v>
      </c>
      <c r="D89" s="3">
        <v>0.30000001192092896</v>
      </c>
      <c r="E89" s="3">
        <v>86.38500213623047</v>
      </c>
      <c r="F89" s="3">
        <v>1.8799999952316284</v>
      </c>
    </row>
    <row r="90" spans="2:6" ht="12.75">
      <c r="B90" s="3">
        <v>19</v>
      </c>
      <c r="C90" s="3">
        <v>24.368999481201172</v>
      </c>
      <c r="D90" s="3">
        <v>0.36000001430511475</v>
      </c>
      <c r="E90" s="3">
        <v>86.42900085449219</v>
      </c>
      <c r="F90" s="3">
        <v>1.8799999952316284</v>
      </c>
    </row>
    <row r="91" spans="2:6" ht="12.75">
      <c r="B91" s="3">
        <v>19</v>
      </c>
      <c r="C91" s="3">
        <v>24.368999481201172</v>
      </c>
      <c r="D91" s="3">
        <v>0.4000000059604645</v>
      </c>
      <c r="E91" s="3">
        <v>86.55699920654297</v>
      </c>
      <c r="F91" s="3">
        <v>1.8799999952316284</v>
      </c>
    </row>
    <row r="92" spans="2:6" ht="12.75">
      <c r="B92" s="3">
        <v>19</v>
      </c>
      <c r="C92" s="3">
        <v>24.429000854492188</v>
      </c>
      <c r="D92" s="3">
        <v>0.5</v>
      </c>
      <c r="E92" s="3">
        <v>86.55699920654297</v>
      </c>
      <c r="F92" s="3">
        <v>1.8799999952316284</v>
      </c>
    </row>
    <row r="93" spans="2:6" ht="12.75">
      <c r="B93" s="3">
        <v>19</v>
      </c>
      <c r="C93" s="3">
        <v>24.429000854492188</v>
      </c>
      <c r="D93" s="3">
        <v>0.5</v>
      </c>
      <c r="E93" s="3">
        <v>86.69999694824219</v>
      </c>
      <c r="F93" s="3">
        <v>1.8799999952316284</v>
      </c>
    </row>
    <row r="94" spans="2:6" ht="12.75">
      <c r="B94" s="3">
        <v>19</v>
      </c>
      <c r="C94" s="3">
        <v>24.429000854492188</v>
      </c>
      <c r="D94" s="3">
        <v>0.5</v>
      </c>
      <c r="E94" s="3">
        <v>91.9000015258789</v>
      </c>
      <c r="F94" s="3">
        <v>1.8799999952316284</v>
      </c>
    </row>
    <row r="95" spans="2:6" ht="12.75">
      <c r="B95" s="3">
        <v>19</v>
      </c>
      <c r="C95" s="3">
        <v>29.365999221801758</v>
      </c>
      <c r="D95" s="3">
        <v>1</v>
      </c>
      <c r="E95" s="3">
        <v>96.98699951171875</v>
      </c>
      <c r="F95" s="3">
        <v>1.8799999952316284</v>
      </c>
    </row>
    <row r="96" spans="2:6" ht="12.75">
      <c r="B96" s="3">
        <v>19</v>
      </c>
      <c r="C96" s="3">
        <v>29.365999221801758</v>
      </c>
      <c r="D96" s="3">
        <v>5</v>
      </c>
      <c r="E96" s="3">
        <v>97.87999725341797</v>
      </c>
      <c r="F96" s="3">
        <v>5.579999923706055</v>
      </c>
    </row>
    <row r="97" spans="2:4" ht="12.75">
      <c r="B97" s="3">
        <v>19</v>
      </c>
      <c r="C97" s="3">
        <v>29.365999221801758</v>
      </c>
      <c r="D97" s="3">
        <v>8.75</v>
      </c>
    </row>
    <row r="98" spans="2:3" ht="12.75">
      <c r="B98" s="3">
        <v>19</v>
      </c>
      <c r="C98" s="3">
        <v>29.365999221801758</v>
      </c>
    </row>
    <row r="99" spans="2:3" ht="12.75">
      <c r="B99" s="3">
        <v>19</v>
      </c>
      <c r="C99" s="3">
        <v>29.3700008392334</v>
      </c>
    </row>
    <row r="100" spans="2:3" ht="12.75">
      <c r="B100" s="3">
        <v>19</v>
      </c>
      <c r="C100" s="3">
        <v>29.490999221801758</v>
      </c>
    </row>
    <row r="101" spans="2:3" ht="12.75">
      <c r="B101" s="3">
        <v>19</v>
      </c>
      <c r="C101" s="3">
        <v>29.615999221801758</v>
      </c>
    </row>
    <row r="102" spans="2:3" ht="12.75">
      <c r="B102" s="3">
        <v>19</v>
      </c>
      <c r="C102" s="3">
        <v>32</v>
      </c>
    </row>
    <row r="103" spans="2:3" ht="12.75">
      <c r="B103" s="3">
        <v>19</v>
      </c>
      <c r="C103" s="3">
        <v>35</v>
      </c>
    </row>
    <row r="104" spans="2:3" ht="12.75">
      <c r="B104" s="3">
        <v>19</v>
      </c>
      <c r="C104" s="3">
        <v>45.965999603271484</v>
      </c>
    </row>
    <row r="105" spans="2:3" ht="12.75">
      <c r="B105" s="3">
        <v>19.5</v>
      </c>
      <c r="C105" s="3">
        <v>48</v>
      </c>
    </row>
    <row r="106" spans="2:3" ht="12.75">
      <c r="B106" s="3">
        <v>19.899999618530273</v>
      </c>
      <c r="C106" s="3">
        <v>54</v>
      </c>
    </row>
    <row r="107" spans="2:3" ht="12.75">
      <c r="B107" s="3">
        <v>20</v>
      </c>
      <c r="C107" s="3">
        <v>60</v>
      </c>
    </row>
    <row r="108" spans="2:3" ht="12.75">
      <c r="B108" s="3">
        <v>20</v>
      </c>
      <c r="C108" s="3">
        <v>60.900001525878906</v>
      </c>
    </row>
    <row r="109" spans="2:3" ht="12.75">
      <c r="B109" s="3">
        <v>20</v>
      </c>
      <c r="C109" s="3">
        <v>61.15999984741211</v>
      </c>
    </row>
    <row r="110" spans="2:3" ht="12.75">
      <c r="B110" s="3">
        <v>20</v>
      </c>
      <c r="C110" s="3">
        <v>61.209999084472656</v>
      </c>
    </row>
    <row r="111" spans="2:3" ht="12.75">
      <c r="B111" s="3">
        <v>20</v>
      </c>
      <c r="C111" s="3">
        <v>61.599998474121094</v>
      </c>
    </row>
    <row r="112" spans="2:3" ht="12.75">
      <c r="B112" s="3">
        <v>20</v>
      </c>
      <c r="C112" s="3">
        <v>61.79999923706055</v>
      </c>
    </row>
    <row r="113" spans="2:3" ht="12.75">
      <c r="B113" s="3">
        <v>20</v>
      </c>
      <c r="C113" s="3">
        <v>61.79999923706055</v>
      </c>
    </row>
    <row r="114" spans="2:3" ht="12.75">
      <c r="B114" s="3">
        <v>20</v>
      </c>
      <c r="C114" s="3">
        <v>61.91999816894531</v>
      </c>
    </row>
    <row r="115" spans="2:3" ht="12.75">
      <c r="B115" s="3">
        <v>22</v>
      </c>
      <c r="C115" s="3">
        <v>61.91999816894531</v>
      </c>
    </row>
    <row r="116" spans="2:3" ht="12.75">
      <c r="B116" s="3">
        <v>22</v>
      </c>
      <c r="C116" s="3">
        <v>62.29999923706055</v>
      </c>
    </row>
    <row r="117" spans="2:3" ht="12.75">
      <c r="B117" s="3">
        <v>22</v>
      </c>
      <c r="C117" s="3">
        <v>62.29999923706055</v>
      </c>
    </row>
    <row r="118" spans="2:3" ht="12.75">
      <c r="B118" s="3">
        <v>23</v>
      </c>
      <c r="C118" s="3">
        <v>64.16999816894531</v>
      </c>
    </row>
    <row r="119" spans="2:3" ht="12.75">
      <c r="B119" s="3">
        <v>24</v>
      </c>
      <c r="C119" s="3">
        <v>64.81999969482422</v>
      </c>
    </row>
    <row r="120" spans="2:3" ht="12.75">
      <c r="B120" s="3">
        <v>24</v>
      </c>
      <c r="C120" s="3">
        <v>65</v>
      </c>
    </row>
    <row r="121" spans="2:3" ht="12.75">
      <c r="B121" s="3">
        <v>25</v>
      </c>
      <c r="C121" s="3">
        <v>66.03700256347656</v>
      </c>
    </row>
    <row r="122" spans="2:3" ht="12.75">
      <c r="B122" s="3">
        <v>25</v>
      </c>
      <c r="C122" s="3">
        <v>66.03800201416016</v>
      </c>
    </row>
    <row r="123" spans="2:3" ht="12.75">
      <c r="B123" s="3">
        <v>25</v>
      </c>
      <c r="C123" s="3">
        <v>66.20700073242188</v>
      </c>
    </row>
    <row r="124" spans="2:3" ht="12.75">
      <c r="B124" s="3">
        <v>25</v>
      </c>
      <c r="C124" s="3">
        <v>66.20800018310547</v>
      </c>
    </row>
    <row r="125" spans="2:3" ht="12.75">
      <c r="B125" s="3">
        <v>25</v>
      </c>
      <c r="C125" s="3">
        <v>66.23999786376953</v>
      </c>
    </row>
    <row r="126" spans="2:3" ht="12.75">
      <c r="B126" s="3">
        <v>25</v>
      </c>
      <c r="C126" s="3">
        <v>66.23999786376953</v>
      </c>
    </row>
    <row r="127" spans="2:3" ht="12.75">
      <c r="B127" s="3">
        <v>25</v>
      </c>
      <c r="C127" s="3">
        <v>66.41000366210938</v>
      </c>
    </row>
    <row r="128" spans="2:3" ht="12.75">
      <c r="B128" s="3">
        <v>25</v>
      </c>
      <c r="C128" s="3">
        <v>66.67900085449219</v>
      </c>
    </row>
    <row r="129" spans="2:3" ht="12.75">
      <c r="B129" s="3">
        <v>27.799999237060547</v>
      </c>
      <c r="C129" s="3">
        <v>67.5</v>
      </c>
    </row>
    <row r="130" spans="2:3" ht="12.75">
      <c r="B130" s="3">
        <v>28</v>
      </c>
      <c r="C130" s="3">
        <v>67.66000366210938</v>
      </c>
    </row>
    <row r="131" spans="2:3" ht="12.75">
      <c r="B131" s="3">
        <v>28</v>
      </c>
      <c r="C131" s="3">
        <v>67.76200103759766</v>
      </c>
    </row>
    <row r="132" spans="2:3" ht="12.75">
      <c r="B132" s="3">
        <v>28</v>
      </c>
      <c r="C132" s="3">
        <v>67.83000183105469</v>
      </c>
    </row>
    <row r="133" spans="2:3" ht="12.75">
      <c r="B133" s="3">
        <v>29</v>
      </c>
      <c r="C133" s="3">
        <v>67.8499984741211</v>
      </c>
    </row>
    <row r="134" spans="2:3" ht="12.75">
      <c r="B134" s="3">
        <v>29</v>
      </c>
      <c r="C134" s="3">
        <v>67.9000015258789</v>
      </c>
    </row>
    <row r="135" spans="2:3" ht="12.75">
      <c r="B135" s="3">
        <v>29.329999923706055</v>
      </c>
      <c r="C135" s="3">
        <v>67.9000015258789</v>
      </c>
    </row>
    <row r="136" spans="2:3" ht="12.75">
      <c r="B136" s="3">
        <v>30</v>
      </c>
      <c r="C136" s="3">
        <v>67.9000015258789</v>
      </c>
    </row>
    <row r="137" spans="2:3" ht="12.75">
      <c r="B137" s="3">
        <v>30</v>
      </c>
      <c r="C137" s="3">
        <v>67.91200256347656</v>
      </c>
    </row>
    <row r="138" spans="2:3" ht="12.75">
      <c r="B138" s="3">
        <v>30</v>
      </c>
      <c r="C138" s="3">
        <v>68</v>
      </c>
    </row>
    <row r="139" spans="2:3" ht="12.75">
      <c r="B139" s="3">
        <v>30</v>
      </c>
      <c r="C139" s="3">
        <v>68</v>
      </c>
    </row>
    <row r="140" spans="2:3" ht="12.75">
      <c r="B140" s="3">
        <v>30</v>
      </c>
      <c r="C140" s="3">
        <v>68</v>
      </c>
    </row>
    <row r="141" spans="2:3" ht="12.75">
      <c r="B141" s="3">
        <v>30</v>
      </c>
      <c r="C141" s="3">
        <v>68.18000030517578</v>
      </c>
    </row>
    <row r="142" spans="2:3" ht="12.75">
      <c r="B142" s="3">
        <v>30</v>
      </c>
      <c r="C142" s="3">
        <v>68.2300033569336</v>
      </c>
    </row>
    <row r="143" spans="2:3" ht="12.75">
      <c r="B143" s="3">
        <v>30</v>
      </c>
      <c r="C143" s="3">
        <v>68.33000183105469</v>
      </c>
    </row>
    <row r="144" spans="2:3" ht="12.75">
      <c r="B144" s="3">
        <v>30</v>
      </c>
      <c r="C144" s="3">
        <v>68.33000183105469</v>
      </c>
    </row>
    <row r="145" spans="2:3" ht="12.75">
      <c r="B145" s="3">
        <v>30</v>
      </c>
      <c r="C145" s="3">
        <v>69.7300033569336</v>
      </c>
    </row>
    <row r="146" spans="2:3" ht="12.75">
      <c r="B146" s="3">
        <v>30</v>
      </c>
      <c r="C146" s="3">
        <v>70</v>
      </c>
    </row>
    <row r="147" spans="2:3" ht="12.75">
      <c r="B147" s="3">
        <v>30</v>
      </c>
      <c r="C147" s="3">
        <v>70</v>
      </c>
    </row>
    <row r="148" spans="2:3" ht="12.75">
      <c r="B148" s="3">
        <v>30</v>
      </c>
      <c r="C148" s="3">
        <v>70.62999725341797</v>
      </c>
    </row>
    <row r="149" spans="2:3" ht="12.75">
      <c r="B149" s="3">
        <v>30</v>
      </c>
      <c r="C149" s="3">
        <v>71.40499877929688</v>
      </c>
    </row>
    <row r="150" spans="2:3" ht="12.75">
      <c r="B150" s="3">
        <v>30</v>
      </c>
      <c r="C150" s="3">
        <v>72.5</v>
      </c>
    </row>
    <row r="151" spans="2:3" ht="12.75">
      <c r="B151" s="3">
        <v>30</v>
      </c>
      <c r="C151" s="3">
        <v>74.9000015258789</v>
      </c>
    </row>
    <row r="152" spans="2:3" ht="12.75">
      <c r="B152" s="3">
        <v>30</v>
      </c>
      <c r="C152" s="3">
        <v>77.22000122070312</v>
      </c>
    </row>
    <row r="153" spans="2:3" ht="12.75">
      <c r="B153" s="3">
        <v>30</v>
      </c>
      <c r="C153" s="3">
        <v>78.5</v>
      </c>
    </row>
    <row r="154" spans="2:3" ht="12.75">
      <c r="B154" s="3">
        <v>30</v>
      </c>
      <c r="C154" s="3">
        <v>79.125</v>
      </c>
    </row>
    <row r="155" spans="2:3" ht="12.75">
      <c r="B155" s="3">
        <v>30</v>
      </c>
      <c r="C155" s="3">
        <v>82</v>
      </c>
    </row>
    <row r="156" spans="2:3" ht="12.75">
      <c r="B156" s="3">
        <v>30</v>
      </c>
      <c r="C156" s="3">
        <v>84.2249984741211</v>
      </c>
    </row>
    <row r="157" spans="2:3" ht="12.75">
      <c r="B157" s="3">
        <v>30</v>
      </c>
      <c r="C157" s="3">
        <v>84.31500244140625</v>
      </c>
    </row>
    <row r="158" spans="2:3" ht="12.75">
      <c r="B158" s="3">
        <v>30</v>
      </c>
      <c r="C158" s="3">
        <v>87.16000366210938</v>
      </c>
    </row>
    <row r="159" spans="2:3" ht="12.75">
      <c r="B159" s="3">
        <v>30</v>
      </c>
      <c r="C159" s="3">
        <v>87.23699951171875</v>
      </c>
    </row>
    <row r="160" spans="2:3" ht="12.75">
      <c r="B160" s="3">
        <v>30</v>
      </c>
      <c r="C160" s="3">
        <v>87.40799713134766</v>
      </c>
    </row>
    <row r="161" spans="2:3" ht="12.75">
      <c r="B161" s="3">
        <v>30</v>
      </c>
      <c r="C161" s="3">
        <v>87.94000244140625</v>
      </c>
    </row>
    <row r="162" spans="2:3" ht="12.75">
      <c r="B162" s="3">
        <v>30</v>
      </c>
      <c r="C162" s="3">
        <v>89.29499816894531</v>
      </c>
    </row>
    <row r="163" spans="2:3" ht="12.75">
      <c r="B163" s="3">
        <v>30</v>
      </c>
      <c r="C163" s="3">
        <v>89.3949966430664</v>
      </c>
    </row>
    <row r="164" spans="2:3" ht="12.75">
      <c r="B164" s="3">
        <v>30</v>
      </c>
      <c r="C164" s="3">
        <v>89.3949966430664</v>
      </c>
    </row>
    <row r="165" spans="2:3" ht="12.75">
      <c r="B165" s="3">
        <v>30</v>
      </c>
      <c r="C165" s="3">
        <v>89.3949966430664</v>
      </c>
    </row>
    <row r="166" spans="2:3" ht="12.75">
      <c r="B166" s="3">
        <v>30</v>
      </c>
      <c r="C166" s="3">
        <v>89.49500274658203</v>
      </c>
    </row>
    <row r="167" spans="2:3" ht="12.75">
      <c r="B167" s="3">
        <v>30</v>
      </c>
      <c r="C167" s="3">
        <v>89.49500274658203</v>
      </c>
    </row>
    <row r="168" spans="2:3" ht="12.75">
      <c r="B168" s="3">
        <v>30</v>
      </c>
      <c r="C168" s="3">
        <v>90.49400329589844</v>
      </c>
    </row>
    <row r="169" spans="2:3" ht="12.75">
      <c r="B169" s="3">
        <v>30</v>
      </c>
      <c r="C169" s="3">
        <v>90.49500274658203</v>
      </c>
    </row>
    <row r="170" spans="2:3" ht="12.75">
      <c r="B170" s="3">
        <v>30</v>
      </c>
      <c r="C170" s="3">
        <v>92.80000305175781</v>
      </c>
    </row>
    <row r="171" spans="2:3" ht="12.75">
      <c r="B171" s="3">
        <v>30</v>
      </c>
      <c r="C171" s="3">
        <v>92.80000305175781</v>
      </c>
    </row>
    <row r="172" spans="2:3" ht="12.75">
      <c r="B172" s="3">
        <v>30</v>
      </c>
      <c r="C172" s="3">
        <v>94.80000305175781</v>
      </c>
    </row>
    <row r="173" spans="2:3" ht="12.75">
      <c r="B173" s="3">
        <v>30</v>
      </c>
      <c r="C173" s="3">
        <v>94.84500122070312</v>
      </c>
    </row>
    <row r="174" spans="2:3" ht="12.75">
      <c r="B174" s="3">
        <v>30</v>
      </c>
      <c r="C174" s="3">
        <v>95.30599975585938</v>
      </c>
    </row>
    <row r="175" spans="2:3" ht="12.75">
      <c r="B175" s="3">
        <v>30</v>
      </c>
      <c r="C175" s="3">
        <v>95.62200164794922</v>
      </c>
    </row>
    <row r="176" spans="2:3" ht="12.75">
      <c r="B176" s="3">
        <v>30</v>
      </c>
      <c r="C176" s="3">
        <v>96.02999877929688</v>
      </c>
    </row>
    <row r="177" spans="2:3" ht="12.75">
      <c r="B177" s="3">
        <v>30</v>
      </c>
      <c r="C177" s="3">
        <v>96.06500244140625</v>
      </c>
    </row>
    <row r="178" spans="2:3" ht="12.75">
      <c r="B178" s="3">
        <v>30</v>
      </c>
      <c r="C178" s="3">
        <v>96.2699966430664</v>
      </c>
    </row>
    <row r="179" spans="2:3" ht="12.75">
      <c r="B179" s="3">
        <v>30</v>
      </c>
      <c r="C179" s="3">
        <v>96.5</v>
      </c>
    </row>
    <row r="180" spans="2:3" ht="12.75">
      <c r="B180" s="3">
        <v>30</v>
      </c>
      <c r="C180" s="3">
        <v>96.61699676513672</v>
      </c>
    </row>
    <row r="181" spans="2:3" ht="12.75">
      <c r="B181" s="3">
        <v>30</v>
      </c>
      <c r="C181" s="3">
        <v>96.8219985961914</v>
      </c>
    </row>
    <row r="182" spans="2:3" ht="12.75">
      <c r="B182" s="3">
        <v>30</v>
      </c>
      <c r="C182" s="3">
        <v>99.33000183105469</v>
      </c>
    </row>
    <row r="183" ht="12.75">
      <c r="B183" s="3">
        <v>30</v>
      </c>
    </row>
    <row r="184" ht="12.75">
      <c r="B184" s="3">
        <v>30</v>
      </c>
    </row>
    <row r="185" ht="12.75">
      <c r="B185" s="3">
        <v>30</v>
      </c>
    </row>
    <row r="186" ht="12.75">
      <c r="B186" s="3">
        <v>30</v>
      </c>
    </row>
    <row r="187" ht="12.75">
      <c r="B187" s="3">
        <v>30</v>
      </c>
    </row>
    <row r="188" ht="12.75">
      <c r="B188" s="3">
        <v>30</v>
      </c>
    </row>
    <row r="189" ht="12.75">
      <c r="B189" s="3">
        <v>30</v>
      </c>
    </row>
    <row r="190" ht="12.75">
      <c r="B190" s="3">
        <v>30</v>
      </c>
    </row>
    <row r="191" ht="12.75">
      <c r="B191" s="3">
        <v>30</v>
      </c>
    </row>
    <row r="192" ht="12.75">
      <c r="B192" s="3">
        <v>30</v>
      </c>
    </row>
    <row r="193" ht="12.75">
      <c r="B193" s="3">
        <v>30</v>
      </c>
    </row>
    <row r="194" ht="12.75">
      <c r="B194" s="3">
        <v>30</v>
      </c>
    </row>
    <row r="195" ht="12.75">
      <c r="B195" s="3">
        <v>30</v>
      </c>
    </row>
    <row r="196" ht="12.75">
      <c r="B196" s="3">
        <v>30</v>
      </c>
    </row>
    <row r="197" ht="12.75">
      <c r="B197" s="3">
        <v>30</v>
      </c>
    </row>
    <row r="198" ht="12.75">
      <c r="B198" s="3">
        <v>30</v>
      </c>
    </row>
    <row r="199" ht="12.75">
      <c r="B199" s="3">
        <v>30</v>
      </c>
    </row>
    <row r="200" ht="12.75">
      <c r="B200" s="3">
        <v>31</v>
      </c>
    </row>
    <row r="201" ht="12.75">
      <c r="B201" s="3">
        <v>32.09299850463867</v>
      </c>
    </row>
    <row r="202" ht="12.75">
      <c r="B202" s="3">
        <v>32.09299850463867</v>
      </c>
    </row>
    <row r="203" ht="12.75">
      <c r="B203" s="3">
        <v>32.290000915527344</v>
      </c>
    </row>
    <row r="204" ht="12.75">
      <c r="B204" s="3">
        <v>33</v>
      </c>
    </row>
    <row r="205" ht="12.75">
      <c r="B205" s="3">
        <v>33</v>
      </c>
    </row>
    <row r="206" ht="12.75">
      <c r="B206" s="3">
        <v>35</v>
      </c>
    </row>
    <row r="207" ht="12.75">
      <c r="B207" s="3">
        <v>35</v>
      </c>
    </row>
    <row r="208" ht="12.75">
      <c r="B208" s="3">
        <v>35</v>
      </c>
    </row>
    <row r="209" ht="12.75">
      <c r="B209" s="3">
        <v>35</v>
      </c>
    </row>
    <row r="210" ht="12.75">
      <c r="B210" s="3">
        <v>35</v>
      </c>
    </row>
    <row r="211" ht="12.75">
      <c r="B211" s="3">
        <v>35</v>
      </c>
    </row>
    <row r="212" ht="12.75">
      <c r="B212" s="3">
        <v>35</v>
      </c>
    </row>
    <row r="213" ht="12.75">
      <c r="B213" s="3">
        <v>35</v>
      </c>
    </row>
    <row r="214" ht="12.75">
      <c r="B214" s="3">
        <v>35</v>
      </c>
    </row>
    <row r="215" ht="12.75">
      <c r="B215" s="3">
        <v>35</v>
      </c>
    </row>
    <row r="216" ht="12.75">
      <c r="B216" s="3">
        <v>35</v>
      </c>
    </row>
    <row r="217" ht="12.75">
      <c r="B217" s="3">
        <v>35</v>
      </c>
    </row>
    <row r="218" ht="12.75">
      <c r="B218" s="3">
        <v>35</v>
      </c>
    </row>
    <row r="219" ht="12.75">
      <c r="B219" s="3">
        <v>35</v>
      </c>
    </row>
    <row r="220" ht="12.75">
      <c r="B220" s="3">
        <v>35</v>
      </c>
    </row>
    <row r="221" ht="12.75">
      <c r="B221" s="3">
        <v>35</v>
      </c>
    </row>
    <row r="222" ht="12.75">
      <c r="B222" s="3">
        <v>36</v>
      </c>
    </row>
    <row r="223" ht="12.75">
      <c r="B223" s="3">
        <v>60.5</v>
      </c>
    </row>
    <row r="224" ht="12.75">
      <c r="B224" s="3">
        <v>60.599998474121094</v>
      </c>
    </row>
    <row r="225" ht="12.75">
      <c r="B225" s="3">
        <v>60.599998474121094</v>
      </c>
    </row>
    <row r="226" ht="12.75">
      <c r="B226" s="3">
        <v>64.38999938964844</v>
      </c>
    </row>
    <row r="227" ht="12.75">
      <c r="B227" s="3">
        <v>64.9800033569336</v>
      </c>
    </row>
    <row r="228" ht="12.75">
      <c r="A228" s="23" t="s">
        <v>216</v>
      </c>
    </row>
    <row r="229" spans="1:11" ht="12.75">
      <c r="A229" s="24" t="s">
        <v>215</v>
      </c>
      <c r="B229" s="7">
        <f>COUNT(B$3:B227)</f>
        <v>225</v>
      </c>
      <c r="C229" s="7">
        <f>COUNT(C$3:C227)</f>
        <v>180</v>
      </c>
      <c r="D229" s="7">
        <f>COUNT(D$3:D227)</f>
        <v>95</v>
      </c>
      <c r="E229" s="7">
        <f>COUNT(E$3:E227)</f>
        <v>94</v>
      </c>
      <c r="F229" s="7">
        <f>COUNT(F$3:F227)</f>
        <v>94</v>
      </c>
      <c r="G229" s="7">
        <f>COUNT(G$3:G227)</f>
        <v>58</v>
      </c>
      <c r="H229" s="7">
        <f>COUNT(H$3:H227)</f>
        <v>57</v>
      </c>
      <c r="I229" s="7">
        <f>COUNT(I$3:I227)</f>
        <v>33</v>
      </c>
      <c r="J229" s="7">
        <f>COUNT(J$3:J227)</f>
        <v>31</v>
      </c>
      <c r="K229" s="7">
        <f>COUNT(K$3:K227)</f>
        <v>11</v>
      </c>
    </row>
    <row r="230" spans="1:11" ht="12.75">
      <c r="A230" s="24" t="s">
        <v>217</v>
      </c>
      <c r="B230" s="7">
        <f>AVERAGE(B$3:B227)</f>
        <v>21.49482665379842</v>
      </c>
      <c r="C230" s="7">
        <f>AVERAGE(C$3:C227)</f>
        <v>40.308388989253174</v>
      </c>
      <c r="D230" s="7">
        <f>AVERAGE(D$3:D227)</f>
        <v>0.3607157915830612</v>
      </c>
      <c r="E230" s="7">
        <f>AVERAGE(E$3:E227)</f>
        <v>63.533308800230635</v>
      </c>
      <c r="F230" s="7">
        <f>AVERAGE(F$3:F227)</f>
        <v>0.5314361704315277</v>
      </c>
      <c r="G230" s="7">
        <f>AVERAGE(G$3:G227)</f>
        <v>64.04518856056805</v>
      </c>
      <c r="H230" s="7">
        <f>AVERAGE(H$3:H227)</f>
        <v>1.188789475513132</v>
      </c>
      <c r="I230" s="7">
        <f>AVERAGE(I$3:I227)</f>
        <v>1.5503636379585122</v>
      </c>
      <c r="J230" s="7">
        <f>AVERAGE(J$3:J227)</f>
        <v>0.9654516015321978</v>
      </c>
      <c r="K230" s="7">
        <f>AVERAGE(K$3:K227)</f>
        <v>0.322927271406198</v>
      </c>
    </row>
    <row r="231" spans="1:11" ht="12.75">
      <c r="A231" s="24" t="s">
        <v>218</v>
      </c>
      <c r="B231" s="7">
        <f>GEOMEAN(B$3:B227)</f>
        <v>16.79393014019575</v>
      </c>
      <c r="C231" s="7">
        <f>GEOMEAN(C$3:C227)</f>
        <v>23.039131014799516</v>
      </c>
      <c r="D231" s="7">
        <f>GEOMEAN(D$3:D227)</f>
        <v>0.20420041508767417</v>
      </c>
      <c r="E231" s="7">
        <f>GEOMEAN(E$3:E227)</f>
        <v>61.05350657440019</v>
      </c>
      <c r="F231" s="7">
        <f>GEOMEAN(F$3:F227)</f>
        <v>0.2494497389768702</v>
      </c>
      <c r="G231" s="7">
        <f>GEOMEAN(G$3:G227)</f>
        <v>54.485433426442384</v>
      </c>
      <c r="H231" s="7">
        <f>GEOMEAN(H$3:H227)</f>
        <v>0.2831243806326144</v>
      </c>
      <c r="I231" s="7">
        <f>GEOMEAN(I$3:I227)</f>
        <v>1.0970400541914576</v>
      </c>
      <c r="J231" s="7">
        <f>GEOMEAN(J$3:J227)</f>
        <v>0.5682672486235564</v>
      </c>
      <c r="K231" s="7">
        <f>GEOMEAN(K$3:K227)</f>
        <v>0.040082267957115114</v>
      </c>
    </row>
    <row r="232" spans="1:11" ht="12.75">
      <c r="A232" s="24" t="s">
        <v>223</v>
      </c>
      <c r="B232" s="7">
        <f>MIN(B$3:B227)</f>
        <v>0.5</v>
      </c>
      <c r="C232" s="7">
        <f>MIN(C$3:C227)</f>
        <v>0.20000000298023224</v>
      </c>
      <c r="D232" s="7">
        <f>MIN(D$3:D227)</f>
        <v>0.05000000074505806</v>
      </c>
      <c r="E232" s="7">
        <f>MIN(E$3:E227)</f>
        <v>15.892999649047852</v>
      </c>
      <c r="F232" s="7">
        <f>MIN(F$3:F227)</f>
        <v>0.06300000101327896</v>
      </c>
      <c r="G232" s="7">
        <f>MIN(G$3:G227)</f>
        <v>0.5540000200271606</v>
      </c>
      <c r="H232" s="7">
        <f>MIN(H$3:H227)</f>
        <v>0.07000000029802322</v>
      </c>
      <c r="I232" s="7">
        <f>MIN(I$3:I227)</f>
        <v>0.06199999898672104</v>
      </c>
      <c r="J232" s="7">
        <f>MIN(J$3:J227)</f>
        <v>0.09099999815225601</v>
      </c>
      <c r="K232" s="7">
        <f>MIN(K$3:K227)</f>
        <v>0.00019999999494757503</v>
      </c>
    </row>
    <row r="233" spans="1:11" ht="12.75">
      <c r="A233" s="24" t="s">
        <v>224</v>
      </c>
      <c r="B233" s="7">
        <f>MAX(B$3:B227)</f>
        <v>64.9800033569336</v>
      </c>
      <c r="C233" s="7">
        <f>MAX(C$3:C227)</f>
        <v>99.33000183105469</v>
      </c>
      <c r="D233" s="7">
        <f>MAX(D$3:D227)</f>
        <v>8.75</v>
      </c>
      <c r="E233" s="7">
        <f>MAX(E$3:E227)</f>
        <v>97.87999725341797</v>
      </c>
      <c r="F233" s="7">
        <f>MAX(F$3:F227)</f>
        <v>5.579999923706055</v>
      </c>
      <c r="G233" s="7">
        <f>MAX(G$3:G227)</f>
        <v>99.05030059814453</v>
      </c>
      <c r="H233" s="7">
        <f>MAX(H$3:H227)</f>
        <v>30</v>
      </c>
      <c r="I233" s="7">
        <f>MAX(I$3:I227)</f>
        <v>5</v>
      </c>
      <c r="J233" s="7">
        <f>MAX(J$3:J227)</f>
        <v>7.199999809265137</v>
      </c>
      <c r="K233" s="7">
        <f>MAX(K$3:K227)</f>
        <v>2.7699999809265137</v>
      </c>
    </row>
    <row r="234" spans="1:11" ht="12.75">
      <c r="A234" s="24" t="s">
        <v>219</v>
      </c>
      <c r="B234" s="7">
        <f>PERCENTILE(B$3:B227,0.5)</f>
        <v>22</v>
      </c>
      <c r="C234" s="7">
        <f>PERCENTILE(C$3:C227,0.5)</f>
        <v>24.429000854492188</v>
      </c>
      <c r="D234" s="7">
        <f>PERCENTILE(D$3:D227,0.5)</f>
        <v>0.25</v>
      </c>
      <c r="E234" s="7">
        <f>PERCENTILE(E$3:E227,0.5)</f>
        <v>59.900001525878906</v>
      </c>
      <c r="F234" s="7">
        <f>PERCENTILE(F$3:F227,0.5)</f>
        <v>0.20000000298023224</v>
      </c>
      <c r="G234" s="7">
        <f>PERCENTILE(G$3:G227,0.5)</f>
        <v>67.54000091552734</v>
      </c>
      <c r="H234" s="7">
        <f>PERCENTILE(H$3:H227,0.5)</f>
        <v>0.210999995470047</v>
      </c>
      <c r="I234" s="7">
        <f>PERCENTILE(I$3:I227,0.5)</f>
        <v>1</v>
      </c>
      <c r="J234" s="7">
        <f>PERCENTILE(J$3:J227,0.5)</f>
        <v>0.5</v>
      </c>
      <c r="K234" s="7">
        <f>PERCENTILE(K$3:K227,0.5)</f>
        <v>0.08799999952316284</v>
      </c>
    </row>
    <row r="235" spans="1:11" ht="12.75">
      <c r="A235" s="24" t="s">
        <v>220</v>
      </c>
      <c r="B235" s="7">
        <f>PERCENTILE(B$3:B227,0.9)</f>
        <v>33</v>
      </c>
      <c r="C235" s="7">
        <f>PERCENTILE(C$3:C227,0.9)</f>
        <v>89.3949966430664</v>
      </c>
      <c r="D235" s="7">
        <f>PERCENTILE(D$3:D227,0.9)</f>
        <v>0.30000001192092896</v>
      </c>
      <c r="E235" s="7">
        <f>PERCENTILE(E$3:E227,0.9)</f>
        <v>86.16580123901367</v>
      </c>
      <c r="F235" s="7">
        <f>PERCENTILE(F$3:F227,0.9)</f>
        <v>1.8493999958038332</v>
      </c>
      <c r="G235" s="7">
        <f>PERCENTILE(G$3:G227,0.9)</f>
        <v>79.4791000366211</v>
      </c>
      <c r="H235" s="7">
        <f>PERCENTILE(H$3:H227,0.9)</f>
        <v>2.080000019073486</v>
      </c>
      <c r="I235" s="7">
        <f>PERCENTILE(I$3:I227,0.9)</f>
        <v>3.565999984741212</v>
      </c>
      <c r="J235" s="7">
        <f>PERCENTILE(J$3:J227,0.9)</f>
        <v>1.559999942779541</v>
      </c>
      <c r="K235" s="7">
        <f>PERCENTILE(K$3:K227,0.9)</f>
        <v>0.25</v>
      </c>
    </row>
    <row r="236" spans="1:11" ht="12.75">
      <c r="A236" s="24" t="s">
        <v>221</v>
      </c>
      <c r="B236" s="7">
        <f>STDEV(B$3:B227)</f>
        <v>12.189152544170778</v>
      </c>
      <c r="C236" s="7">
        <f>STDEV(C$3:C227)</f>
        <v>32.81689205927456</v>
      </c>
      <c r="D236" s="7">
        <f>STDEV(D$3:D227)</f>
        <v>1.006093854173541</v>
      </c>
      <c r="E236" s="7">
        <f>STDEV(E$3:E227)</f>
        <v>15.856673545052228</v>
      </c>
      <c r="F236" s="7">
        <f>STDEV(F$3:F227)</f>
        <v>0.8013536538063135</v>
      </c>
      <c r="G236" s="7">
        <f>STDEV(G$3:G227)</f>
        <v>20.100130071331712</v>
      </c>
      <c r="H236" s="7">
        <f>STDEV(H$3:H227)</f>
        <v>4.028261450397606</v>
      </c>
      <c r="I236" s="7">
        <f>STDEV(I$3:I227)</f>
        <v>1.2666884681279744</v>
      </c>
      <c r="J236" s="7">
        <f>STDEV(J$3:J227)</f>
        <v>1.4559712593799519</v>
      </c>
      <c r="K236" s="7">
        <f>STDEV(K$3:K227)</f>
        <v>0.814635236553093</v>
      </c>
    </row>
    <row r="237" spans="1:11" ht="12.75">
      <c r="A237" s="24" t="s">
        <v>222</v>
      </c>
      <c r="B237" s="7">
        <f aca="true" t="shared" si="0" ref="B237:K237">B236/B230</f>
        <v>0.5670737773554826</v>
      </c>
      <c r="C237" s="7">
        <f t="shared" si="0"/>
        <v>0.8141454640626803</v>
      </c>
      <c r="D237" s="7">
        <f t="shared" si="0"/>
        <v>2.7891594370130868</v>
      </c>
      <c r="E237" s="7">
        <f t="shared" si="0"/>
        <v>0.2495804774612127</v>
      </c>
      <c r="F237" s="7">
        <f t="shared" si="0"/>
        <v>1.5079019803179976</v>
      </c>
      <c r="G237" s="7">
        <f t="shared" si="0"/>
        <v>0.3138429368870209</v>
      </c>
      <c r="H237" s="7">
        <f t="shared" si="0"/>
        <v>3.3885406401826</v>
      </c>
      <c r="I237" s="7">
        <f t="shared" si="0"/>
        <v>0.8170266878781577</v>
      </c>
      <c r="J237" s="7">
        <f t="shared" si="0"/>
        <v>1.5080727579396898</v>
      </c>
      <c r="K237" s="7">
        <f t="shared" si="0"/>
        <v>2.5226585323863655</v>
      </c>
    </row>
    <row r="238" ht="12.75">
      <c r="B238" s="7"/>
    </row>
  </sheetData>
  <mergeCells count="1">
    <mergeCell ref="A1:A2"/>
  </mergeCells>
  <printOptions/>
  <pageMargins left="0.75" right="0.75" top="1" bottom="1" header="0.5" footer="0.5"/>
  <pageSetup horizontalDpi="600" verticalDpi="600" orientation="landscape" paperSize="5" scale="50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I242"/>
  <sheetViews>
    <sheetView zoomScale="75" zoomScaleNormal="75" workbookViewId="0" topLeftCell="A1">
      <pane xSplit="1" ySplit="2" topLeftCell="J3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Q31" sqref="Q31"/>
    </sheetView>
  </sheetViews>
  <sheetFormatPr defaultColWidth="9.140625" defaultRowHeight="12.75"/>
  <cols>
    <col min="1" max="1" width="8.7109375" style="22" customWidth="1"/>
    <col min="2" max="18" width="15.57421875" style="3" customWidth="1"/>
    <col min="19" max="31" width="8.7109375" style="3" customWidth="1"/>
    <col min="32" max="34" width="8.7109375" style="4" customWidth="1"/>
    <col min="35" max="35" width="8.7109375" style="4" hidden="1" customWidth="1"/>
    <col min="36" max="16384" width="8.7109375" style="3" customWidth="1"/>
  </cols>
  <sheetData>
    <row r="1" spans="1:35" ht="12" customHeight="1">
      <c r="A1" s="36"/>
      <c r="B1" s="8" t="s">
        <v>214</v>
      </c>
      <c r="C1" s="8"/>
      <c r="D1" s="9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AI1" s="4" t="s">
        <v>0</v>
      </c>
    </row>
    <row r="2" spans="1:35" ht="75" customHeight="1">
      <c r="A2" s="37"/>
      <c r="B2" s="10" t="s">
        <v>44</v>
      </c>
      <c r="C2" s="10" t="s">
        <v>92</v>
      </c>
      <c r="D2" s="10" t="s">
        <v>238</v>
      </c>
      <c r="E2" s="10" t="s">
        <v>242</v>
      </c>
      <c r="F2" s="10" t="s">
        <v>53</v>
      </c>
      <c r="G2" s="10" t="s">
        <v>240</v>
      </c>
      <c r="H2" s="10" t="s">
        <v>226</v>
      </c>
      <c r="I2" s="10" t="s">
        <v>239</v>
      </c>
      <c r="J2" s="10" t="s">
        <v>163</v>
      </c>
      <c r="K2" s="10" t="s">
        <v>241</v>
      </c>
      <c r="L2" s="10" t="s">
        <v>52</v>
      </c>
      <c r="M2" s="10" t="s">
        <v>243</v>
      </c>
      <c r="N2" s="10" t="s">
        <v>210</v>
      </c>
      <c r="O2" s="10" t="s">
        <v>19</v>
      </c>
      <c r="P2" s="10" t="s">
        <v>66</v>
      </c>
      <c r="Q2" s="10" t="s">
        <v>7</v>
      </c>
      <c r="R2" s="10" t="s">
        <v>209</v>
      </c>
      <c r="AI2" s="4" t="s">
        <v>60</v>
      </c>
    </row>
    <row r="3" spans="1:18" ht="12.75">
      <c r="A3" s="21"/>
      <c r="B3" s="3">
        <v>0.00800000037997961</v>
      </c>
      <c r="C3" s="3">
        <v>3.690000057220459</v>
      </c>
      <c r="D3" s="3">
        <v>0.02500000037252903</v>
      </c>
      <c r="E3" s="3">
        <v>0.019999999552965164</v>
      </c>
      <c r="F3" s="3">
        <v>0.0020000000949949026</v>
      </c>
      <c r="G3" s="3">
        <v>0.035999998450279236</v>
      </c>
      <c r="H3" s="3">
        <v>0.0006000000284984708</v>
      </c>
      <c r="I3" s="3">
        <v>9.999999747378752E-05</v>
      </c>
      <c r="J3" s="3">
        <v>0.25200000405311584</v>
      </c>
      <c r="K3" s="4">
        <v>0.03999999910593033</v>
      </c>
      <c r="L3" s="4">
        <v>7.539999961853027</v>
      </c>
      <c r="M3" s="4">
        <v>0.029999999329447746</v>
      </c>
      <c r="N3" s="4">
        <v>0.009999999776482582</v>
      </c>
      <c r="O3" s="3">
        <v>0.10000000149011612</v>
      </c>
      <c r="P3" s="3">
        <v>0.25</v>
      </c>
      <c r="Q3" s="3">
        <v>0.029100000858306885</v>
      </c>
      <c r="R3" s="3">
        <v>27.5</v>
      </c>
    </row>
    <row r="4" spans="1:18" ht="12.75">
      <c r="A4" s="21"/>
      <c r="B4" s="3">
        <v>0.00800000037997961</v>
      </c>
      <c r="C4" s="3">
        <v>7</v>
      </c>
      <c r="D4" s="3">
        <v>0.02500000037252903</v>
      </c>
      <c r="E4" s="3">
        <v>0.019999999552965164</v>
      </c>
      <c r="F4" s="3">
        <v>0.0020000000949949026</v>
      </c>
      <c r="G4" s="3">
        <v>0.05000000074505806</v>
      </c>
      <c r="H4" s="3">
        <v>0.0010000000474974513</v>
      </c>
      <c r="I4" s="3">
        <v>0.0020000000949949026</v>
      </c>
      <c r="J4" s="3">
        <v>0.25200000405311584</v>
      </c>
      <c r="K4" s="4">
        <v>0.05999999865889549</v>
      </c>
      <c r="L4" s="4">
        <v>31.66900062561035</v>
      </c>
      <c r="M4" s="4">
        <v>0.029999999329447746</v>
      </c>
      <c r="N4" s="4">
        <v>0.009999999776482582</v>
      </c>
      <c r="O4" s="3">
        <v>0.20000000298023224</v>
      </c>
      <c r="P4" s="3">
        <v>0.49399998784065247</v>
      </c>
      <c r="Q4" s="3">
        <v>0.029100000858306885</v>
      </c>
      <c r="R4" s="3">
        <v>33.5</v>
      </c>
    </row>
    <row r="5" spans="1:18" ht="12.75">
      <c r="A5" s="21"/>
      <c r="B5" s="3">
        <v>0.00800000037997961</v>
      </c>
      <c r="C5" s="3">
        <v>19.979999542236328</v>
      </c>
      <c r="D5" s="3">
        <v>0.027000000700354576</v>
      </c>
      <c r="E5" s="3">
        <v>0.019999999552965164</v>
      </c>
      <c r="F5" s="3">
        <v>0.007000000216066837</v>
      </c>
      <c r="G5" s="3">
        <v>0.05000000074505806</v>
      </c>
      <c r="H5" s="3">
        <v>0.0020000000949949026</v>
      </c>
      <c r="I5" s="3">
        <v>0.0020000000949949026</v>
      </c>
      <c r="J5" s="3">
        <v>0.2939999997615814</v>
      </c>
      <c r="K5" s="4">
        <v>0.15000000596046448</v>
      </c>
      <c r="L5" s="4">
        <v>31.687999725341797</v>
      </c>
      <c r="M5" s="4">
        <v>0.029999999329447746</v>
      </c>
      <c r="N5" s="4">
        <v>0.009999999776482582</v>
      </c>
      <c r="O5" s="3">
        <v>0.20000000298023224</v>
      </c>
      <c r="P5" s="3">
        <v>0.49399998784065247</v>
      </c>
      <c r="Q5" s="3">
        <v>0.029999999329447746</v>
      </c>
      <c r="R5" s="3">
        <v>33.5</v>
      </c>
    </row>
    <row r="6" spans="1:18" ht="12.75">
      <c r="A6" s="21"/>
      <c r="B6" s="3">
        <v>0.019999999552965164</v>
      </c>
      <c r="C6" s="3">
        <v>19.988000869750977</v>
      </c>
      <c r="D6" s="3">
        <v>0.027000000700354576</v>
      </c>
      <c r="E6" s="3">
        <v>0.019999999552965164</v>
      </c>
      <c r="F6" s="3">
        <v>0.019999999552965164</v>
      </c>
      <c r="G6" s="3">
        <v>0.05000000074505806</v>
      </c>
      <c r="H6" s="3">
        <v>0.0020000000949949026</v>
      </c>
      <c r="I6" s="3">
        <v>0.0020000000949949026</v>
      </c>
      <c r="J6" s="3">
        <v>0.2939999997615814</v>
      </c>
      <c r="K6" s="4">
        <v>0.20000000298023224</v>
      </c>
      <c r="L6" s="4">
        <v>31.861000061035156</v>
      </c>
      <c r="M6" s="4">
        <v>0.05000000074505806</v>
      </c>
      <c r="N6" s="4">
        <v>0.009999999776482582</v>
      </c>
      <c r="O6" s="3">
        <v>0.3070000112056732</v>
      </c>
      <c r="P6" s="3">
        <v>0.4970000088214874</v>
      </c>
      <c r="Q6" s="3">
        <v>0.029999999329447746</v>
      </c>
      <c r="R6" s="3">
        <v>37.119998931884766</v>
      </c>
    </row>
    <row r="7" spans="1:18" ht="12.75">
      <c r="A7" s="21"/>
      <c r="B7" s="3">
        <v>0.10000000149011612</v>
      </c>
      <c r="C7" s="3">
        <v>19.992000579833984</v>
      </c>
      <c r="D7" s="3">
        <v>0.027000000700354576</v>
      </c>
      <c r="E7" s="3">
        <v>0.019999999552965164</v>
      </c>
      <c r="F7" s="3">
        <v>0.019999999552965164</v>
      </c>
      <c r="G7" s="3">
        <v>0.054999999701976776</v>
      </c>
      <c r="H7" s="3">
        <v>0.0020000000949949026</v>
      </c>
      <c r="I7" s="3">
        <v>0.004000000189989805</v>
      </c>
      <c r="J7" s="3">
        <v>0.375</v>
      </c>
      <c r="K7" s="4">
        <v>0.20000000298023224</v>
      </c>
      <c r="L7" s="4">
        <v>31.87299919128418</v>
      </c>
      <c r="M7" s="4">
        <v>0.05000000074505806</v>
      </c>
      <c r="N7" s="4">
        <v>0.009999999776482582</v>
      </c>
      <c r="O7" s="3">
        <v>0.3070000112056732</v>
      </c>
      <c r="P7" s="3">
        <v>0.4970000088214874</v>
      </c>
      <c r="Q7" s="3">
        <v>0.10000000149011612</v>
      </c>
      <c r="R7" s="3">
        <v>37.310001373291016</v>
      </c>
    </row>
    <row r="8" spans="1:18" ht="12.75">
      <c r="A8" s="21"/>
      <c r="B8" s="3">
        <v>0.10000000149011612</v>
      </c>
      <c r="C8" s="3">
        <v>20</v>
      </c>
      <c r="D8" s="3">
        <v>0.027000000700354576</v>
      </c>
      <c r="E8" s="3">
        <v>0.05000000074505806</v>
      </c>
      <c r="F8" s="3">
        <v>0.019999999552965164</v>
      </c>
      <c r="G8" s="3">
        <v>0.054999999701976776</v>
      </c>
      <c r="H8" s="3">
        <v>0.0020000000949949026</v>
      </c>
      <c r="I8" s="3">
        <v>0.006000000052154064</v>
      </c>
      <c r="J8" s="3">
        <v>0.4000000059604645</v>
      </c>
      <c r="K8" s="4">
        <v>0.20000000298023224</v>
      </c>
      <c r="L8" s="4">
        <v>31.87299919128418</v>
      </c>
      <c r="M8" s="4">
        <v>0.05000000074505806</v>
      </c>
      <c r="N8" s="4">
        <v>0.009999999776482582</v>
      </c>
      <c r="O8" s="3">
        <v>0.3089999854564667</v>
      </c>
      <c r="P8" s="3">
        <v>0.4970000088214874</v>
      </c>
      <c r="Q8" s="3">
        <v>0.6000000238418579</v>
      </c>
      <c r="R8" s="3">
        <v>37.310001373291016</v>
      </c>
    </row>
    <row r="9" spans="1:18" ht="12.75">
      <c r="A9" s="21"/>
      <c r="B9" s="3">
        <v>0.10300000011920929</v>
      </c>
      <c r="C9" s="3">
        <v>33.650001525878906</v>
      </c>
      <c r="D9" s="3">
        <v>0.027000000700354576</v>
      </c>
      <c r="E9" s="3">
        <v>0.05000000074505806</v>
      </c>
      <c r="F9" s="3">
        <v>0.019999999552965164</v>
      </c>
      <c r="G9" s="3">
        <v>0.054999999701976776</v>
      </c>
      <c r="H9" s="3">
        <v>0.0020000000949949026</v>
      </c>
      <c r="I9" s="3">
        <v>0.006000000052154064</v>
      </c>
      <c r="J9" s="3">
        <v>0.4000000059604645</v>
      </c>
      <c r="K9" s="4">
        <v>0.20000000298023224</v>
      </c>
      <c r="L9" s="4">
        <v>31.87299919128418</v>
      </c>
      <c r="M9" s="4">
        <v>0.05000000074505806</v>
      </c>
      <c r="N9" s="4">
        <v>0.009999999776482582</v>
      </c>
      <c r="O9" s="3">
        <v>0.3089999854564667</v>
      </c>
      <c r="P9" s="3">
        <v>0.4970000088214874</v>
      </c>
      <c r="Q9" s="3">
        <v>0.6000000238418579</v>
      </c>
      <c r="R9" s="3">
        <v>42.7400016784668</v>
      </c>
    </row>
    <row r="10" spans="1:18" ht="12.75">
      <c r="A10" s="21"/>
      <c r="B10" s="3">
        <v>0.10300000011920929</v>
      </c>
      <c r="C10" s="3">
        <v>33.900001525878906</v>
      </c>
      <c r="D10" s="3">
        <v>0.027000000700354576</v>
      </c>
      <c r="E10" s="3">
        <v>0.09099999815225601</v>
      </c>
      <c r="F10" s="3">
        <v>0.02500000037252903</v>
      </c>
      <c r="G10" s="3">
        <v>0.054999999701976776</v>
      </c>
      <c r="H10" s="3">
        <v>0.0020000000949949026</v>
      </c>
      <c r="I10" s="3">
        <v>0.012000000104308128</v>
      </c>
      <c r="J10" s="3">
        <v>0.4000000059604645</v>
      </c>
      <c r="K10" s="4">
        <v>0.20000000298023224</v>
      </c>
      <c r="L10" s="4">
        <v>31.87299919128418</v>
      </c>
      <c r="M10" s="4">
        <v>0.07999999821186066</v>
      </c>
      <c r="N10" s="4">
        <v>0.009999999776482582</v>
      </c>
      <c r="O10" s="3">
        <v>0.3089999854564667</v>
      </c>
      <c r="P10" s="3">
        <v>0.4970000088214874</v>
      </c>
      <c r="Q10" s="3">
        <v>0.6000000238418579</v>
      </c>
      <c r="R10" s="3">
        <v>59</v>
      </c>
    </row>
    <row r="11" spans="1:18" ht="12.75">
      <c r="A11" s="21"/>
      <c r="B11" s="3">
        <v>0.11999999731779099</v>
      </c>
      <c r="C11" s="3">
        <v>39.1619987487793</v>
      </c>
      <c r="D11" s="3">
        <v>0.027000000700354576</v>
      </c>
      <c r="E11" s="3">
        <v>0.10000000149011612</v>
      </c>
      <c r="F11" s="3">
        <v>0.052400000393390656</v>
      </c>
      <c r="G11" s="3">
        <v>0.054999999701976776</v>
      </c>
      <c r="H11" s="3">
        <v>0.0020000000949949026</v>
      </c>
      <c r="I11" s="3">
        <v>0.012000000104308128</v>
      </c>
      <c r="J11" s="3">
        <v>0.5</v>
      </c>
      <c r="K11" s="4">
        <v>0.20000000298023224</v>
      </c>
      <c r="L11" s="4">
        <v>31.874000549316406</v>
      </c>
      <c r="M11" s="4">
        <v>0.10000000149011612</v>
      </c>
      <c r="N11" s="4">
        <v>0.009999999776482582</v>
      </c>
      <c r="O11" s="3">
        <v>0.3089999854564667</v>
      </c>
      <c r="P11" s="3">
        <v>0.49799999594688416</v>
      </c>
      <c r="Q11" s="3">
        <v>0.6000000238418579</v>
      </c>
      <c r="R11" s="3">
        <v>74.8499984741211</v>
      </c>
    </row>
    <row r="12" spans="1:18" ht="12.75">
      <c r="A12" s="21"/>
      <c r="B12" s="3">
        <v>0.14000000059604645</v>
      </c>
      <c r="C12" s="3">
        <v>40</v>
      </c>
      <c r="D12" s="3">
        <v>0.027000000700354576</v>
      </c>
      <c r="E12" s="3">
        <v>0.12999999523162842</v>
      </c>
      <c r="F12" s="3">
        <v>0.07000000029802322</v>
      </c>
      <c r="G12" s="3">
        <v>0.07000000029802322</v>
      </c>
      <c r="H12" s="3">
        <v>0.0020000000949949026</v>
      </c>
      <c r="I12" s="3">
        <v>0.012000000104308128</v>
      </c>
      <c r="J12" s="3">
        <v>0.5</v>
      </c>
      <c r="K12" s="4">
        <v>0.20000000298023224</v>
      </c>
      <c r="L12" s="4">
        <v>31.929000854492188</v>
      </c>
      <c r="M12" s="4">
        <v>0.10999999940395355</v>
      </c>
      <c r="N12" s="4">
        <v>0.009999999776482582</v>
      </c>
      <c r="O12" s="3">
        <v>0.3089999854564667</v>
      </c>
      <c r="P12" s="3">
        <v>0.49799999594688416</v>
      </c>
      <c r="Q12" s="3">
        <v>1</v>
      </c>
      <c r="R12" s="3">
        <v>95.4000015258789</v>
      </c>
    </row>
    <row r="13" spans="1:17" ht="12.75">
      <c r="A13" s="21"/>
      <c r="B13" s="3">
        <v>0.16599999368190765</v>
      </c>
      <c r="C13" s="3">
        <v>40</v>
      </c>
      <c r="D13" s="3">
        <v>0.027000000700354576</v>
      </c>
      <c r="E13" s="3">
        <v>0.16599999368190765</v>
      </c>
      <c r="F13" s="3">
        <v>0.07000000029802322</v>
      </c>
      <c r="G13" s="3">
        <v>0.07500000298023224</v>
      </c>
      <c r="H13" s="3">
        <v>0.0020000000949949026</v>
      </c>
      <c r="I13" s="3">
        <v>0.012000000104308128</v>
      </c>
      <c r="J13" s="3">
        <v>0.5</v>
      </c>
      <c r="K13" s="4">
        <v>0.20000000298023224</v>
      </c>
      <c r="L13" s="4">
        <v>31.959999084472656</v>
      </c>
      <c r="M13" s="4">
        <v>0.11999999731779099</v>
      </c>
      <c r="N13" s="4">
        <v>0.009999999776482582</v>
      </c>
      <c r="O13" s="3">
        <v>0.3089999854564667</v>
      </c>
      <c r="P13" s="3">
        <v>0.49900001287460327</v>
      </c>
      <c r="Q13" s="3">
        <v>2</v>
      </c>
    </row>
    <row r="14" spans="1:16" ht="12.75">
      <c r="A14" s="21"/>
      <c r="B14" s="3">
        <v>0.23800000548362732</v>
      </c>
      <c r="C14" s="3">
        <v>48</v>
      </c>
      <c r="D14" s="3">
        <v>0.027000000700354576</v>
      </c>
      <c r="E14" s="3">
        <v>0.16599999368190765</v>
      </c>
      <c r="F14" s="3">
        <v>0.09239999949932098</v>
      </c>
      <c r="G14" s="3">
        <v>0.09000000357627869</v>
      </c>
      <c r="H14" s="3">
        <v>0.0020000000949949026</v>
      </c>
      <c r="I14" s="3">
        <v>0.019999999552965164</v>
      </c>
      <c r="J14" s="3">
        <v>0.5</v>
      </c>
      <c r="K14" s="4">
        <v>0.20000000298023224</v>
      </c>
      <c r="L14" s="4">
        <v>31.98900032043457</v>
      </c>
      <c r="M14" s="4">
        <v>0.11999999731779099</v>
      </c>
      <c r="N14" s="4">
        <v>0.009999999776482582</v>
      </c>
      <c r="O14" s="3">
        <v>0.3089999854564667</v>
      </c>
      <c r="P14" s="3">
        <v>0.49900001287460327</v>
      </c>
    </row>
    <row r="15" spans="1:15" ht="12.75">
      <c r="A15" s="21"/>
      <c r="B15" s="3">
        <v>0.2669999897480011</v>
      </c>
      <c r="C15" s="3">
        <v>50</v>
      </c>
      <c r="D15" s="3">
        <v>0.027000000700354576</v>
      </c>
      <c r="E15" s="3">
        <v>0.16599999368190765</v>
      </c>
      <c r="F15" s="3">
        <v>0.10000000149011612</v>
      </c>
      <c r="G15" s="3">
        <v>0.0989999994635582</v>
      </c>
      <c r="H15" s="3">
        <v>0.0020000000949949026</v>
      </c>
      <c r="I15" s="3">
        <v>0.019999999552965164</v>
      </c>
      <c r="J15" s="3">
        <v>0.5</v>
      </c>
      <c r="K15" s="4">
        <v>0.20000000298023224</v>
      </c>
      <c r="L15" s="4">
        <v>32.62860107421875</v>
      </c>
      <c r="M15" s="4">
        <v>0.11999999731779099</v>
      </c>
      <c r="N15" s="4">
        <v>0.009999999776482582</v>
      </c>
      <c r="O15" s="3">
        <v>0.3100000023841858</v>
      </c>
    </row>
    <row r="16" spans="1:15" ht="12.75">
      <c r="A16" s="21"/>
      <c r="B16" s="3">
        <v>0.2669999897480011</v>
      </c>
      <c r="C16" s="3">
        <v>50</v>
      </c>
      <c r="D16" s="3">
        <v>0.027000000700354576</v>
      </c>
      <c r="E16" s="3">
        <v>0.18000000715255737</v>
      </c>
      <c r="F16" s="3">
        <v>0.125</v>
      </c>
      <c r="G16" s="3">
        <v>0.10000000149011612</v>
      </c>
      <c r="H16" s="3">
        <v>0.0020000000949949026</v>
      </c>
      <c r="I16" s="3">
        <v>0.019999999552965164</v>
      </c>
      <c r="J16" s="3">
        <v>0.5</v>
      </c>
      <c r="K16" s="4">
        <v>0.20000000298023224</v>
      </c>
      <c r="L16" s="4">
        <v>41.900001525878906</v>
      </c>
      <c r="M16" s="4">
        <v>0.12999999523162842</v>
      </c>
      <c r="N16" s="4">
        <v>0.009999999776482582</v>
      </c>
      <c r="O16" s="3">
        <v>0.3100000023841858</v>
      </c>
    </row>
    <row r="17" spans="1:15" ht="12.75">
      <c r="A17" s="21"/>
      <c r="B17" s="3">
        <v>0.2669999897480011</v>
      </c>
      <c r="C17" s="3">
        <v>50</v>
      </c>
      <c r="D17" s="3">
        <v>0.027000000700354576</v>
      </c>
      <c r="E17" s="3">
        <v>0.20000000298023224</v>
      </c>
      <c r="F17" s="3">
        <v>0.16599999368190765</v>
      </c>
      <c r="G17" s="3">
        <v>0.10000000149011612</v>
      </c>
      <c r="H17" s="3">
        <v>0.004000000189989805</v>
      </c>
      <c r="I17" s="3">
        <v>0.019999999552965164</v>
      </c>
      <c r="J17" s="3">
        <v>0.5</v>
      </c>
      <c r="K17" s="4">
        <v>0.20000000298023224</v>
      </c>
      <c r="L17" s="4">
        <v>46.5</v>
      </c>
      <c r="M17" s="4">
        <v>0.12999999523162842</v>
      </c>
      <c r="N17" s="4">
        <v>0.009999999776482582</v>
      </c>
      <c r="O17" s="3">
        <v>1</v>
      </c>
    </row>
    <row r="18" spans="1:15" ht="12.75">
      <c r="A18" s="21"/>
      <c r="B18" s="3">
        <v>0.2720000147819519</v>
      </c>
      <c r="C18" s="3">
        <v>53.369598388671875</v>
      </c>
      <c r="D18" s="3">
        <v>0.05000000074505806</v>
      </c>
      <c r="E18" s="3">
        <v>0.30000001192092896</v>
      </c>
      <c r="F18" s="3">
        <v>0.16599999368190765</v>
      </c>
      <c r="G18" s="3">
        <v>0.10000000149011612</v>
      </c>
      <c r="H18" s="3">
        <v>0.004000000189989805</v>
      </c>
      <c r="I18" s="3">
        <v>0.019999999552965164</v>
      </c>
      <c r="J18" s="3">
        <v>0.5329999923706055</v>
      </c>
      <c r="K18" s="4">
        <v>0.20000000298023224</v>
      </c>
      <c r="L18" s="4">
        <v>58.27859878540039</v>
      </c>
      <c r="M18" s="4">
        <v>0.1599999964237213</v>
      </c>
      <c r="N18" s="4">
        <v>0.014999999664723873</v>
      </c>
      <c r="O18" s="3">
        <v>1.8799999952316284</v>
      </c>
    </row>
    <row r="19" spans="1:15" ht="12.75">
      <c r="A19" s="21"/>
      <c r="B19" s="3">
        <v>0.2800000011920929</v>
      </c>
      <c r="C19" s="3">
        <v>53.37030029296875</v>
      </c>
      <c r="D19" s="3">
        <v>0.05000000074505806</v>
      </c>
      <c r="E19" s="3">
        <v>0.30000001192092896</v>
      </c>
      <c r="F19" s="3">
        <v>0.16599999368190765</v>
      </c>
      <c r="G19" s="3">
        <v>0.10000000149011612</v>
      </c>
      <c r="H19" s="3">
        <v>0.004000000189989805</v>
      </c>
      <c r="I19" s="3">
        <v>0.019999999552965164</v>
      </c>
      <c r="J19" s="3">
        <v>0.5329999923706055</v>
      </c>
      <c r="K19" s="4">
        <v>0.2199999988079071</v>
      </c>
      <c r="L19" s="4">
        <v>63.77859878540039</v>
      </c>
      <c r="M19" s="4">
        <v>0.1860000044107437</v>
      </c>
      <c r="N19" s="4">
        <v>0.014999999664723873</v>
      </c>
      <c r="O19" s="3">
        <v>1.8799999952316284</v>
      </c>
    </row>
    <row r="20" spans="1:14" ht="12.75">
      <c r="A20" s="21"/>
      <c r="B20" s="3">
        <v>0.2800000011920929</v>
      </c>
      <c r="C20" s="3">
        <v>53.375</v>
      </c>
      <c r="D20" s="3">
        <v>0.05000000074505806</v>
      </c>
      <c r="E20" s="3">
        <v>0.4000000059604645</v>
      </c>
      <c r="F20" s="3">
        <v>0.16599999368190765</v>
      </c>
      <c r="G20" s="3">
        <v>0.10000000149011612</v>
      </c>
      <c r="H20" s="3">
        <v>0.004000000189989805</v>
      </c>
      <c r="I20" s="3">
        <v>0.019999999552965164</v>
      </c>
      <c r="J20" s="3">
        <v>0.800000011920929</v>
      </c>
      <c r="K20" s="4">
        <v>0.2199999988079071</v>
      </c>
      <c r="L20" s="4">
        <v>65.83000183105469</v>
      </c>
      <c r="M20" s="4">
        <v>0.1860000044107437</v>
      </c>
      <c r="N20" s="4">
        <v>0.10000000149011612</v>
      </c>
    </row>
    <row r="21" spans="1:14" ht="12.75">
      <c r="A21" s="21"/>
      <c r="B21" s="3">
        <v>0.2800000011920929</v>
      </c>
      <c r="C21" s="3">
        <v>55.094600677490234</v>
      </c>
      <c r="D21" s="3">
        <v>0.05000000074505806</v>
      </c>
      <c r="E21" s="3">
        <v>0.5</v>
      </c>
      <c r="F21" s="3">
        <v>0.16599999368190765</v>
      </c>
      <c r="G21" s="3">
        <v>0.10000000149011612</v>
      </c>
      <c r="H21" s="3">
        <v>0.004000000189989805</v>
      </c>
      <c r="I21" s="3">
        <v>0.019999999552965164</v>
      </c>
      <c r="J21" s="3">
        <v>0.800000011920929</v>
      </c>
      <c r="K21" s="4">
        <v>0.2199999988079071</v>
      </c>
      <c r="L21" s="4">
        <v>70.12860107421875</v>
      </c>
      <c r="M21" s="4">
        <v>0.1860000044107437</v>
      </c>
      <c r="N21" s="4">
        <v>0.10000000149011612</v>
      </c>
    </row>
    <row r="22" spans="1:14" ht="12.75">
      <c r="A22" s="21"/>
      <c r="B22" s="3">
        <v>0.2800000011920929</v>
      </c>
      <c r="C22" s="3">
        <v>55.5</v>
      </c>
      <c r="D22" s="3">
        <v>0.05000000074505806</v>
      </c>
      <c r="E22" s="3">
        <v>0.5</v>
      </c>
      <c r="F22" s="3">
        <v>0.16599999368190765</v>
      </c>
      <c r="G22" s="3">
        <v>0.10000000149011612</v>
      </c>
      <c r="H22" s="3">
        <v>0.004000000189989805</v>
      </c>
      <c r="I22" s="3">
        <v>0.019999999552965164</v>
      </c>
      <c r="J22" s="3">
        <v>0.800000011920929</v>
      </c>
      <c r="K22" s="4">
        <v>0.2199999988079071</v>
      </c>
      <c r="L22" s="4">
        <v>79.5</v>
      </c>
      <c r="M22" s="4">
        <v>0.20000000298023224</v>
      </c>
      <c r="N22" s="4">
        <v>0.10000000149011612</v>
      </c>
    </row>
    <row r="23" spans="1:14" ht="12.75">
      <c r="A23" s="21"/>
      <c r="B23" s="3">
        <v>0.2800000011920929</v>
      </c>
      <c r="C23" s="3">
        <v>55.900001525878906</v>
      </c>
      <c r="D23" s="3">
        <v>0.05000000074505806</v>
      </c>
      <c r="E23" s="3">
        <v>0.625</v>
      </c>
      <c r="F23" s="3">
        <v>0.16599999368190765</v>
      </c>
      <c r="G23" s="3">
        <v>0.10000000149011612</v>
      </c>
      <c r="H23" s="3">
        <v>0.004000000189989805</v>
      </c>
      <c r="I23" s="3">
        <v>0.019999999552965164</v>
      </c>
      <c r="J23" s="3">
        <v>0.800000011920929</v>
      </c>
      <c r="K23" s="4">
        <v>0.2199999988079071</v>
      </c>
      <c r="L23" s="4">
        <v>82.31199645996094</v>
      </c>
      <c r="M23" s="4">
        <v>0.20000000298023224</v>
      </c>
      <c r="N23" s="4">
        <v>0.30000001192092896</v>
      </c>
    </row>
    <row r="24" spans="1:14" ht="12.75">
      <c r="A24" s="21"/>
      <c r="B24" s="3">
        <v>0.2800000011920929</v>
      </c>
      <c r="C24" s="3">
        <v>56.54399871826172</v>
      </c>
      <c r="D24" s="3">
        <v>0.05000000074505806</v>
      </c>
      <c r="E24" s="3">
        <v>1</v>
      </c>
      <c r="F24" s="3">
        <v>0.16599999368190765</v>
      </c>
      <c r="G24" s="3">
        <v>0.10000000149011612</v>
      </c>
      <c r="H24" s="3">
        <v>0.004000000189989805</v>
      </c>
      <c r="I24" s="3">
        <v>0.019999999552965164</v>
      </c>
      <c r="J24" s="3">
        <v>1</v>
      </c>
      <c r="K24" s="4">
        <v>0.2199999988079071</v>
      </c>
      <c r="L24" s="4">
        <v>82.56199645996094</v>
      </c>
      <c r="M24" s="4">
        <v>0.20000000298023224</v>
      </c>
      <c r="N24" s="4">
        <v>0.550000011920929</v>
      </c>
    </row>
    <row r="25" spans="1:14" ht="12.75">
      <c r="A25" s="21"/>
      <c r="B25" s="3">
        <v>0.2800000011920929</v>
      </c>
      <c r="C25" s="3">
        <v>56.54399871826172</v>
      </c>
      <c r="D25" s="3">
        <v>0.06199999898672104</v>
      </c>
      <c r="E25" s="3">
        <v>1</v>
      </c>
      <c r="F25" s="3">
        <v>0.16599999368190765</v>
      </c>
      <c r="G25" s="3">
        <v>0.15000000596046448</v>
      </c>
      <c r="H25" s="3">
        <v>0.004000000189989805</v>
      </c>
      <c r="I25" s="3">
        <v>0.019999999552965164</v>
      </c>
      <c r="J25" s="3">
        <v>1</v>
      </c>
      <c r="K25" s="4">
        <v>0.2199999988079071</v>
      </c>
      <c r="L25" s="4">
        <v>83.9000015258789</v>
      </c>
      <c r="M25" s="4">
        <v>0.375</v>
      </c>
      <c r="N25" s="4">
        <v>0.9599999785423279</v>
      </c>
    </row>
    <row r="26" spans="1:14" ht="12.75">
      <c r="A26" s="21"/>
      <c r="B26" s="3">
        <v>0.2800000011920929</v>
      </c>
      <c r="C26" s="3">
        <v>57.222999572753906</v>
      </c>
      <c r="D26" s="3">
        <v>0.06199999898672104</v>
      </c>
      <c r="E26" s="3">
        <v>1</v>
      </c>
      <c r="F26" s="3">
        <v>0.16599999368190765</v>
      </c>
      <c r="G26" s="3">
        <v>0.15000000596046448</v>
      </c>
      <c r="H26" s="3">
        <v>0.004000000189989805</v>
      </c>
      <c r="I26" s="3">
        <v>0.019999999552965164</v>
      </c>
      <c r="J26" s="3">
        <v>1</v>
      </c>
      <c r="K26" s="4">
        <v>0.2199999988079071</v>
      </c>
      <c r="L26" s="4">
        <v>89.2300033569336</v>
      </c>
      <c r="M26" s="4">
        <v>0.4000000059604645</v>
      </c>
      <c r="N26" s="4">
        <v>1</v>
      </c>
    </row>
    <row r="27" spans="1:14" ht="12.75">
      <c r="A27" s="21"/>
      <c r="B27" s="3">
        <v>0.2800000011920929</v>
      </c>
      <c r="C27" s="3">
        <v>57.29199981689453</v>
      </c>
      <c r="D27" s="3">
        <v>0.06300000101327896</v>
      </c>
      <c r="E27" s="3">
        <v>1</v>
      </c>
      <c r="F27" s="3">
        <v>0.16599999368190765</v>
      </c>
      <c r="G27" s="3">
        <v>0.15000000596046448</v>
      </c>
      <c r="H27" s="3">
        <v>0.004000000189989805</v>
      </c>
      <c r="I27" s="3">
        <v>0.019999999552965164</v>
      </c>
      <c r="J27" s="3">
        <v>1</v>
      </c>
      <c r="K27" s="4">
        <v>0.2199999988079071</v>
      </c>
      <c r="L27" s="4">
        <v>89.2300033569336</v>
      </c>
      <c r="M27" s="4">
        <v>0.4000000059604645</v>
      </c>
      <c r="N27" s="4">
        <v>1</v>
      </c>
    </row>
    <row r="28" spans="1:14" ht="12.75">
      <c r="A28" s="21"/>
      <c r="B28" s="3">
        <v>0.2800000011920929</v>
      </c>
      <c r="C28" s="3">
        <v>57.3390007019043</v>
      </c>
      <c r="D28" s="3">
        <v>0.06300000101327896</v>
      </c>
      <c r="E28" s="3">
        <v>1</v>
      </c>
      <c r="F28" s="3">
        <v>0.16599999368190765</v>
      </c>
      <c r="G28" s="3">
        <v>0.18799999356269836</v>
      </c>
      <c r="H28" s="3">
        <v>0.004000000189989805</v>
      </c>
      <c r="I28" s="3">
        <v>0.019999999552965164</v>
      </c>
      <c r="J28" s="3">
        <v>1.0199999809265137</v>
      </c>
      <c r="K28" s="4">
        <v>0.2199999988079071</v>
      </c>
      <c r="L28" s="4">
        <v>92.66000366210938</v>
      </c>
      <c r="M28" s="4">
        <v>0.43299999833106995</v>
      </c>
      <c r="N28" s="4">
        <v>1.100000023841858</v>
      </c>
    </row>
    <row r="29" spans="1:14" ht="12.75">
      <c r="A29" s="21"/>
      <c r="B29" s="3">
        <v>0.5</v>
      </c>
      <c r="C29" s="3">
        <v>57.40299987792969</v>
      </c>
      <c r="D29" s="3">
        <v>0.06300000101327896</v>
      </c>
      <c r="E29" s="3">
        <v>1.2000000476837158</v>
      </c>
      <c r="F29" s="3">
        <v>0.23999999463558197</v>
      </c>
      <c r="G29" s="3">
        <v>0.20000000298023224</v>
      </c>
      <c r="H29" s="3">
        <v>0.004000000189989805</v>
      </c>
      <c r="I29" s="3">
        <v>0.019999999552965164</v>
      </c>
      <c r="J29" s="3">
        <v>1.3250000476837158</v>
      </c>
      <c r="K29" s="4">
        <v>0.25</v>
      </c>
      <c r="L29" s="4">
        <v>92.80000305175781</v>
      </c>
      <c r="M29" s="4">
        <v>0.43299999833106995</v>
      </c>
      <c r="N29" s="4">
        <v>2</v>
      </c>
    </row>
    <row r="30" spans="1:14" ht="12.75">
      <c r="A30" s="21"/>
      <c r="B30" s="3">
        <v>0.5</v>
      </c>
      <c r="C30" s="3">
        <v>57.45100021362305</v>
      </c>
      <c r="D30" s="3">
        <v>0.06300000101327896</v>
      </c>
      <c r="E30" s="3">
        <v>2.4800000190734863</v>
      </c>
      <c r="F30" s="3">
        <v>0.23999999463558197</v>
      </c>
      <c r="G30" s="3">
        <v>0.20000000298023224</v>
      </c>
      <c r="H30" s="3">
        <v>0.004000000189989805</v>
      </c>
      <c r="I30" s="3">
        <v>0.019999999552965164</v>
      </c>
      <c r="J30" s="3">
        <v>1.496000051498413</v>
      </c>
      <c r="K30" s="4">
        <v>0.25</v>
      </c>
      <c r="L30" s="4">
        <v>92.80000305175781</v>
      </c>
      <c r="M30" s="4">
        <v>0.43299999833106995</v>
      </c>
      <c r="N30" s="4">
        <v>2</v>
      </c>
    </row>
    <row r="31" spans="1:14" ht="12.75">
      <c r="A31" s="21"/>
      <c r="B31" s="3">
        <v>0.5149999856948853</v>
      </c>
      <c r="C31" s="3">
        <v>57.45100021362305</v>
      </c>
      <c r="D31" s="3">
        <v>0.06300000101327896</v>
      </c>
      <c r="E31" s="3">
        <v>2.9200000762939453</v>
      </c>
      <c r="F31" s="3">
        <v>0.23999999463558197</v>
      </c>
      <c r="G31" s="3">
        <v>0.20000000298023224</v>
      </c>
      <c r="H31" s="3">
        <v>0.004000000189989805</v>
      </c>
      <c r="I31" s="3">
        <v>0.019999999552965164</v>
      </c>
      <c r="J31" s="3">
        <v>1.5</v>
      </c>
      <c r="K31" s="4">
        <v>0.5199999809265137</v>
      </c>
      <c r="L31" s="4">
        <v>93.16000366210938</v>
      </c>
      <c r="M31" s="4">
        <v>0.43299999833106995</v>
      </c>
      <c r="N31" s="4">
        <v>2</v>
      </c>
    </row>
    <row r="32" spans="1:14" ht="12.75">
      <c r="A32" s="21"/>
      <c r="B32" s="3">
        <v>0.5149999856948853</v>
      </c>
      <c r="C32" s="3">
        <v>57.58300018310547</v>
      </c>
      <c r="D32" s="3">
        <v>0.06300000101327896</v>
      </c>
      <c r="E32" s="3">
        <v>3.5799999237060547</v>
      </c>
      <c r="F32" s="3">
        <v>0.25</v>
      </c>
      <c r="G32" s="3">
        <v>0.20000000298023224</v>
      </c>
      <c r="H32" s="3">
        <v>0.004000000189989805</v>
      </c>
      <c r="I32" s="3">
        <v>0.019999999552965164</v>
      </c>
      <c r="J32" s="3">
        <v>1.5</v>
      </c>
      <c r="K32" s="4">
        <v>0.5199999809265137</v>
      </c>
      <c r="L32" s="4">
        <v>95.55000305175781</v>
      </c>
      <c r="M32" s="4">
        <v>0.9200000166893005</v>
      </c>
      <c r="N32" s="4">
        <v>2.5</v>
      </c>
    </row>
    <row r="33" spans="2:14" ht="12.75">
      <c r="B33" s="3">
        <v>0.8180000185966492</v>
      </c>
      <c r="C33" s="3">
        <v>57.76300048828125</v>
      </c>
      <c r="D33" s="3">
        <v>0.06300000101327896</v>
      </c>
      <c r="E33" s="3">
        <v>3.5799999237060547</v>
      </c>
      <c r="F33" s="3">
        <v>0.25</v>
      </c>
      <c r="G33" s="3">
        <v>0.25</v>
      </c>
      <c r="H33" s="3">
        <v>0.004000000189989805</v>
      </c>
      <c r="I33" s="3">
        <v>0.019999999552965164</v>
      </c>
      <c r="J33" s="3">
        <v>1.5</v>
      </c>
      <c r="K33" s="4">
        <v>0.5199999809265137</v>
      </c>
      <c r="L33" s="4">
        <v>96.04000091552734</v>
      </c>
      <c r="M33" s="4">
        <v>0.9350000023841858</v>
      </c>
      <c r="N33" s="4">
        <v>3</v>
      </c>
    </row>
    <row r="34" spans="2:14" ht="12.75">
      <c r="B34" s="3">
        <v>1.090000033378601</v>
      </c>
      <c r="C34" s="3">
        <v>57.777000427246094</v>
      </c>
      <c r="D34" s="3">
        <v>0.06300000101327896</v>
      </c>
      <c r="E34" s="3">
        <v>3.5799999237060547</v>
      </c>
      <c r="F34" s="3">
        <v>0.2750000059604645</v>
      </c>
      <c r="G34" s="3">
        <v>0.2759999930858612</v>
      </c>
      <c r="H34" s="3">
        <v>0.004999999888241291</v>
      </c>
      <c r="I34" s="3">
        <v>0.019999999552965164</v>
      </c>
      <c r="J34" s="3">
        <v>1.5</v>
      </c>
      <c r="K34" s="4">
        <v>1</v>
      </c>
      <c r="L34" s="4">
        <v>96.66600036621094</v>
      </c>
      <c r="M34" s="4">
        <v>2.4000000953674316</v>
      </c>
      <c r="N34" s="4">
        <v>4.099999904632568</v>
      </c>
    </row>
    <row r="35" spans="2:14" ht="12.75">
      <c r="B35" s="3">
        <v>1.7300000190734863</v>
      </c>
      <c r="C35" s="3">
        <v>57.79460144042969</v>
      </c>
      <c r="D35" s="3">
        <v>0.06300000101327896</v>
      </c>
      <c r="E35" s="3">
        <v>3.5799999237060547</v>
      </c>
      <c r="F35" s="3">
        <v>0.30000001192092896</v>
      </c>
      <c r="G35" s="3">
        <v>0.2759999930858612</v>
      </c>
      <c r="H35" s="3">
        <v>0.004999999888241291</v>
      </c>
      <c r="I35" s="3">
        <v>0.019999999552965164</v>
      </c>
      <c r="J35" s="3">
        <v>1.5</v>
      </c>
      <c r="K35" s="4">
        <v>1</v>
      </c>
      <c r="L35" s="4">
        <v>97.05999755859375</v>
      </c>
      <c r="M35" s="4">
        <v>2.4000000953674316</v>
      </c>
      <c r="N35" s="4">
        <v>5</v>
      </c>
    </row>
    <row r="36" spans="2:14" ht="12.75">
      <c r="B36" s="3">
        <v>2</v>
      </c>
      <c r="C36" s="3">
        <v>57.82350158691406</v>
      </c>
      <c r="D36" s="3">
        <v>0.07000000029802322</v>
      </c>
      <c r="E36" s="3">
        <v>3.5799999237060547</v>
      </c>
      <c r="F36" s="3">
        <v>0.30000001192092896</v>
      </c>
      <c r="G36" s="3">
        <v>0.35899999737739563</v>
      </c>
      <c r="H36" s="3">
        <v>0.004999999888241291</v>
      </c>
      <c r="I36" s="3">
        <v>0.019999999552965164</v>
      </c>
      <c r="J36" s="3">
        <v>1.5</v>
      </c>
      <c r="K36" s="4">
        <v>1</v>
      </c>
      <c r="L36" s="4">
        <v>98</v>
      </c>
      <c r="M36" s="4">
        <v>2.5</v>
      </c>
      <c r="N36" s="4">
        <v>5</v>
      </c>
    </row>
    <row r="37" spans="2:14" ht="12.75">
      <c r="B37" s="3">
        <v>2</v>
      </c>
      <c r="C37" s="3">
        <v>58.29999923706055</v>
      </c>
      <c r="D37" s="3">
        <v>0.07000000029802322</v>
      </c>
      <c r="E37" s="3">
        <v>3.5799999237060547</v>
      </c>
      <c r="F37" s="3">
        <v>0.31299999356269836</v>
      </c>
      <c r="G37" s="3">
        <v>0.36000001430511475</v>
      </c>
      <c r="H37" s="3">
        <v>0.004999999888241291</v>
      </c>
      <c r="I37" s="3">
        <v>0.019999999552965164</v>
      </c>
      <c r="J37" s="3">
        <v>1.5</v>
      </c>
      <c r="K37" s="4">
        <v>1.3200000524520874</v>
      </c>
      <c r="L37" s="4">
        <v>98.28600311279297</v>
      </c>
      <c r="M37" s="4">
        <v>2.5</v>
      </c>
      <c r="N37" s="4">
        <v>8.25</v>
      </c>
    </row>
    <row r="38" spans="2:14" ht="12.75">
      <c r="B38" s="3">
        <v>2</v>
      </c>
      <c r="C38" s="3">
        <v>58.29999923706055</v>
      </c>
      <c r="D38" s="3">
        <v>0.07000000029802322</v>
      </c>
      <c r="E38" s="3">
        <v>3.5799999237060547</v>
      </c>
      <c r="F38" s="3">
        <v>0.31299999356269836</v>
      </c>
      <c r="G38" s="3">
        <v>0.3610000014305115</v>
      </c>
      <c r="H38" s="3">
        <v>0.004999999888241291</v>
      </c>
      <c r="I38" s="3">
        <v>0.019999999552965164</v>
      </c>
      <c r="J38" s="3">
        <v>1.5</v>
      </c>
      <c r="K38" s="4">
        <v>1.399999976158142</v>
      </c>
      <c r="L38" s="4">
        <v>98.625</v>
      </c>
      <c r="M38" s="4">
        <v>2.5</v>
      </c>
      <c r="N38" s="4">
        <v>8.25</v>
      </c>
    </row>
    <row r="39" spans="2:14" ht="12.75">
      <c r="B39" s="3">
        <v>2</v>
      </c>
      <c r="C39" s="3">
        <v>58.334598541259766</v>
      </c>
      <c r="D39" s="3">
        <v>0.07000000029802322</v>
      </c>
      <c r="E39" s="3">
        <v>4</v>
      </c>
      <c r="F39" s="3">
        <v>0.3319999873638153</v>
      </c>
      <c r="G39" s="3">
        <v>0.3610000014305115</v>
      </c>
      <c r="H39" s="3">
        <v>0.004999999888241291</v>
      </c>
      <c r="I39" s="3">
        <v>0.019999999552965164</v>
      </c>
      <c r="J39" s="3">
        <v>2.009999990463257</v>
      </c>
      <c r="K39" s="4">
        <v>1.399999976158142</v>
      </c>
      <c r="L39" s="4">
        <v>98.63600158691406</v>
      </c>
      <c r="M39" s="4">
        <v>2.5</v>
      </c>
      <c r="N39" s="4">
        <v>10</v>
      </c>
    </row>
    <row r="40" spans="2:14" ht="12.75">
      <c r="B40" s="3">
        <v>2</v>
      </c>
      <c r="C40" s="3">
        <v>58.65999984741211</v>
      </c>
      <c r="D40" s="3">
        <v>0.07000000029802322</v>
      </c>
      <c r="E40" s="3">
        <v>4</v>
      </c>
      <c r="F40" s="3">
        <v>0.3319999873638153</v>
      </c>
      <c r="G40" s="3">
        <v>0.36399999260902405</v>
      </c>
      <c r="H40" s="3">
        <v>0.006000000052154064</v>
      </c>
      <c r="I40" s="3">
        <v>0.019999999552965164</v>
      </c>
      <c r="J40" s="3">
        <v>2.009999990463257</v>
      </c>
      <c r="K40" s="4">
        <v>1.399999976158142</v>
      </c>
      <c r="L40" s="4">
        <v>98.70999908447266</v>
      </c>
      <c r="M40" s="4">
        <v>2.5</v>
      </c>
      <c r="N40" s="4">
        <v>25</v>
      </c>
    </row>
    <row r="41" spans="2:14" ht="12.75">
      <c r="B41" s="3">
        <v>2</v>
      </c>
      <c r="C41" s="3">
        <v>58.965999603271484</v>
      </c>
      <c r="D41" s="3">
        <v>0.07000000029802322</v>
      </c>
      <c r="E41" s="3">
        <v>4.570000171661377</v>
      </c>
      <c r="F41" s="3">
        <v>0.3319999873638153</v>
      </c>
      <c r="G41" s="3">
        <v>0.39899998903274536</v>
      </c>
      <c r="H41" s="3">
        <v>0.006000000052154064</v>
      </c>
      <c r="I41" s="3">
        <v>0.019999999552965164</v>
      </c>
      <c r="J41" s="3">
        <v>2.009999990463257</v>
      </c>
      <c r="K41" s="4">
        <v>1.399999976158142</v>
      </c>
      <c r="L41" s="4">
        <v>98.76200103759766</v>
      </c>
      <c r="M41" s="4">
        <v>2.5</v>
      </c>
      <c r="N41" s="4"/>
    </row>
    <row r="42" spans="2:14" ht="12.75">
      <c r="B42" s="3">
        <v>2.5</v>
      </c>
      <c r="C42" s="3">
        <v>59.130001068115234</v>
      </c>
      <c r="D42" s="3">
        <v>0.07000000029802322</v>
      </c>
      <c r="E42" s="3">
        <v>4.570000171661377</v>
      </c>
      <c r="F42" s="3">
        <v>0.3319999873638153</v>
      </c>
      <c r="G42" s="3">
        <v>0.5</v>
      </c>
      <c r="H42" s="3">
        <v>0.007000000216066837</v>
      </c>
      <c r="I42" s="3">
        <v>0.019999999552965164</v>
      </c>
      <c r="J42" s="3">
        <v>2.009999990463257</v>
      </c>
      <c r="K42" s="4">
        <v>1.399999976158142</v>
      </c>
      <c r="L42" s="4">
        <v>98.79900360107422</v>
      </c>
      <c r="M42" s="4">
        <v>2.5</v>
      </c>
      <c r="N42" s="4"/>
    </row>
    <row r="43" spans="2:14" ht="12.75">
      <c r="B43" s="3">
        <v>2.5</v>
      </c>
      <c r="C43" s="3">
        <v>59.873199462890625</v>
      </c>
      <c r="D43" s="3">
        <v>0.10000000149011612</v>
      </c>
      <c r="E43" s="3">
        <v>4.570000171661377</v>
      </c>
      <c r="F43" s="3">
        <v>0.3319999873638153</v>
      </c>
      <c r="G43" s="3">
        <v>0.5</v>
      </c>
      <c r="H43" s="3">
        <v>0.00800000037997961</v>
      </c>
      <c r="I43" s="3">
        <v>0.019999999552965164</v>
      </c>
      <c r="J43" s="3">
        <v>2.009999990463257</v>
      </c>
      <c r="K43" s="4">
        <v>1.399999976158142</v>
      </c>
      <c r="L43" s="4">
        <v>98.8030014038086</v>
      </c>
      <c r="M43" s="4">
        <v>2.5</v>
      </c>
      <c r="N43" s="4"/>
    </row>
    <row r="44" spans="2:14" ht="12.75">
      <c r="B44" s="3">
        <v>2.5</v>
      </c>
      <c r="C44" s="3">
        <v>60.57500076293945</v>
      </c>
      <c r="D44" s="3">
        <v>0.10000000149011612</v>
      </c>
      <c r="E44" s="3">
        <v>4.570000171661377</v>
      </c>
      <c r="F44" s="3">
        <v>0.3319999873638153</v>
      </c>
      <c r="G44" s="3">
        <v>0.5</v>
      </c>
      <c r="H44" s="3">
        <v>0.00800000037997961</v>
      </c>
      <c r="I44" s="3">
        <v>0.019999999552965164</v>
      </c>
      <c r="J44" s="3">
        <v>2.009999990463257</v>
      </c>
      <c r="K44" s="4">
        <v>1.399999976158142</v>
      </c>
      <c r="L44" s="4">
        <v>98.80599975585938</v>
      </c>
      <c r="M44" s="4">
        <v>2.5</v>
      </c>
      <c r="N44" s="4"/>
    </row>
    <row r="45" spans="2:14" ht="12.75">
      <c r="B45" s="3">
        <v>2.5</v>
      </c>
      <c r="C45" s="3">
        <v>60.755001068115234</v>
      </c>
      <c r="D45" s="3">
        <v>0.10000000149011612</v>
      </c>
      <c r="E45" s="3">
        <v>4.570000171661377</v>
      </c>
      <c r="F45" s="3">
        <v>0.3319999873638153</v>
      </c>
      <c r="G45" s="3">
        <v>0.5</v>
      </c>
      <c r="H45" s="3">
        <v>0.00800000037997961</v>
      </c>
      <c r="I45" s="3">
        <v>0.029999999329447746</v>
      </c>
      <c r="J45" s="3">
        <v>2.009999990463257</v>
      </c>
      <c r="K45" s="4">
        <v>2</v>
      </c>
      <c r="L45" s="4">
        <v>98.88999938964844</v>
      </c>
      <c r="M45" s="4">
        <v>2.5</v>
      </c>
      <c r="N45" s="4"/>
    </row>
    <row r="46" spans="2:14" ht="12.75">
      <c r="B46" s="3">
        <v>2.603100061416626</v>
      </c>
      <c r="C46" s="3">
        <v>61.97999954223633</v>
      </c>
      <c r="D46" s="3">
        <v>0.10000000149011612</v>
      </c>
      <c r="E46" s="3">
        <v>4.570000171661377</v>
      </c>
      <c r="F46" s="3">
        <v>0.3319999873638153</v>
      </c>
      <c r="G46" s="3">
        <v>0.5</v>
      </c>
      <c r="H46" s="3">
        <v>0.00800000037997961</v>
      </c>
      <c r="I46" s="3">
        <v>0.029999999329447746</v>
      </c>
      <c r="J46" s="3">
        <v>2.009999990463257</v>
      </c>
      <c r="K46" s="4">
        <v>2</v>
      </c>
      <c r="L46" s="4">
        <v>99</v>
      </c>
      <c r="M46" s="4">
        <v>2.5</v>
      </c>
      <c r="N46" s="4"/>
    </row>
    <row r="47" spans="2:14" ht="12.75">
      <c r="B47" s="3">
        <v>3.015500068664551</v>
      </c>
      <c r="C47" s="3">
        <v>63.5</v>
      </c>
      <c r="D47" s="3">
        <v>0.10000000149011612</v>
      </c>
      <c r="E47" s="3">
        <v>4.570000171661377</v>
      </c>
      <c r="F47" s="3">
        <v>0.3319999873638153</v>
      </c>
      <c r="G47" s="3">
        <v>0.5</v>
      </c>
      <c r="H47" s="3">
        <v>0.009999999776482582</v>
      </c>
      <c r="I47" s="3">
        <v>0.20000000298023224</v>
      </c>
      <c r="J47" s="3">
        <v>2.009999990463257</v>
      </c>
      <c r="K47" s="4">
        <v>5</v>
      </c>
      <c r="L47" s="4">
        <v>99.05000305175781</v>
      </c>
      <c r="M47" s="4">
        <v>2.5</v>
      </c>
      <c r="N47" s="4"/>
    </row>
    <row r="48" spans="2:14" ht="12.75">
      <c r="B48" s="3">
        <v>4.881999969482422</v>
      </c>
      <c r="C48" s="3">
        <v>65.1624984741211</v>
      </c>
      <c r="D48" s="3">
        <v>0.10000000149011612</v>
      </c>
      <c r="E48" s="3">
        <v>4.670000076293945</v>
      </c>
      <c r="F48" s="3">
        <v>0.375</v>
      </c>
      <c r="G48" s="3">
        <v>0.6399999856948853</v>
      </c>
      <c r="H48" s="3">
        <v>0.019999999552965164</v>
      </c>
      <c r="I48" s="3">
        <v>0.25</v>
      </c>
      <c r="J48" s="3">
        <v>2.0999999046325684</v>
      </c>
      <c r="K48" s="4">
        <v>5</v>
      </c>
      <c r="L48" s="4">
        <v>99.0530014038086</v>
      </c>
      <c r="M48" s="4">
        <v>2.5</v>
      </c>
      <c r="N48" s="4"/>
    </row>
    <row r="49" spans="2:14" ht="12.75">
      <c r="B49" s="3">
        <v>5</v>
      </c>
      <c r="C49" s="3">
        <v>65.69999694824219</v>
      </c>
      <c r="D49" s="3">
        <v>0.10000000149011612</v>
      </c>
      <c r="E49" s="3">
        <v>5</v>
      </c>
      <c r="F49" s="3">
        <v>0.43799999356269836</v>
      </c>
      <c r="G49" s="3">
        <v>0.699999988079071</v>
      </c>
      <c r="H49" s="3">
        <v>0.019999999552965164</v>
      </c>
      <c r="I49" s="3">
        <v>0.25</v>
      </c>
      <c r="J49" s="3">
        <v>2.0999999046325684</v>
      </c>
      <c r="K49" s="4">
        <v>5.370999813079834</v>
      </c>
      <c r="L49" s="4">
        <v>99.06199645996094</v>
      </c>
      <c r="M49" s="4">
        <v>2.5</v>
      </c>
      <c r="N49" s="4"/>
    </row>
    <row r="50" spans="2:14" ht="12.75">
      <c r="B50" s="3">
        <v>5</v>
      </c>
      <c r="C50" s="3">
        <v>66.5999984741211</v>
      </c>
      <c r="D50" s="3">
        <v>0.10000000149011612</v>
      </c>
      <c r="E50" s="3">
        <v>8.420000076293945</v>
      </c>
      <c r="F50" s="3">
        <v>0.43799999356269836</v>
      </c>
      <c r="G50" s="3">
        <v>0.699999988079071</v>
      </c>
      <c r="H50" s="3">
        <v>0.019999999552965164</v>
      </c>
      <c r="I50" s="3">
        <v>0.25</v>
      </c>
      <c r="J50" s="3">
        <v>2.5</v>
      </c>
      <c r="K50" s="4">
        <v>5.370999813079834</v>
      </c>
      <c r="L50" s="4">
        <v>99.11499786376953</v>
      </c>
      <c r="M50" s="4">
        <v>2.5</v>
      </c>
      <c r="N50" s="4"/>
    </row>
    <row r="51" spans="2:14" ht="12.75">
      <c r="B51" s="3">
        <v>5</v>
      </c>
      <c r="C51" s="3">
        <v>66.66999816894531</v>
      </c>
      <c r="D51" s="3">
        <v>0.10000000149011612</v>
      </c>
      <c r="E51" s="3">
        <v>10</v>
      </c>
      <c r="F51" s="3">
        <v>0.7670000195503235</v>
      </c>
      <c r="G51" s="3">
        <v>0.699999988079071</v>
      </c>
      <c r="H51" s="3">
        <v>0.019999999552965164</v>
      </c>
      <c r="I51" s="3">
        <v>0.25</v>
      </c>
      <c r="J51" s="3">
        <v>2.5</v>
      </c>
      <c r="K51" s="4">
        <v>6.5</v>
      </c>
      <c r="L51" s="4">
        <v>99.39900207519531</v>
      </c>
      <c r="M51" s="4"/>
      <c r="N51" s="4"/>
    </row>
    <row r="52" spans="2:14" ht="12.75">
      <c r="B52" s="3">
        <v>5</v>
      </c>
      <c r="C52" s="3">
        <v>68.76000213623047</v>
      </c>
      <c r="D52" s="3">
        <v>0.10000000149011612</v>
      </c>
      <c r="E52" s="3">
        <v>10</v>
      </c>
      <c r="F52" s="3">
        <v>0.7670000195503235</v>
      </c>
      <c r="G52" s="3">
        <v>0.699999988079071</v>
      </c>
      <c r="H52" s="3">
        <v>0.019999999552965164</v>
      </c>
      <c r="I52" s="3">
        <v>0.25</v>
      </c>
      <c r="J52" s="3">
        <v>2.5</v>
      </c>
      <c r="K52" s="4">
        <v>6.650000095367432</v>
      </c>
      <c r="L52" s="4">
        <v>99.59300231933594</v>
      </c>
      <c r="M52" s="4"/>
      <c r="N52" s="4"/>
    </row>
    <row r="53" spans="2:14" ht="12.75">
      <c r="B53" s="3">
        <v>5.103000164031982</v>
      </c>
      <c r="C53" s="3">
        <v>68.80000305175781</v>
      </c>
      <c r="D53" s="3">
        <v>0.10000000149011612</v>
      </c>
      <c r="E53" s="3">
        <v>10</v>
      </c>
      <c r="F53" s="3">
        <v>0.7699999809265137</v>
      </c>
      <c r="G53" s="3">
        <v>0.699999988079071</v>
      </c>
      <c r="H53" s="3">
        <v>0.019999999552965164</v>
      </c>
      <c r="I53" s="3">
        <v>0.25</v>
      </c>
      <c r="J53" s="3">
        <v>8</v>
      </c>
      <c r="K53" s="4"/>
      <c r="L53" s="4"/>
      <c r="M53" s="4"/>
      <c r="N53" s="4"/>
    </row>
    <row r="54" spans="2:14" ht="12.75">
      <c r="B54" s="3">
        <v>5.103000164031982</v>
      </c>
      <c r="C54" s="3">
        <v>68.80000305175781</v>
      </c>
      <c r="D54" s="3">
        <v>0.10000000149011612</v>
      </c>
      <c r="E54" s="3">
        <v>10</v>
      </c>
      <c r="F54" s="3">
        <v>0.8133999705314636</v>
      </c>
      <c r="G54" s="3">
        <v>0.699999988079071</v>
      </c>
      <c r="H54" s="3">
        <v>0.027499999850988388</v>
      </c>
      <c r="I54" s="3">
        <v>0.25</v>
      </c>
      <c r="J54" s="3">
        <v>25.149999618530273</v>
      </c>
      <c r="K54" s="4"/>
      <c r="L54" s="4"/>
      <c r="M54" s="4"/>
      <c r="N54" s="4"/>
    </row>
    <row r="55" spans="2:14" ht="12.75">
      <c r="B55" s="3">
        <v>5.514999866485596</v>
      </c>
      <c r="C55" s="3">
        <v>71.9000015258789</v>
      </c>
      <c r="D55" s="3">
        <v>0.10000000149011612</v>
      </c>
      <c r="E55" s="3">
        <v>10</v>
      </c>
      <c r="F55" s="3">
        <v>0.8299999833106995</v>
      </c>
      <c r="G55" s="3">
        <v>0.699999988079071</v>
      </c>
      <c r="H55" s="3">
        <v>0.027499999850988388</v>
      </c>
      <c r="I55" s="3">
        <v>0.25</v>
      </c>
      <c r="K55" s="4"/>
      <c r="L55" s="4"/>
      <c r="M55" s="4"/>
      <c r="N55" s="4"/>
    </row>
    <row r="56" spans="2:14" ht="12.75">
      <c r="B56" s="3">
        <v>5.514999866485596</v>
      </c>
      <c r="C56" s="3">
        <v>72.5</v>
      </c>
      <c r="D56" s="3">
        <v>0.10000000149011612</v>
      </c>
      <c r="E56" s="3">
        <v>10</v>
      </c>
      <c r="F56" s="3">
        <v>0.8299999833106995</v>
      </c>
      <c r="G56" s="3">
        <v>0.699999988079071</v>
      </c>
      <c r="H56" s="3">
        <v>0.03750000149011612</v>
      </c>
      <c r="I56" s="3">
        <v>0.25</v>
      </c>
      <c r="K56" s="4"/>
      <c r="L56" s="4"/>
      <c r="M56" s="4"/>
      <c r="N56" s="4"/>
    </row>
    <row r="57" spans="2:14" ht="12.75">
      <c r="B57" s="3">
        <v>6.5</v>
      </c>
      <c r="C57" s="3">
        <v>74.93399810791016</v>
      </c>
      <c r="D57" s="3">
        <v>0.10000000149011612</v>
      </c>
      <c r="E57" s="3">
        <v>10</v>
      </c>
      <c r="F57" s="3">
        <v>0.8299999833106995</v>
      </c>
      <c r="G57" s="3">
        <v>0.699999988079071</v>
      </c>
      <c r="H57" s="3">
        <v>0.04100000113248825</v>
      </c>
      <c r="I57" s="3">
        <v>0.25</v>
      </c>
      <c r="K57" s="4"/>
      <c r="L57" s="4"/>
      <c r="M57" s="4"/>
      <c r="N57" s="4"/>
    </row>
    <row r="58" spans="2:14" ht="12.75">
      <c r="B58" s="3">
        <v>6.5</v>
      </c>
      <c r="C58" s="3">
        <v>75</v>
      </c>
      <c r="D58" s="3">
        <v>0.10000000149011612</v>
      </c>
      <c r="E58" s="3">
        <v>12</v>
      </c>
      <c r="F58" s="3">
        <v>0.8299999833106995</v>
      </c>
      <c r="G58" s="3">
        <v>0.699999988079071</v>
      </c>
      <c r="H58" s="3">
        <v>0.04100000113248825</v>
      </c>
      <c r="I58" s="3">
        <v>0.25</v>
      </c>
      <c r="K58" s="4"/>
      <c r="L58" s="4"/>
      <c r="M58" s="4"/>
      <c r="N58" s="4"/>
    </row>
    <row r="59" spans="2:14" ht="12.75">
      <c r="B59" s="3">
        <v>10</v>
      </c>
      <c r="C59" s="3">
        <v>75</v>
      </c>
      <c r="D59" s="3">
        <v>0.10000000149011612</v>
      </c>
      <c r="E59" s="3">
        <v>12.800000190734863</v>
      </c>
      <c r="F59" s="3">
        <v>0.8299999833106995</v>
      </c>
      <c r="G59" s="3">
        <v>0.699999988079071</v>
      </c>
      <c r="H59" s="3">
        <v>0.04100000113248825</v>
      </c>
      <c r="I59" s="3">
        <v>0.25</v>
      </c>
      <c r="K59" s="4"/>
      <c r="L59" s="4"/>
      <c r="M59" s="4"/>
      <c r="N59" s="4"/>
    </row>
    <row r="60" spans="2:14" ht="12.75">
      <c r="B60" s="3">
        <v>10</v>
      </c>
      <c r="C60" s="3">
        <v>75.02899932861328</v>
      </c>
      <c r="D60" s="3">
        <v>0.10000000149011612</v>
      </c>
      <c r="E60" s="3">
        <v>12.800000190734863</v>
      </c>
      <c r="F60" s="3">
        <v>0.8299999833106995</v>
      </c>
      <c r="G60" s="3">
        <v>0.699999988079071</v>
      </c>
      <c r="H60" s="3">
        <v>0.04100000113248825</v>
      </c>
      <c r="I60" s="3">
        <v>0.25</v>
      </c>
      <c r="K60" s="4"/>
      <c r="L60" s="4"/>
      <c r="M60" s="4"/>
      <c r="N60" s="4"/>
    </row>
    <row r="61" spans="2:14" ht="12.75">
      <c r="B61" s="3">
        <v>10</v>
      </c>
      <c r="C61" s="3">
        <v>75.02899932861328</v>
      </c>
      <c r="D61" s="3">
        <v>0.10000000149011612</v>
      </c>
      <c r="E61" s="3">
        <v>12.800000190734863</v>
      </c>
      <c r="F61" s="3">
        <v>0.8299999833106995</v>
      </c>
      <c r="G61" s="3">
        <v>0.699999988079071</v>
      </c>
      <c r="H61" s="3">
        <v>0.04100000113248825</v>
      </c>
      <c r="I61" s="3">
        <v>0.25</v>
      </c>
      <c r="K61" s="4"/>
      <c r="L61" s="4"/>
      <c r="M61" s="4"/>
      <c r="N61" s="4"/>
    </row>
    <row r="62" spans="2:14" ht="12.75">
      <c r="B62" s="3">
        <v>12</v>
      </c>
      <c r="C62" s="3">
        <v>75.02899932861328</v>
      </c>
      <c r="D62" s="3">
        <v>0.10000000149011612</v>
      </c>
      <c r="E62" s="3">
        <v>12.800000190734863</v>
      </c>
      <c r="F62" s="3">
        <v>0.9769999980926514</v>
      </c>
      <c r="G62" s="3">
        <v>0.699999988079071</v>
      </c>
      <c r="H62" s="3">
        <v>0.07999999821186066</v>
      </c>
      <c r="I62" s="3">
        <v>0.25</v>
      </c>
      <c r="K62" s="4"/>
      <c r="L62" s="4"/>
      <c r="M62" s="4"/>
      <c r="N62" s="4"/>
    </row>
    <row r="63" spans="2:14" ht="12.75">
      <c r="B63" s="3">
        <v>13.600000381469727</v>
      </c>
      <c r="C63" s="3">
        <v>75.02899932861328</v>
      </c>
      <c r="D63" s="3">
        <v>0.10000000149011612</v>
      </c>
      <c r="E63" s="3">
        <v>12.800000190734863</v>
      </c>
      <c r="F63" s="3">
        <v>0.9769999980926514</v>
      </c>
      <c r="G63" s="3">
        <v>0.699999988079071</v>
      </c>
      <c r="H63" s="3">
        <v>0.10000000149011612</v>
      </c>
      <c r="I63" s="3">
        <v>0.25</v>
      </c>
      <c r="K63" s="4"/>
      <c r="L63" s="4"/>
      <c r="M63" s="4"/>
      <c r="N63" s="4"/>
    </row>
    <row r="64" spans="2:14" ht="12.75">
      <c r="B64" s="3">
        <v>14.75</v>
      </c>
      <c r="C64" s="3">
        <v>75.02899932861328</v>
      </c>
      <c r="D64" s="3">
        <v>0.10000000149011612</v>
      </c>
      <c r="E64" s="3">
        <v>12.800000190734863</v>
      </c>
      <c r="F64" s="3">
        <v>1</v>
      </c>
      <c r="G64" s="3">
        <v>0.699999988079071</v>
      </c>
      <c r="H64" s="3">
        <v>0.10100000351667404</v>
      </c>
      <c r="I64" s="3">
        <v>0.25</v>
      </c>
      <c r="K64" s="4"/>
      <c r="L64" s="4"/>
      <c r="M64" s="4"/>
      <c r="N64" s="4"/>
    </row>
    <row r="65" spans="2:14" ht="12.75">
      <c r="B65" s="3">
        <v>19.5</v>
      </c>
      <c r="C65" s="3">
        <v>75.02899932861328</v>
      </c>
      <c r="D65" s="3">
        <v>0.10000000149011612</v>
      </c>
      <c r="E65" s="3">
        <v>15</v>
      </c>
      <c r="F65" s="3">
        <v>1</v>
      </c>
      <c r="G65" s="3">
        <v>0.699999988079071</v>
      </c>
      <c r="H65" s="3">
        <v>0.15000000596046448</v>
      </c>
      <c r="I65" s="3">
        <v>0.25</v>
      </c>
      <c r="K65" s="4"/>
      <c r="L65" s="4"/>
      <c r="M65" s="4"/>
      <c r="N65" s="4"/>
    </row>
    <row r="66" spans="2:14" ht="12.75">
      <c r="B66" s="3">
        <v>25</v>
      </c>
      <c r="C66" s="3">
        <v>75.25</v>
      </c>
      <c r="D66" s="3">
        <v>0.10000000149011612</v>
      </c>
      <c r="E66" s="3">
        <v>21.719999313354492</v>
      </c>
      <c r="F66" s="3">
        <v>1</v>
      </c>
      <c r="G66" s="3">
        <v>0.699999988079071</v>
      </c>
      <c r="H66" s="3">
        <v>0.15000000596046448</v>
      </c>
      <c r="I66" s="3">
        <v>0.25</v>
      </c>
      <c r="K66" s="4"/>
      <c r="L66" s="4"/>
      <c r="M66" s="4"/>
      <c r="N66" s="4"/>
    </row>
    <row r="67" spans="2:14" ht="12.75">
      <c r="B67" s="3">
        <v>26.100000381469727</v>
      </c>
      <c r="C67" s="3">
        <v>76.9000015258789</v>
      </c>
      <c r="D67" s="3">
        <v>0.10000000149011612</v>
      </c>
      <c r="E67" s="3">
        <v>21.719999313354492</v>
      </c>
      <c r="F67" s="3">
        <v>1</v>
      </c>
      <c r="G67" s="3">
        <v>0.699999988079071</v>
      </c>
      <c r="H67" s="3">
        <v>0.20000000298023224</v>
      </c>
      <c r="I67" s="3">
        <v>5</v>
      </c>
      <c r="K67" s="4"/>
      <c r="L67" s="4"/>
      <c r="M67" s="4"/>
      <c r="N67" s="4"/>
    </row>
    <row r="68" spans="2:14" ht="12.75">
      <c r="B68" s="3">
        <v>33.150001525878906</v>
      </c>
      <c r="C68" s="3">
        <v>77.5999984741211</v>
      </c>
      <c r="D68" s="3">
        <v>0.10000000149011612</v>
      </c>
      <c r="E68" s="3">
        <v>21.719999313354492</v>
      </c>
      <c r="F68" s="3">
        <v>1</v>
      </c>
      <c r="G68" s="3">
        <v>0.699999988079071</v>
      </c>
      <c r="H68" s="3">
        <v>0.30000001192092896</v>
      </c>
      <c r="I68" s="3">
        <v>5</v>
      </c>
      <c r="K68" s="4"/>
      <c r="L68" s="4"/>
      <c r="M68" s="4"/>
      <c r="N68" s="4"/>
    </row>
    <row r="69" spans="2:14" ht="12.75">
      <c r="B69" s="3">
        <v>34.09000015258789</v>
      </c>
      <c r="C69" s="3">
        <v>77.5999984741211</v>
      </c>
      <c r="D69" s="3">
        <v>0.15000000596046448</v>
      </c>
      <c r="E69" s="3">
        <v>21.719999313354492</v>
      </c>
      <c r="F69" s="3">
        <v>1</v>
      </c>
      <c r="G69" s="3">
        <v>0.699999988079071</v>
      </c>
      <c r="H69" s="3">
        <v>0.8500000238418579</v>
      </c>
      <c r="K69" s="4"/>
      <c r="L69" s="4"/>
      <c r="M69" s="4"/>
      <c r="N69" s="4"/>
    </row>
    <row r="70" spans="2:14" ht="12.75">
      <c r="B70" s="3">
        <v>36.650001525878906</v>
      </c>
      <c r="C70" s="3">
        <v>77.69999694824219</v>
      </c>
      <c r="D70" s="3">
        <v>0.15000000596046448</v>
      </c>
      <c r="E70" s="3">
        <v>21.719999313354492</v>
      </c>
      <c r="F70" s="3">
        <v>1.0019999742507935</v>
      </c>
      <c r="G70" s="3">
        <v>0.699999988079071</v>
      </c>
      <c r="H70" s="3">
        <v>0.8500000238418579</v>
      </c>
      <c r="K70" s="4"/>
      <c r="L70" s="4"/>
      <c r="M70" s="4"/>
      <c r="N70" s="4"/>
    </row>
    <row r="71" spans="2:14" ht="12.75">
      <c r="B71" s="3">
        <v>47.400001525878906</v>
      </c>
      <c r="C71" s="3">
        <v>78.75</v>
      </c>
      <c r="D71" s="3">
        <v>0.15000000596046448</v>
      </c>
      <c r="E71" s="3">
        <v>21.719999313354492</v>
      </c>
      <c r="F71" s="3">
        <v>1.0019999742507935</v>
      </c>
      <c r="G71" s="3">
        <v>0.699999988079071</v>
      </c>
      <c r="H71" s="3">
        <v>1.2000000476837158</v>
      </c>
      <c r="K71" s="4"/>
      <c r="L71" s="4"/>
      <c r="M71" s="4"/>
      <c r="N71" s="4"/>
    </row>
    <row r="72" spans="2:14" ht="12.75">
      <c r="B72" s="3">
        <v>49.70000076293945</v>
      </c>
      <c r="C72" s="3">
        <v>79.6989974975586</v>
      </c>
      <c r="D72" s="3">
        <v>0.15000000596046448</v>
      </c>
      <c r="E72" s="3">
        <v>21.719999313354492</v>
      </c>
      <c r="F72" s="3">
        <v>1.0099999904632568</v>
      </c>
      <c r="G72" s="3">
        <v>0.699999988079071</v>
      </c>
      <c r="K72" s="4"/>
      <c r="L72" s="4"/>
      <c r="M72" s="4"/>
      <c r="N72" s="4"/>
    </row>
    <row r="73" spans="2:14" ht="12.75">
      <c r="B73" s="3">
        <v>50</v>
      </c>
      <c r="C73" s="3">
        <v>79.91999816894531</v>
      </c>
      <c r="D73" s="3">
        <v>0.15000000596046448</v>
      </c>
      <c r="E73" s="3">
        <v>30</v>
      </c>
      <c r="F73" s="3">
        <v>1.2669999599456787</v>
      </c>
      <c r="G73" s="3">
        <v>0.699999988079071</v>
      </c>
      <c r="K73" s="4"/>
      <c r="L73" s="4"/>
      <c r="M73" s="4"/>
      <c r="N73" s="4"/>
    </row>
    <row r="74" spans="2:14" ht="12.75">
      <c r="B74" s="3">
        <v>51</v>
      </c>
      <c r="C74" s="3">
        <v>79.9800033569336</v>
      </c>
      <c r="D74" s="3">
        <v>0.15000000596046448</v>
      </c>
      <c r="E74" s="3">
        <v>30</v>
      </c>
      <c r="F74" s="3">
        <v>1.899999976158142</v>
      </c>
      <c r="G74" s="3">
        <v>0.699999988079071</v>
      </c>
      <c r="K74" s="4"/>
      <c r="L74" s="4"/>
      <c r="M74" s="4"/>
      <c r="N74" s="4"/>
    </row>
    <row r="75" spans="2:14" ht="12.75">
      <c r="B75" s="3">
        <v>55.43069839477539</v>
      </c>
      <c r="C75" s="3">
        <v>79.98799896240234</v>
      </c>
      <c r="D75" s="3">
        <v>0.15000000596046448</v>
      </c>
      <c r="E75" s="3">
        <v>30</v>
      </c>
      <c r="F75" s="3">
        <v>2</v>
      </c>
      <c r="G75" s="3">
        <v>1</v>
      </c>
      <c r="K75" s="4"/>
      <c r="L75" s="4"/>
      <c r="M75" s="4"/>
      <c r="N75" s="4"/>
    </row>
    <row r="76" spans="2:14" ht="12.75">
      <c r="B76" s="3">
        <v>55.43069839477539</v>
      </c>
      <c r="C76" s="3">
        <v>80</v>
      </c>
      <c r="D76" s="3">
        <v>0.20000000298023224</v>
      </c>
      <c r="E76" s="3">
        <v>30</v>
      </c>
      <c r="F76" s="3">
        <v>2.0850000381469727</v>
      </c>
      <c r="G76" s="3">
        <v>1.9800000190734863</v>
      </c>
      <c r="K76" s="4"/>
      <c r="L76" s="4"/>
      <c r="M76" s="4"/>
      <c r="N76" s="4"/>
    </row>
    <row r="77" spans="2:14" ht="12.75">
      <c r="B77" s="3">
        <v>60.59400177001953</v>
      </c>
      <c r="C77" s="3">
        <v>80</v>
      </c>
      <c r="D77" s="3">
        <v>0.25</v>
      </c>
      <c r="E77" s="3">
        <v>30</v>
      </c>
      <c r="F77" s="3">
        <v>2.1449999809265137</v>
      </c>
      <c r="G77" s="3">
        <v>83.50060272216797</v>
      </c>
      <c r="K77" s="4"/>
      <c r="L77" s="4"/>
      <c r="M77" s="4"/>
      <c r="N77" s="4"/>
    </row>
    <row r="78" spans="2:14" ht="12.75">
      <c r="B78" s="3">
        <v>61.09400177001953</v>
      </c>
      <c r="C78" s="3">
        <v>81.8499984741211</v>
      </c>
      <c r="D78" s="3">
        <v>0.25</v>
      </c>
      <c r="E78" s="3">
        <v>30</v>
      </c>
      <c r="F78" s="3">
        <v>2.2279999256134033</v>
      </c>
      <c r="K78" s="4"/>
      <c r="L78" s="4"/>
      <c r="M78" s="4"/>
      <c r="N78" s="4"/>
    </row>
    <row r="79" spans="2:14" ht="12.75">
      <c r="B79" s="3">
        <v>62.310001373291016</v>
      </c>
      <c r="C79" s="3">
        <v>82.5</v>
      </c>
      <c r="D79" s="3">
        <v>0.25</v>
      </c>
      <c r="E79" s="3">
        <v>30</v>
      </c>
      <c r="F79" s="3">
        <v>2.234999895095825</v>
      </c>
      <c r="K79" s="4"/>
      <c r="L79" s="4"/>
      <c r="M79" s="4"/>
      <c r="N79" s="4"/>
    </row>
    <row r="80" spans="2:14" ht="12.75">
      <c r="B80" s="3">
        <v>64.12000274658203</v>
      </c>
      <c r="C80" s="3">
        <v>82.5</v>
      </c>
      <c r="D80" s="3">
        <v>0.25</v>
      </c>
      <c r="E80" s="3">
        <v>30</v>
      </c>
      <c r="F80" s="3">
        <v>2.259000062942505</v>
      </c>
      <c r="K80" s="4"/>
      <c r="L80" s="4"/>
      <c r="M80" s="4"/>
      <c r="N80" s="4"/>
    </row>
    <row r="81" spans="2:14" ht="12.75">
      <c r="B81" s="3">
        <v>66.15899658203125</v>
      </c>
      <c r="C81" s="3">
        <v>82.5</v>
      </c>
      <c r="D81" s="3">
        <v>0.25</v>
      </c>
      <c r="E81" s="3">
        <v>30</v>
      </c>
      <c r="F81" s="3">
        <v>2.2960000038146973</v>
      </c>
      <c r="K81" s="4"/>
      <c r="L81" s="4"/>
      <c r="M81" s="4"/>
      <c r="N81" s="4"/>
    </row>
    <row r="82" spans="2:14" ht="12.75">
      <c r="B82" s="3">
        <v>66.1989974975586</v>
      </c>
      <c r="C82" s="3">
        <v>82.5</v>
      </c>
      <c r="D82" s="3">
        <v>0.25200000405311584</v>
      </c>
      <c r="E82" s="3">
        <v>30</v>
      </c>
      <c r="F82" s="3">
        <v>2.328000068664551</v>
      </c>
      <c r="K82" s="4"/>
      <c r="L82" s="4"/>
      <c r="M82" s="4"/>
      <c r="N82" s="4"/>
    </row>
    <row r="83" spans="2:14" ht="12.75">
      <c r="B83" s="3">
        <v>66.55999755859375</v>
      </c>
      <c r="C83" s="3">
        <v>82.5</v>
      </c>
      <c r="D83" s="3">
        <v>0.25200000405311584</v>
      </c>
      <c r="E83" s="3">
        <v>30</v>
      </c>
      <c r="F83" s="3">
        <v>2.444999933242798</v>
      </c>
      <c r="K83" s="4"/>
      <c r="L83" s="4"/>
      <c r="M83" s="4"/>
      <c r="N83" s="4"/>
    </row>
    <row r="84" spans="2:14" ht="12.75">
      <c r="B84" s="3">
        <v>66.58399963378906</v>
      </c>
      <c r="C84" s="3">
        <v>82.69999694824219</v>
      </c>
      <c r="D84" s="3">
        <v>0.25200000405311584</v>
      </c>
      <c r="E84" s="3">
        <v>30</v>
      </c>
      <c r="F84" s="3">
        <v>2.6029999256134033</v>
      </c>
      <c r="K84" s="4"/>
      <c r="L84" s="4"/>
      <c r="M84" s="4"/>
      <c r="N84" s="4"/>
    </row>
    <row r="85" spans="2:14" ht="12.75">
      <c r="B85" s="3">
        <v>66.58599853515625</v>
      </c>
      <c r="C85" s="3">
        <v>82.69999694824219</v>
      </c>
      <c r="D85" s="3">
        <v>0.25200000405311584</v>
      </c>
      <c r="E85" s="3">
        <v>33.400001525878906</v>
      </c>
      <c r="F85" s="3">
        <v>2.634000062942505</v>
      </c>
      <c r="K85" s="4"/>
      <c r="L85" s="4"/>
      <c r="M85" s="4"/>
      <c r="N85" s="4"/>
    </row>
    <row r="86" spans="2:14" ht="12.75">
      <c r="B86" s="3">
        <v>66.58599853515625</v>
      </c>
      <c r="C86" s="3">
        <v>83</v>
      </c>
      <c r="D86" s="3">
        <v>0.25200000405311584</v>
      </c>
      <c r="E86" s="3">
        <v>35</v>
      </c>
      <c r="F86" s="3">
        <v>4</v>
      </c>
      <c r="K86" s="4"/>
      <c r="L86" s="4"/>
      <c r="M86" s="4"/>
      <c r="N86" s="4"/>
    </row>
    <row r="87" spans="2:14" ht="12.75">
      <c r="B87" s="3">
        <v>66.58699798583984</v>
      </c>
      <c r="C87" s="3">
        <v>83.33000183105469</v>
      </c>
      <c r="D87" s="3">
        <v>0.25200000405311584</v>
      </c>
      <c r="E87" s="3">
        <v>35</v>
      </c>
      <c r="F87" s="3">
        <v>5</v>
      </c>
      <c r="K87" s="4"/>
      <c r="L87" s="4"/>
      <c r="M87" s="4"/>
      <c r="N87" s="4"/>
    </row>
    <row r="88" spans="2:14" ht="12.75">
      <c r="B88" s="3">
        <v>66.58799743652344</v>
      </c>
      <c r="C88" s="3">
        <v>83.33000183105469</v>
      </c>
      <c r="D88" s="3">
        <v>0.25200000405311584</v>
      </c>
      <c r="E88" s="3">
        <v>35</v>
      </c>
      <c r="F88" s="3">
        <v>5.400000095367432</v>
      </c>
      <c r="K88" s="4"/>
      <c r="L88" s="4"/>
      <c r="M88" s="4"/>
      <c r="N88" s="4"/>
    </row>
    <row r="89" spans="2:14" ht="12.75">
      <c r="B89" s="3">
        <v>66.70099639892578</v>
      </c>
      <c r="C89" s="3">
        <v>83.33000183105469</v>
      </c>
      <c r="D89" s="3">
        <v>0.30000001192092896</v>
      </c>
      <c r="E89" s="3">
        <v>35</v>
      </c>
      <c r="F89" s="3">
        <v>6.139999866485596</v>
      </c>
      <c r="K89" s="4"/>
      <c r="L89" s="4"/>
      <c r="M89" s="4"/>
      <c r="N89" s="4"/>
    </row>
    <row r="90" spans="2:14" ht="12.75">
      <c r="B90" s="3">
        <v>66.76699829101562</v>
      </c>
      <c r="C90" s="3">
        <v>83.33000183105469</v>
      </c>
      <c r="D90" s="3">
        <v>0.30000001192092896</v>
      </c>
      <c r="E90" s="3">
        <v>35</v>
      </c>
      <c r="F90" s="3">
        <v>10</v>
      </c>
      <c r="K90" s="4"/>
      <c r="L90" s="4"/>
      <c r="M90" s="4"/>
      <c r="N90" s="4"/>
    </row>
    <row r="91" spans="2:14" ht="12.75">
      <c r="B91" s="3">
        <v>66.8270034790039</v>
      </c>
      <c r="C91" s="3">
        <v>83.33300018310547</v>
      </c>
      <c r="D91" s="3">
        <v>0.4000000059604645</v>
      </c>
      <c r="E91" s="3">
        <v>35</v>
      </c>
      <c r="F91" s="3">
        <v>14</v>
      </c>
      <c r="K91" s="4"/>
      <c r="L91" s="4"/>
      <c r="M91" s="4"/>
      <c r="N91" s="4"/>
    </row>
    <row r="92" spans="2:14" ht="12.75">
      <c r="B92" s="3">
        <v>67.5</v>
      </c>
      <c r="C92" s="3">
        <v>83.33300018310547</v>
      </c>
      <c r="D92" s="3">
        <v>0.4000000059604645</v>
      </c>
      <c r="E92" s="3">
        <v>35</v>
      </c>
      <c r="F92" s="3">
        <v>16</v>
      </c>
      <c r="K92" s="4"/>
      <c r="L92" s="4"/>
      <c r="M92" s="4"/>
      <c r="N92" s="4"/>
    </row>
    <row r="93" spans="2:14" ht="12.75">
      <c r="B93" s="3">
        <v>68</v>
      </c>
      <c r="C93" s="3">
        <v>86.04000091552734</v>
      </c>
      <c r="D93" s="3">
        <v>0.6499999761581421</v>
      </c>
      <c r="E93" s="3">
        <v>35</v>
      </c>
      <c r="F93" s="3">
        <v>16</v>
      </c>
      <c r="K93" s="4"/>
      <c r="L93" s="4"/>
      <c r="M93" s="4"/>
      <c r="N93" s="4"/>
    </row>
    <row r="94" spans="2:14" ht="12.75">
      <c r="B94" s="3">
        <v>68</v>
      </c>
      <c r="C94" s="3">
        <v>86.55999755859375</v>
      </c>
      <c r="D94" s="3">
        <v>0.6499999761581421</v>
      </c>
      <c r="E94" s="3">
        <v>35</v>
      </c>
      <c r="K94" s="4"/>
      <c r="L94" s="4"/>
      <c r="M94" s="4"/>
      <c r="N94" s="4"/>
    </row>
    <row r="95" spans="2:14" ht="12.75">
      <c r="B95" s="3">
        <v>70</v>
      </c>
      <c r="C95" s="3">
        <v>87.19999694824219</v>
      </c>
      <c r="D95" s="3">
        <v>0.6499999761581421</v>
      </c>
      <c r="E95" s="3">
        <v>35</v>
      </c>
      <c r="K95" s="4"/>
      <c r="L95" s="4"/>
      <c r="M95" s="4"/>
      <c r="N95" s="4"/>
    </row>
    <row r="96" spans="2:14" ht="12.75">
      <c r="B96" s="3">
        <v>70.62999725341797</v>
      </c>
      <c r="C96" s="3">
        <v>87.49600219726562</v>
      </c>
      <c r="D96" s="3">
        <v>0.699999988079071</v>
      </c>
      <c r="E96" s="3">
        <v>35</v>
      </c>
      <c r="K96" s="4"/>
      <c r="L96" s="4"/>
      <c r="M96" s="4"/>
      <c r="N96" s="4"/>
    </row>
    <row r="97" spans="2:14" ht="12.75">
      <c r="B97" s="3">
        <v>71.80000305175781</v>
      </c>
      <c r="C97" s="3">
        <v>87.49939727783203</v>
      </c>
      <c r="D97" s="3">
        <v>0.699999988079071</v>
      </c>
      <c r="E97" s="3">
        <v>35</v>
      </c>
      <c r="K97" s="4"/>
      <c r="L97" s="4"/>
      <c r="M97" s="4"/>
      <c r="N97" s="4"/>
    </row>
    <row r="98" spans="2:14" ht="12.75">
      <c r="B98" s="3">
        <v>73.25</v>
      </c>
      <c r="C98" s="3">
        <v>87.5</v>
      </c>
      <c r="D98" s="3">
        <v>0.699999988079071</v>
      </c>
      <c r="E98" s="3">
        <v>35</v>
      </c>
      <c r="K98" s="4"/>
      <c r="L98" s="4"/>
      <c r="M98" s="4"/>
      <c r="N98" s="4"/>
    </row>
    <row r="99" spans="2:14" ht="12.75">
      <c r="B99" s="3">
        <v>76.62999725341797</v>
      </c>
      <c r="C99" s="3">
        <v>87.5</v>
      </c>
      <c r="D99" s="3">
        <v>0.699999988079071</v>
      </c>
      <c r="E99" s="3">
        <v>35</v>
      </c>
      <c r="K99" s="4"/>
      <c r="L99" s="4"/>
      <c r="M99" s="4"/>
      <c r="N99" s="4"/>
    </row>
    <row r="100" spans="2:14" ht="12.75">
      <c r="B100" s="3">
        <v>79</v>
      </c>
      <c r="C100" s="3">
        <v>88</v>
      </c>
      <c r="D100" s="3">
        <v>0.800000011920929</v>
      </c>
      <c r="E100" s="3">
        <v>42.047000885009766</v>
      </c>
      <c r="K100" s="4"/>
      <c r="L100" s="4"/>
      <c r="M100" s="4"/>
      <c r="N100" s="4"/>
    </row>
    <row r="101" spans="2:14" ht="12.75">
      <c r="B101" s="3">
        <v>79.97250366210938</v>
      </c>
      <c r="C101" s="3">
        <v>89.06300354003906</v>
      </c>
      <c r="D101" s="3">
        <v>0.800000011920929</v>
      </c>
      <c r="E101" s="3">
        <v>42.047000885009766</v>
      </c>
      <c r="K101" s="4"/>
      <c r="L101" s="4"/>
      <c r="M101" s="4"/>
      <c r="N101" s="4"/>
    </row>
    <row r="102" spans="2:14" ht="12.75">
      <c r="B102" s="3">
        <v>79.9800033569336</v>
      </c>
      <c r="C102" s="3">
        <v>89.11299896240234</v>
      </c>
      <c r="D102" s="3">
        <v>0.800000011920929</v>
      </c>
      <c r="E102" s="3">
        <v>63.29999923706055</v>
      </c>
      <c r="K102" s="4"/>
      <c r="L102" s="4"/>
      <c r="M102" s="4"/>
      <c r="N102" s="4"/>
    </row>
    <row r="103" spans="2:14" ht="12.75">
      <c r="B103" s="3">
        <v>79.9800033569336</v>
      </c>
      <c r="C103" s="3">
        <v>89.2300033569336</v>
      </c>
      <c r="D103" s="3">
        <v>0.800000011920929</v>
      </c>
      <c r="K103" s="4"/>
      <c r="L103" s="4"/>
      <c r="M103" s="4"/>
      <c r="N103" s="4"/>
    </row>
    <row r="104" spans="2:14" ht="12.75">
      <c r="B104" s="3">
        <v>79.9800033569336</v>
      </c>
      <c r="C104" s="3">
        <v>89.48999786376953</v>
      </c>
      <c r="D104" s="3">
        <v>0.800000011920929</v>
      </c>
      <c r="K104" s="4"/>
      <c r="L104" s="4"/>
      <c r="M104" s="4"/>
      <c r="N104" s="4"/>
    </row>
    <row r="105" spans="2:14" ht="12.75">
      <c r="B105" s="3">
        <v>80</v>
      </c>
      <c r="C105" s="3">
        <v>90</v>
      </c>
      <c r="D105" s="3">
        <v>0.800000011920929</v>
      </c>
      <c r="K105" s="4"/>
      <c r="L105" s="4"/>
      <c r="M105" s="4"/>
      <c r="N105" s="4"/>
    </row>
    <row r="106" spans="2:14" ht="12.75">
      <c r="B106" s="3">
        <v>80</v>
      </c>
      <c r="C106" s="3">
        <v>90</v>
      </c>
      <c r="D106" s="3">
        <v>0.800000011920929</v>
      </c>
      <c r="K106" s="4"/>
      <c r="L106" s="4"/>
      <c r="M106" s="4"/>
      <c r="N106" s="4"/>
    </row>
    <row r="107" spans="2:14" ht="12.75">
      <c r="B107" s="3">
        <v>80</v>
      </c>
      <c r="C107" s="3">
        <v>90</v>
      </c>
      <c r="D107" s="3">
        <v>0.800000011920929</v>
      </c>
      <c r="K107" s="4"/>
      <c r="L107" s="4"/>
      <c r="M107" s="4"/>
      <c r="N107" s="4"/>
    </row>
    <row r="108" spans="2:14" ht="12.75">
      <c r="B108" s="3">
        <v>80</v>
      </c>
      <c r="C108" s="3">
        <v>90</v>
      </c>
      <c r="D108" s="3">
        <v>0.800000011920929</v>
      </c>
      <c r="K108" s="4"/>
      <c r="L108" s="4"/>
      <c r="M108" s="4"/>
      <c r="N108" s="4"/>
    </row>
    <row r="109" spans="2:14" ht="12.75">
      <c r="B109" s="3">
        <v>80</v>
      </c>
      <c r="C109" s="3">
        <v>90</v>
      </c>
      <c r="D109" s="3">
        <v>0.800000011920929</v>
      </c>
      <c r="K109" s="4"/>
      <c r="L109" s="4"/>
      <c r="M109" s="4"/>
      <c r="N109" s="4"/>
    </row>
    <row r="110" spans="2:14" ht="12.75">
      <c r="B110" s="3">
        <v>80</v>
      </c>
      <c r="C110" s="3">
        <v>91.1500015258789</v>
      </c>
      <c r="D110" s="3">
        <v>0.800000011920929</v>
      </c>
      <c r="K110" s="4"/>
      <c r="L110" s="4"/>
      <c r="M110" s="4"/>
      <c r="N110" s="4"/>
    </row>
    <row r="111" spans="2:14" ht="12.75">
      <c r="B111" s="3">
        <v>80</v>
      </c>
      <c r="C111" s="3">
        <v>91.66999816894531</v>
      </c>
      <c r="D111" s="3">
        <v>0.800000011920929</v>
      </c>
      <c r="K111" s="4"/>
      <c r="L111" s="4"/>
      <c r="M111" s="4"/>
      <c r="N111" s="4"/>
    </row>
    <row r="112" spans="2:14" ht="12.75">
      <c r="B112" s="3">
        <v>80</v>
      </c>
      <c r="C112" s="3">
        <v>95.5</v>
      </c>
      <c r="D112" s="3">
        <v>0.800000011920929</v>
      </c>
      <c r="K112" s="4"/>
      <c r="L112" s="4"/>
      <c r="M112" s="4"/>
      <c r="N112" s="4"/>
    </row>
    <row r="113" spans="2:14" ht="12.75">
      <c r="B113" s="3">
        <v>80</v>
      </c>
      <c r="C113" s="3">
        <v>95.68000030517578</v>
      </c>
      <c r="D113" s="3">
        <v>0.800000011920929</v>
      </c>
      <c r="K113" s="4"/>
      <c r="L113" s="4"/>
      <c r="M113" s="4"/>
      <c r="N113" s="4"/>
    </row>
    <row r="114" spans="2:14" ht="12.75">
      <c r="B114" s="3">
        <v>80.2029037475586</v>
      </c>
      <c r="C114" s="3">
        <v>95.9000015258789</v>
      </c>
      <c r="D114" s="3">
        <v>0.800000011920929</v>
      </c>
      <c r="K114" s="4"/>
      <c r="L114" s="4"/>
      <c r="M114" s="4"/>
      <c r="N114" s="4"/>
    </row>
    <row r="115" spans="2:14" ht="12.75">
      <c r="B115" s="3">
        <v>80.2029037475586</v>
      </c>
      <c r="C115" s="3">
        <v>96.36000061035156</v>
      </c>
      <c r="D115" s="3">
        <v>0.800000011920929</v>
      </c>
      <c r="K115" s="4"/>
      <c r="L115" s="4"/>
      <c r="M115" s="4"/>
      <c r="N115" s="4"/>
    </row>
    <row r="116" spans="2:14" ht="12.75">
      <c r="B116" s="3">
        <v>81.15599822998047</v>
      </c>
      <c r="C116" s="3">
        <v>96.41000366210938</v>
      </c>
      <c r="D116" s="3">
        <v>0.800000011920929</v>
      </c>
      <c r="K116" s="4"/>
      <c r="L116" s="4"/>
      <c r="M116" s="4"/>
      <c r="N116" s="4"/>
    </row>
    <row r="117" spans="2:14" ht="12.75">
      <c r="B117" s="3">
        <v>82.5199966430664</v>
      </c>
      <c r="C117" s="3">
        <v>96.43000030517578</v>
      </c>
      <c r="D117" s="3">
        <v>0.800000011920929</v>
      </c>
      <c r="K117" s="4"/>
      <c r="L117" s="4"/>
      <c r="M117" s="4"/>
      <c r="N117" s="4"/>
    </row>
    <row r="118" spans="2:14" ht="12.75">
      <c r="B118" s="3">
        <v>84.5</v>
      </c>
      <c r="C118" s="3">
        <v>96.43000030517578</v>
      </c>
      <c r="D118" s="3">
        <v>0.800000011920929</v>
      </c>
      <c r="K118" s="4"/>
      <c r="L118" s="4"/>
      <c r="M118" s="4"/>
      <c r="N118" s="4"/>
    </row>
    <row r="119" spans="2:14" ht="12.75">
      <c r="B119" s="3">
        <v>85</v>
      </c>
      <c r="C119" s="3">
        <v>96.52999877929688</v>
      </c>
      <c r="D119" s="3">
        <v>0.8500000238418579</v>
      </c>
      <c r="K119" s="4"/>
      <c r="L119" s="4"/>
      <c r="M119" s="4"/>
      <c r="N119" s="4"/>
    </row>
    <row r="120" spans="2:14" ht="12.75">
      <c r="B120" s="3">
        <v>85.73600006103516</v>
      </c>
      <c r="C120" s="3">
        <v>96.52999877929688</v>
      </c>
      <c r="D120" s="3">
        <v>0.8500000238418579</v>
      </c>
      <c r="K120" s="4"/>
      <c r="L120" s="4"/>
      <c r="M120" s="4"/>
      <c r="N120" s="4"/>
    </row>
    <row r="121" spans="2:14" ht="12.75">
      <c r="B121" s="3">
        <v>85.73999786376953</v>
      </c>
      <c r="C121" s="3">
        <v>96.52999877929688</v>
      </c>
      <c r="D121" s="3">
        <v>0.8500000238418579</v>
      </c>
      <c r="K121" s="4"/>
      <c r="L121" s="4"/>
      <c r="M121" s="4"/>
      <c r="N121" s="4"/>
    </row>
    <row r="122" spans="2:14" ht="12.75">
      <c r="B122" s="3">
        <v>85.74600219726562</v>
      </c>
      <c r="C122" s="3">
        <v>96.52999877929688</v>
      </c>
      <c r="D122" s="3">
        <v>1</v>
      </c>
      <c r="K122" s="4"/>
      <c r="L122" s="4"/>
      <c r="M122" s="4"/>
      <c r="N122" s="4"/>
    </row>
    <row r="123" spans="2:14" ht="12.75">
      <c r="B123" s="3">
        <v>85.75</v>
      </c>
      <c r="C123" s="3">
        <v>96.52999877929688</v>
      </c>
      <c r="D123" s="3">
        <v>1.25</v>
      </c>
      <c r="K123" s="4"/>
      <c r="L123" s="4"/>
      <c r="M123" s="4"/>
      <c r="N123" s="4"/>
    </row>
    <row r="124" spans="2:14" ht="12.75">
      <c r="B124" s="3">
        <v>85.98999786376953</v>
      </c>
      <c r="C124" s="3">
        <v>96.52999877929688</v>
      </c>
      <c r="D124" s="3">
        <v>38.52000045776367</v>
      </c>
      <c r="K124" s="4"/>
      <c r="L124" s="4"/>
      <c r="M124" s="4"/>
      <c r="N124" s="4"/>
    </row>
    <row r="125" spans="2:14" ht="12.75">
      <c r="B125" s="3">
        <v>85.99600219726562</v>
      </c>
      <c r="C125" s="3">
        <v>96.52999877929688</v>
      </c>
      <c r="K125" s="4"/>
      <c r="L125" s="4"/>
      <c r="M125" s="4"/>
      <c r="N125" s="4"/>
    </row>
    <row r="126" spans="2:14" ht="12.75">
      <c r="B126" s="3">
        <v>86.43599700927734</v>
      </c>
      <c r="C126" s="3">
        <v>96.55999755859375</v>
      </c>
      <c r="K126" s="4"/>
      <c r="L126" s="4"/>
      <c r="M126" s="4"/>
      <c r="N126" s="4"/>
    </row>
    <row r="127" spans="2:14" ht="12.75">
      <c r="B127" s="3">
        <v>86.44000244140625</v>
      </c>
      <c r="C127" s="3">
        <v>96.63999938964844</v>
      </c>
      <c r="K127" s="4"/>
      <c r="L127" s="4"/>
      <c r="M127" s="4"/>
      <c r="N127" s="4"/>
    </row>
    <row r="128" spans="2:14" ht="12.75">
      <c r="B128" s="3">
        <v>86.44599914550781</v>
      </c>
      <c r="C128" s="3">
        <v>96.70999908447266</v>
      </c>
      <c r="K128" s="4"/>
      <c r="L128" s="4"/>
      <c r="M128" s="4"/>
      <c r="N128" s="4"/>
    </row>
    <row r="129" spans="2:14" ht="12.75">
      <c r="B129" s="3">
        <v>86.44999694824219</v>
      </c>
      <c r="C129" s="3">
        <v>96.7300033569336</v>
      </c>
      <c r="K129" s="4"/>
      <c r="L129" s="4"/>
      <c r="M129" s="4"/>
      <c r="N129" s="4"/>
    </row>
    <row r="130" spans="2:14" ht="12.75">
      <c r="B130" s="3">
        <v>86.68599700927734</v>
      </c>
      <c r="C130" s="3">
        <v>96.91999816894531</v>
      </c>
      <c r="K130" s="4"/>
      <c r="L130" s="4"/>
      <c r="M130" s="4"/>
      <c r="N130" s="4"/>
    </row>
    <row r="131" spans="2:14" ht="12.75">
      <c r="B131" s="3">
        <v>86.69000244140625</v>
      </c>
      <c r="C131" s="3">
        <v>97.29900360107422</v>
      </c>
      <c r="K131" s="4"/>
      <c r="L131" s="4"/>
      <c r="M131" s="4"/>
      <c r="N131" s="4"/>
    </row>
    <row r="132" spans="2:14" ht="12.75">
      <c r="B132" s="3">
        <v>86.69599914550781</v>
      </c>
      <c r="C132" s="3">
        <v>98.03700256347656</v>
      </c>
      <c r="K132" s="4"/>
      <c r="L132" s="4"/>
      <c r="M132" s="4"/>
      <c r="N132" s="4"/>
    </row>
    <row r="133" spans="2:14" ht="12.75">
      <c r="B133" s="3">
        <v>87</v>
      </c>
      <c r="C133" s="3">
        <v>98.12200164794922</v>
      </c>
      <c r="K133" s="4"/>
      <c r="L133" s="4"/>
      <c r="M133" s="4"/>
      <c r="N133" s="4"/>
    </row>
    <row r="134" spans="2:14" ht="12.75">
      <c r="B134" s="3">
        <v>89</v>
      </c>
      <c r="C134" s="3">
        <v>98.7249984741211</v>
      </c>
      <c r="K134" s="4"/>
      <c r="L134" s="4"/>
      <c r="M134" s="4"/>
      <c r="N134" s="4"/>
    </row>
    <row r="135" spans="2:14" ht="12.75">
      <c r="B135" s="3">
        <v>89.51000213623047</v>
      </c>
      <c r="C135" s="3">
        <v>98.9000015258789</v>
      </c>
      <c r="K135" s="4"/>
      <c r="L135" s="4"/>
      <c r="M135" s="4"/>
      <c r="N135" s="4"/>
    </row>
    <row r="136" spans="2:14" ht="12.75">
      <c r="B136" s="3">
        <v>89.59100341796875</v>
      </c>
      <c r="C136" s="3">
        <v>98.9000015258789</v>
      </c>
      <c r="K136" s="4"/>
      <c r="L136" s="4"/>
      <c r="M136" s="4"/>
      <c r="N136" s="4"/>
    </row>
    <row r="137" spans="2:14" ht="12.75">
      <c r="B137" s="3">
        <v>89.69000244140625</v>
      </c>
      <c r="C137" s="3">
        <v>98.94999694824219</v>
      </c>
      <c r="K137" s="4"/>
      <c r="L137" s="4"/>
      <c r="M137" s="4"/>
      <c r="N137" s="4"/>
    </row>
    <row r="138" spans="2:14" ht="12.75">
      <c r="B138" s="3">
        <v>90</v>
      </c>
      <c r="C138" s="3">
        <v>99.00299835205078</v>
      </c>
      <c r="K138" s="4"/>
      <c r="L138" s="4"/>
      <c r="M138" s="4"/>
      <c r="N138" s="4"/>
    </row>
    <row r="139" spans="2:14" ht="12.75">
      <c r="B139" s="3">
        <v>90</v>
      </c>
      <c r="C139" s="3">
        <v>99.01399993896484</v>
      </c>
      <c r="K139" s="4"/>
      <c r="L139" s="4"/>
      <c r="M139" s="4"/>
      <c r="N139" s="4"/>
    </row>
    <row r="140" spans="2:14" ht="12.75">
      <c r="B140" s="3">
        <v>90</v>
      </c>
      <c r="C140" s="3">
        <v>99.14440155029297</v>
      </c>
      <c r="K140" s="4"/>
      <c r="L140" s="4"/>
      <c r="M140" s="4"/>
      <c r="N140" s="4"/>
    </row>
    <row r="141" spans="2:14" ht="12.75">
      <c r="B141" s="3">
        <v>90</v>
      </c>
      <c r="C141" s="3">
        <v>99.16300201416016</v>
      </c>
      <c r="K141" s="4"/>
      <c r="L141" s="4"/>
      <c r="M141" s="4"/>
      <c r="N141" s="4"/>
    </row>
    <row r="142" spans="2:14" ht="12.75">
      <c r="B142" s="3">
        <v>90.25</v>
      </c>
      <c r="C142" s="3">
        <v>99.16300201416016</v>
      </c>
      <c r="K142" s="4"/>
      <c r="L142" s="4"/>
      <c r="M142" s="4"/>
      <c r="N142" s="4"/>
    </row>
    <row r="143" spans="2:14" ht="12.75">
      <c r="B143" s="3">
        <v>91</v>
      </c>
      <c r="C143" s="3">
        <v>99.16300201416016</v>
      </c>
      <c r="K143" s="4"/>
      <c r="L143" s="4"/>
      <c r="M143" s="4"/>
      <c r="N143" s="4"/>
    </row>
    <row r="144" spans="2:14" ht="12.75">
      <c r="B144" s="3">
        <v>91.32599639892578</v>
      </c>
      <c r="C144" s="3">
        <v>99.17400360107422</v>
      </c>
      <c r="K144" s="4"/>
      <c r="L144" s="4"/>
      <c r="M144" s="4"/>
      <c r="N144" s="4"/>
    </row>
    <row r="145" spans="2:14" ht="12.75">
      <c r="B145" s="3">
        <v>91.9000015258789</v>
      </c>
      <c r="C145" s="3">
        <v>99.18000030517578</v>
      </c>
      <c r="K145" s="4"/>
      <c r="L145" s="4"/>
      <c r="M145" s="4"/>
      <c r="N145" s="4"/>
    </row>
    <row r="146" spans="2:14" ht="12.75">
      <c r="B146" s="3">
        <v>92.7300033569336</v>
      </c>
      <c r="C146" s="3">
        <v>99.21299743652344</v>
      </c>
      <c r="K146" s="4"/>
      <c r="L146" s="4"/>
      <c r="M146" s="4"/>
      <c r="N146" s="4"/>
    </row>
    <row r="147" spans="2:14" ht="12.75">
      <c r="B147" s="3">
        <v>92.85600280761719</v>
      </c>
      <c r="C147" s="3">
        <v>99.21299743652344</v>
      </c>
      <c r="K147" s="4"/>
      <c r="L147" s="4"/>
      <c r="M147" s="4"/>
      <c r="N147" s="4"/>
    </row>
    <row r="148" spans="2:14" ht="12.75">
      <c r="B148" s="3">
        <v>92.86000061035156</v>
      </c>
      <c r="C148" s="3">
        <v>99.21299743652344</v>
      </c>
      <c r="K148" s="4"/>
      <c r="L148" s="4"/>
      <c r="M148" s="4"/>
      <c r="N148" s="4"/>
    </row>
    <row r="149" spans="2:14" ht="12.75">
      <c r="B149" s="3">
        <v>92.86599731445312</v>
      </c>
      <c r="C149" s="3">
        <v>99.306396484375</v>
      </c>
      <c r="K149" s="4"/>
      <c r="L149" s="4"/>
      <c r="M149" s="4"/>
      <c r="N149" s="4"/>
    </row>
    <row r="150" spans="2:14" ht="12.75">
      <c r="B150" s="3">
        <v>92.87000274658203</v>
      </c>
      <c r="C150" s="3">
        <v>99.35800170898438</v>
      </c>
      <c r="K150" s="4"/>
      <c r="L150" s="4"/>
      <c r="M150" s="4"/>
      <c r="N150" s="4"/>
    </row>
    <row r="151" spans="2:14" ht="12.75">
      <c r="B151" s="3">
        <v>93.10600280761719</v>
      </c>
      <c r="C151" s="3">
        <v>99.35800170898438</v>
      </c>
      <c r="K151" s="4"/>
      <c r="L151" s="4"/>
      <c r="M151" s="4"/>
      <c r="N151" s="4"/>
    </row>
    <row r="152" spans="2:14" ht="12.75">
      <c r="B152" s="3">
        <v>93.11000061035156</v>
      </c>
      <c r="C152" s="3">
        <v>99.38400268554688</v>
      </c>
      <c r="K152" s="4"/>
      <c r="L152" s="4"/>
      <c r="M152" s="4"/>
      <c r="N152" s="4"/>
    </row>
    <row r="153" spans="2:14" ht="12.75">
      <c r="B153" s="3">
        <v>93.11599731445312</v>
      </c>
      <c r="C153" s="3">
        <v>99.47200012207031</v>
      </c>
      <c r="K153" s="4"/>
      <c r="L153" s="4"/>
      <c r="M153" s="4"/>
      <c r="N153" s="4"/>
    </row>
    <row r="154" spans="2:14" ht="12.75">
      <c r="B154" s="3">
        <v>93.16000366210938</v>
      </c>
      <c r="C154" s="3">
        <v>99.47200012207031</v>
      </c>
      <c r="K154" s="4"/>
      <c r="L154" s="4"/>
      <c r="M154" s="4"/>
      <c r="N154" s="4"/>
    </row>
    <row r="155" spans="2:14" ht="12.75">
      <c r="B155" s="3">
        <v>93.16000366210938</v>
      </c>
      <c r="C155" s="3">
        <v>99.49500274658203</v>
      </c>
      <c r="K155" s="4"/>
      <c r="L155" s="4"/>
      <c r="M155" s="4"/>
      <c r="N155" s="4"/>
    </row>
    <row r="156" spans="2:14" ht="12.75">
      <c r="B156" s="3">
        <v>93.96600341796875</v>
      </c>
      <c r="C156" s="3">
        <v>99.49500274658203</v>
      </c>
      <c r="K156" s="4"/>
      <c r="L156" s="4"/>
      <c r="M156" s="4"/>
      <c r="N156" s="4"/>
    </row>
    <row r="157" spans="2:14" ht="12.75">
      <c r="B157" s="3">
        <v>93.97000122070312</v>
      </c>
      <c r="C157" s="3">
        <v>99.49500274658203</v>
      </c>
      <c r="K157" s="4"/>
      <c r="L157" s="4"/>
      <c r="M157" s="4"/>
      <c r="N157" s="4"/>
    </row>
    <row r="158" spans="2:14" ht="12.75">
      <c r="B158" s="3">
        <v>93.97599792480469</v>
      </c>
      <c r="C158" s="3">
        <v>99.49500274658203</v>
      </c>
      <c r="K158" s="4"/>
      <c r="L158" s="4"/>
      <c r="M158" s="4"/>
      <c r="N158" s="4"/>
    </row>
    <row r="159" spans="2:14" ht="12.75">
      <c r="B159" s="3">
        <v>93.9800033569336</v>
      </c>
      <c r="C159" s="3">
        <v>99.52200317382812</v>
      </c>
      <c r="K159" s="4"/>
      <c r="L159" s="4"/>
      <c r="M159" s="4"/>
      <c r="N159" s="4"/>
    </row>
    <row r="160" spans="2:14" ht="12.75">
      <c r="B160" s="3">
        <v>93.9800033569336</v>
      </c>
      <c r="C160" s="3">
        <v>99.52200317382812</v>
      </c>
      <c r="K160" s="4"/>
      <c r="L160" s="4"/>
      <c r="M160" s="4"/>
      <c r="N160" s="4"/>
    </row>
    <row r="161" spans="2:14" ht="12.75">
      <c r="B161" s="3">
        <v>94</v>
      </c>
      <c r="C161" s="3">
        <v>99.52200317382812</v>
      </c>
      <c r="K161" s="4"/>
      <c r="L161" s="4"/>
      <c r="M161" s="4"/>
      <c r="N161" s="4"/>
    </row>
    <row r="162" spans="2:14" ht="12.75">
      <c r="B162" s="3">
        <v>94.16999816894531</v>
      </c>
      <c r="C162" s="3">
        <v>99.54199981689453</v>
      </c>
      <c r="K162" s="4"/>
      <c r="L162" s="4"/>
      <c r="M162" s="4"/>
      <c r="N162" s="4"/>
    </row>
    <row r="163" spans="2:14" ht="12.75">
      <c r="B163" s="3">
        <v>94.21600341796875</v>
      </c>
      <c r="C163" s="3">
        <v>99.5530014038086</v>
      </c>
      <c r="K163" s="4"/>
      <c r="L163" s="4"/>
      <c r="M163" s="4"/>
      <c r="N163" s="4"/>
    </row>
    <row r="164" spans="2:14" ht="12.75">
      <c r="B164" s="3">
        <v>94.22599792480469</v>
      </c>
      <c r="C164" s="3">
        <v>99.5719985961914</v>
      </c>
      <c r="K164" s="4"/>
      <c r="L164" s="4"/>
      <c r="M164" s="4"/>
      <c r="N164" s="4"/>
    </row>
    <row r="165" spans="2:14" ht="12.75">
      <c r="B165" s="3">
        <v>94.3499984741211</v>
      </c>
      <c r="C165" s="3">
        <v>99.59500122070312</v>
      </c>
      <c r="K165" s="4"/>
      <c r="L165" s="4"/>
      <c r="M165" s="4"/>
      <c r="N165" s="4"/>
    </row>
    <row r="166" spans="2:14" ht="12.75">
      <c r="B166" s="3">
        <v>94.49400329589844</v>
      </c>
      <c r="C166" s="3">
        <v>99.59500122070312</v>
      </c>
      <c r="K166" s="4"/>
      <c r="L166" s="4"/>
      <c r="M166" s="4"/>
      <c r="N166" s="4"/>
    </row>
    <row r="167" spans="2:14" ht="12.75">
      <c r="B167" s="3">
        <v>94.55000305175781</v>
      </c>
      <c r="C167" s="3">
        <v>99.61499786376953</v>
      </c>
      <c r="K167" s="4"/>
      <c r="L167" s="4"/>
      <c r="M167" s="4"/>
      <c r="N167" s="4"/>
    </row>
    <row r="168" spans="2:14" ht="12.75">
      <c r="B168" s="3">
        <v>94.75</v>
      </c>
      <c r="C168" s="3">
        <v>99.63999938964844</v>
      </c>
      <c r="K168" s="4"/>
      <c r="L168" s="4"/>
      <c r="M168" s="4"/>
      <c r="N168" s="4"/>
    </row>
    <row r="169" spans="2:14" ht="12.75">
      <c r="B169" s="3">
        <v>95</v>
      </c>
      <c r="C169" s="3">
        <v>99.64140319824219</v>
      </c>
      <c r="K169" s="4"/>
      <c r="L169" s="4"/>
      <c r="M169" s="4"/>
      <c r="N169" s="4"/>
    </row>
    <row r="170" spans="2:14" ht="12.75">
      <c r="B170" s="3">
        <v>95.80000305175781</v>
      </c>
      <c r="C170" s="3">
        <v>99.64199829101562</v>
      </c>
      <c r="K170" s="4"/>
      <c r="L170" s="4"/>
      <c r="M170" s="4"/>
      <c r="N170" s="4"/>
    </row>
    <row r="171" spans="2:14" ht="12.75">
      <c r="B171" s="3">
        <v>95.93000030517578</v>
      </c>
      <c r="C171" s="3">
        <v>99.80989837646484</v>
      </c>
      <c r="K171" s="4"/>
      <c r="L171" s="4"/>
      <c r="M171" s="4"/>
      <c r="N171" s="4"/>
    </row>
    <row r="172" spans="2:14" ht="12.75">
      <c r="B172" s="3">
        <v>96.30999755859375</v>
      </c>
      <c r="C172" s="3">
        <v>99.80989837646484</v>
      </c>
      <c r="K172" s="4"/>
      <c r="L172" s="4"/>
      <c r="M172" s="4"/>
      <c r="N172" s="4"/>
    </row>
    <row r="173" spans="2:14" ht="12.75">
      <c r="B173" s="3">
        <v>96.4000015258789</v>
      </c>
      <c r="C173" s="3">
        <v>99.90989685058594</v>
      </c>
      <c r="K173" s="4"/>
      <c r="L173" s="4"/>
      <c r="M173" s="4"/>
      <c r="N173" s="4"/>
    </row>
    <row r="174" spans="2:14" ht="12.75">
      <c r="B174" s="3">
        <v>96.5</v>
      </c>
      <c r="C174" s="3">
        <v>99.90989685058594</v>
      </c>
      <c r="K174" s="4"/>
      <c r="L174" s="4"/>
      <c r="M174" s="4"/>
      <c r="N174" s="4"/>
    </row>
    <row r="175" spans="2:14" ht="12.75">
      <c r="B175" s="3">
        <v>96.5</v>
      </c>
      <c r="C175" s="3">
        <v>99.92990112304688</v>
      </c>
      <c r="K175" s="4"/>
      <c r="L175" s="4"/>
      <c r="M175" s="4"/>
      <c r="N175" s="4"/>
    </row>
    <row r="176" spans="2:14" ht="12.75">
      <c r="B176" s="3">
        <v>96.56999969482422</v>
      </c>
      <c r="C176" s="3">
        <v>99.92990112304688</v>
      </c>
      <c r="K176" s="4"/>
      <c r="L176" s="4"/>
      <c r="M176" s="4"/>
      <c r="N176" s="4"/>
    </row>
    <row r="177" spans="2:14" ht="12.75">
      <c r="B177" s="3">
        <v>96.66500091552734</v>
      </c>
      <c r="C177" s="3">
        <v>99.95600128173828</v>
      </c>
      <c r="K177" s="4"/>
      <c r="L177" s="4"/>
      <c r="M177" s="4"/>
      <c r="N177" s="4"/>
    </row>
    <row r="178" spans="2:14" ht="12.75">
      <c r="B178" s="3">
        <v>96.66500091552734</v>
      </c>
      <c r="C178" s="3">
        <v>99.95600128173828</v>
      </c>
      <c r="K178" s="4"/>
      <c r="L178" s="4"/>
      <c r="M178" s="4"/>
      <c r="N178" s="4"/>
    </row>
    <row r="179" spans="2:14" ht="12.75">
      <c r="B179" s="3">
        <v>96.87999725341797</v>
      </c>
      <c r="C179" s="3">
        <v>99.95600128173828</v>
      </c>
      <c r="K179" s="4"/>
      <c r="L179" s="4"/>
      <c r="M179" s="4"/>
      <c r="N179" s="4"/>
    </row>
    <row r="180" spans="2:14" ht="12.75">
      <c r="B180" s="3">
        <v>96.9000015258789</v>
      </c>
      <c r="C180" s="3">
        <v>99.98169708251953</v>
      </c>
      <c r="K180" s="4"/>
      <c r="L180" s="4"/>
      <c r="M180" s="4"/>
      <c r="N180" s="4"/>
    </row>
    <row r="181" spans="2:14" ht="12.75">
      <c r="B181" s="3">
        <v>96.94000244140625</v>
      </c>
      <c r="C181" s="3">
        <v>99.98680114746094</v>
      </c>
      <c r="K181" s="4"/>
      <c r="L181" s="4"/>
      <c r="M181" s="4"/>
      <c r="N181" s="4"/>
    </row>
    <row r="182" spans="2:14" ht="12.75">
      <c r="B182" s="3">
        <v>97</v>
      </c>
      <c r="C182" s="3">
        <v>99.98680114746094</v>
      </c>
      <c r="K182" s="4"/>
      <c r="L182" s="4"/>
      <c r="M182" s="4"/>
      <c r="N182" s="4"/>
    </row>
    <row r="183" spans="2:14" ht="12.75">
      <c r="B183" s="3">
        <v>97</v>
      </c>
      <c r="K183" s="4"/>
      <c r="L183" s="4"/>
      <c r="M183" s="4"/>
      <c r="N183" s="4"/>
    </row>
    <row r="184" spans="2:14" ht="12.75">
      <c r="B184" s="3">
        <v>97</v>
      </c>
      <c r="K184" s="4"/>
      <c r="L184" s="4"/>
      <c r="M184" s="4"/>
      <c r="N184" s="4"/>
    </row>
    <row r="185" spans="2:14" ht="12.75">
      <c r="B185" s="3">
        <v>97</v>
      </c>
      <c r="K185" s="4"/>
      <c r="L185" s="4"/>
      <c r="M185" s="4"/>
      <c r="N185" s="4"/>
    </row>
    <row r="186" spans="2:14" ht="12.75">
      <c r="B186" s="3">
        <v>97.177001953125</v>
      </c>
      <c r="K186" s="4"/>
      <c r="L186" s="4"/>
      <c r="M186" s="4"/>
      <c r="N186" s="4"/>
    </row>
    <row r="187" spans="2:14" ht="12.75">
      <c r="B187" s="3">
        <v>97.36900329589844</v>
      </c>
      <c r="K187" s="4"/>
      <c r="L187" s="4"/>
      <c r="M187" s="4"/>
      <c r="N187" s="4"/>
    </row>
    <row r="188" spans="2:14" ht="12.75">
      <c r="B188" s="3">
        <v>97.37000274658203</v>
      </c>
      <c r="K188" s="4"/>
      <c r="L188" s="4"/>
      <c r="M188" s="4"/>
      <c r="N188" s="4"/>
    </row>
    <row r="189" spans="2:14" ht="12.75">
      <c r="B189" s="3">
        <v>97.41000366210938</v>
      </c>
      <c r="K189" s="4"/>
      <c r="L189" s="4"/>
      <c r="M189" s="4"/>
      <c r="N189" s="4"/>
    </row>
    <row r="190" spans="2:14" ht="12.75">
      <c r="B190" s="3">
        <v>97.44999694824219</v>
      </c>
      <c r="K190" s="4"/>
      <c r="L190" s="4"/>
      <c r="M190" s="4"/>
      <c r="N190" s="4"/>
    </row>
    <row r="191" spans="2:14" ht="12.75">
      <c r="B191" s="3">
        <v>97.75</v>
      </c>
      <c r="K191" s="4"/>
      <c r="L191" s="4"/>
      <c r="M191" s="4"/>
      <c r="N191" s="4"/>
    </row>
    <row r="192" spans="2:14" ht="12.75">
      <c r="B192" s="3">
        <v>97.75</v>
      </c>
      <c r="K192" s="4"/>
      <c r="L192" s="4"/>
      <c r="M192" s="4"/>
      <c r="N192" s="4"/>
    </row>
    <row r="193" spans="2:14" ht="12.75">
      <c r="B193" s="3">
        <v>97.88700103759766</v>
      </c>
      <c r="K193" s="4"/>
      <c r="L193" s="4"/>
      <c r="M193" s="4"/>
      <c r="N193" s="4"/>
    </row>
    <row r="194" spans="2:14" ht="12.75">
      <c r="B194" s="3">
        <v>97.88700103759766</v>
      </c>
      <c r="K194" s="4"/>
      <c r="L194" s="4"/>
      <c r="M194" s="4"/>
      <c r="N194" s="4"/>
    </row>
    <row r="195" spans="2:14" ht="12.75">
      <c r="B195" s="3">
        <v>97.9000015258789</v>
      </c>
      <c r="K195" s="4"/>
      <c r="L195" s="4"/>
      <c r="M195" s="4"/>
      <c r="N195" s="4"/>
    </row>
    <row r="196" spans="2:14" ht="12.75">
      <c r="B196" s="3">
        <v>97.94499969482422</v>
      </c>
      <c r="K196" s="4"/>
      <c r="L196" s="4"/>
      <c r="M196" s="4"/>
      <c r="N196" s="4"/>
    </row>
    <row r="197" spans="2:14" ht="12.75">
      <c r="B197" s="3">
        <v>97.97699737548828</v>
      </c>
      <c r="K197" s="4"/>
      <c r="L197" s="4"/>
      <c r="M197" s="4"/>
      <c r="N197" s="4"/>
    </row>
    <row r="198" spans="2:14" ht="12.75">
      <c r="B198" s="3">
        <v>98.19999694824219</v>
      </c>
      <c r="K198" s="4"/>
      <c r="L198" s="4"/>
      <c r="M198" s="4"/>
      <c r="N198" s="4"/>
    </row>
    <row r="199" spans="2:14" ht="12.75">
      <c r="B199" s="3">
        <v>98.20600128173828</v>
      </c>
      <c r="K199" s="4"/>
      <c r="L199" s="4"/>
      <c r="M199" s="4"/>
      <c r="N199" s="4"/>
    </row>
    <row r="200" spans="2:14" ht="12.75">
      <c r="B200" s="3">
        <v>98.22000122070312</v>
      </c>
      <c r="K200" s="4"/>
      <c r="L200" s="4"/>
      <c r="M200" s="4"/>
      <c r="N200" s="4"/>
    </row>
    <row r="201" spans="2:14" ht="12.75">
      <c r="B201" s="3">
        <v>98.2699966430664</v>
      </c>
      <c r="K201" s="4"/>
      <c r="L201" s="4"/>
      <c r="M201" s="4"/>
      <c r="N201" s="4"/>
    </row>
    <row r="202" spans="2:14" ht="12.75">
      <c r="B202" s="3">
        <v>98.3499984741211</v>
      </c>
      <c r="K202" s="4"/>
      <c r="L202" s="4"/>
      <c r="M202" s="4"/>
      <c r="N202" s="4"/>
    </row>
    <row r="203" spans="2:14" ht="12.75">
      <c r="B203" s="3">
        <v>98.3949966430664</v>
      </c>
      <c r="K203" s="4"/>
      <c r="L203" s="4"/>
      <c r="M203" s="4"/>
      <c r="N203" s="4"/>
    </row>
    <row r="204" spans="2:14" ht="12.75">
      <c r="B204" s="3">
        <v>98.44999694824219</v>
      </c>
      <c r="K204" s="4"/>
      <c r="L204" s="4"/>
      <c r="M204" s="4"/>
      <c r="N204" s="4"/>
    </row>
    <row r="205" spans="2:14" ht="12.75">
      <c r="B205" s="3">
        <v>98.62000274658203</v>
      </c>
      <c r="K205" s="4"/>
      <c r="L205" s="4"/>
      <c r="M205" s="4"/>
      <c r="N205" s="4"/>
    </row>
    <row r="206" spans="2:14" ht="12.75">
      <c r="B206" s="3">
        <v>98.63700103759766</v>
      </c>
      <c r="K206" s="4"/>
      <c r="L206" s="4"/>
      <c r="M206" s="4"/>
      <c r="N206" s="4"/>
    </row>
    <row r="207" spans="2:14" ht="12.75">
      <c r="B207" s="3">
        <v>98.73699951171875</v>
      </c>
      <c r="K207" s="4"/>
      <c r="L207" s="4"/>
      <c r="M207" s="4"/>
      <c r="N207" s="4"/>
    </row>
    <row r="208" spans="2:14" ht="12.75">
      <c r="B208" s="3">
        <v>98.74400329589844</v>
      </c>
      <c r="K208" s="4"/>
      <c r="L208" s="4"/>
      <c r="M208" s="4"/>
      <c r="N208" s="4"/>
    </row>
    <row r="209" spans="2:14" ht="12.75">
      <c r="B209" s="3">
        <v>98.80000305175781</v>
      </c>
      <c r="K209" s="4"/>
      <c r="L209" s="4"/>
      <c r="M209" s="4"/>
      <c r="N209" s="4"/>
    </row>
    <row r="210" spans="2:14" ht="12.75">
      <c r="B210" s="3">
        <v>98.9000015258789</v>
      </c>
      <c r="K210" s="4"/>
      <c r="L210" s="4"/>
      <c r="M210" s="4"/>
      <c r="N210" s="4"/>
    </row>
    <row r="211" spans="2:14" ht="12.75">
      <c r="B211" s="3">
        <v>98.9219970703125</v>
      </c>
      <c r="K211" s="4"/>
      <c r="L211" s="4"/>
      <c r="M211" s="4"/>
      <c r="N211" s="4"/>
    </row>
    <row r="212" spans="2:14" ht="12.75">
      <c r="B212" s="3">
        <v>98.94000244140625</v>
      </c>
      <c r="K212" s="4"/>
      <c r="L212" s="4"/>
      <c r="M212" s="4"/>
      <c r="N212" s="4"/>
    </row>
    <row r="213" spans="2:14" ht="12.75">
      <c r="B213" s="3">
        <v>98.96700286865234</v>
      </c>
      <c r="K213" s="4"/>
      <c r="L213" s="4"/>
      <c r="M213" s="4"/>
      <c r="N213" s="4"/>
    </row>
    <row r="214" spans="2:14" ht="12.75">
      <c r="B214" s="3">
        <v>98.96700286865234</v>
      </c>
      <c r="K214" s="4"/>
      <c r="L214" s="4"/>
      <c r="M214" s="4"/>
      <c r="N214" s="4"/>
    </row>
    <row r="215" spans="2:14" ht="12.75">
      <c r="B215" s="3">
        <v>99</v>
      </c>
      <c r="K215" s="4"/>
      <c r="L215" s="4"/>
      <c r="M215" s="4"/>
      <c r="N215" s="4"/>
    </row>
    <row r="216" spans="2:14" ht="12.75">
      <c r="B216" s="3">
        <v>99</v>
      </c>
      <c r="K216" s="4"/>
      <c r="L216" s="4"/>
      <c r="M216" s="4"/>
      <c r="N216" s="4"/>
    </row>
    <row r="217" spans="2:14" ht="12.75">
      <c r="B217" s="3">
        <v>99.01599884033203</v>
      </c>
      <c r="K217" s="4"/>
      <c r="L217" s="4"/>
      <c r="M217" s="4"/>
      <c r="N217" s="4"/>
    </row>
    <row r="218" spans="2:14" ht="12.75">
      <c r="B218" s="3">
        <v>99.04399871826172</v>
      </c>
      <c r="K218" s="4"/>
      <c r="L218" s="4"/>
      <c r="M218" s="4"/>
      <c r="N218" s="4"/>
    </row>
    <row r="219" spans="2:14" ht="12.75">
      <c r="B219" s="3">
        <v>99.11000061035156</v>
      </c>
      <c r="K219" s="4"/>
      <c r="L219" s="4"/>
      <c r="M219" s="4"/>
      <c r="N219" s="4"/>
    </row>
    <row r="220" spans="2:14" ht="12.75">
      <c r="B220" s="3">
        <v>99.15599822998047</v>
      </c>
      <c r="K220" s="4"/>
      <c r="L220" s="4"/>
      <c r="M220" s="4"/>
      <c r="N220" s="4"/>
    </row>
    <row r="221" spans="2:14" ht="12.75">
      <c r="B221" s="3">
        <v>99.15599822998047</v>
      </c>
      <c r="K221" s="4"/>
      <c r="L221" s="4"/>
      <c r="M221" s="4"/>
      <c r="N221" s="4"/>
    </row>
    <row r="222" spans="2:14" ht="12.75">
      <c r="B222" s="3">
        <v>99.2249984741211</v>
      </c>
      <c r="K222" s="4"/>
      <c r="L222" s="4"/>
      <c r="M222" s="4"/>
      <c r="N222" s="4"/>
    </row>
    <row r="223" spans="2:14" ht="12.75">
      <c r="B223" s="3">
        <v>99.2300033569336</v>
      </c>
      <c r="K223" s="4"/>
      <c r="L223" s="4"/>
      <c r="M223" s="4"/>
      <c r="N223" s="4"/>
    </row>
    <row r="224" spans="2:14" ht="12.75">
      <c r="B224" s="3">
        <v>99.30999755859375</v>
      </c>
      <c r="K224" s="4"/>
      <c r="L224" s="4"/>
      <c r="M224" s="4"/>
      <c r="N224" s="4"/>
    </row>
    <row r="225" spans="2:14" ht="12.75">
      <c r="B225" s="3">
        <v>99.33399963378906</v>
      </c>
      <c r="K225" s="4"/>
      <c r="L225" s="4"/>
      <c r="M225" s="4"/>
      <c r="N225" s="4"/>
    </row>
    <row r="226" spans="2:14" ht="12.75">
      <c r="B226" s="3">
        <v>99.375</v>
      </c>
      <c r="K226" s="4"/>
      <c r="L226" s="4"/>
      <c r="M226" s="4"/>
      <c r="N226" s="4"/>
    </row>
    <row r="227" spans="2:14" ht="12.75">
      <c r="B227" s="3">
        <v>99.44400024414062</v>
      </c>
      <c r="K227" s="4"/>
      <c r="L227" s="4"/>
      <c r="M227" s="4"/>
      <c r="N227" s="4"/>
    </row>
    <row r="228" spans="2:14" ht="12.75">
      <c r="B228" s="3">
        <v>99.44999694824219</v>
      </c>
      <c r="K228" s="4"/>
      <c r="L228" s="4"/>
      <c r="M228" s="4"/>
      <c r="N228" s="4"/>
    </row>
    <row r="229" spans="2:14" ht="12.75">
      <c r="B229" s="3">
        <v>99.46099853515625</v>
      </c>
      <c r="K229" s="4"/>
      <c r="L229" s="4"/>
      <c r="M229" s="4"/>
      <c r="N229" s="4"/>
    </row>
    <row r="230" spans="2:14" ht="12.75">
      <c r="B230" s="3">
        <v>99.5</v>
      </c>
      <c r="K230" s="4"/>
      <c r="L230" s="4"/>
      <c r="M230" s="4"/>
      <c r="N230" s="4"/>
    </row>
    <row r="231" spans="2:14" ht="12.75">
      <c r="B231" s="3">
        <v>99.5</v>
      </c>
      <c r="K231" s="4"/>
      <c r="L231" s="4"/>
      <c r="M231" s="4"/>
      <c r="N231" s="4"/>
    </row>
    <row r="232" spans="2:14" ht="12.75">
      <c r="B232" s="3">
        <v>99.875</v>
      </c>
      <c r="K232" s="4"/>
      <c r="L232" s="4"/>
      <c r="M232" s="4"/>
      <c r="N232" s="4"/>
    </row>
    <row r="233" spans="1:4" ht="12.75">
      <c r="A233" s="23" t="s">
        <v>216</v>
      </c>
      <c r="D233" s="7"/>
    </row>
    <row r="234" spans="1:18" ht="12.75">
      <c r="A234" s="24" t="s">
        <v>215</v>
      </c>
      <c r="B234" s="7">
        <f aca="true" t="shared" si="0" ref="B234:R234">COUNT(B3:B232)</f>
        <v>230</v>
      </c>
      <c r="C234" s="7">
        <f t="shared" si="0"/>
        <v>180</v>
      </c>
      <c r="D234" s="7">
        <f t="shared" si="0"/>
        <v>122</v>
      </c>
      <c r="E234" s="7">
        <f t="shared" si="0"/>
        <v>100</v>
      </c>
      <c r="F234" s="7">
        <f t="shared" si="0"/>
        <v>91</v>
      </c>
      <c r="G234" s="7">
        <f t="shared" si="0"/>
        <v>75</v>
      </c>
      <c r="H234" s="7">
        <f t="shared" si="0"/>
        <v>69</v>
      </c>
      <c r="I234" s="7">
        <f t="shared" si="0"/>
        <v>66</v>
      </c>
      <c r="J234" s="7">
        <f t="shared" si="0"/>
        <v>52</v>
      </c>
      <c r="K234" s="7">
        <f t="shared" si="0"/>
        <v>50</v>
      </c>
      <c r="L234" s="7">
        <f t="shared" si="0"/>
        <v>50</v>
      </c>
      <c r="M234" s="7">
        <f t="shared" si="0"/>
        <v>48</v>
      </c>
      <c r="N234" s="7">
        <f t="shared" si="0"/>
        <v>38</v>
      </c>
      <c r="O234" s="7">
        <f t="shared" si="0"/>
        <v>17</v>
      </c>
      <c r="P234" s="7">
        <f t="shared" si="0"/>
        <v>12</v>
      </c>
      <c r="Q234" s="7">
        <f t="shared" si="0"/>
        <v>11</v>
      </c>
      <c r="R234" s="7">
        <f t="shared" si="0"/>
        <v>10</v>
      </c>
    </row>
    <row r="235" spans="1:18" ht="12.75">
      <c r="A235" s="24" t="s">
        <v>217</v>
      </c>
      <c r="B235" s="7">
        <f aca="true" t="shared" si="1" ref="B235:R235">AVERAGE(B3:B232)</f>
        <v>63.17710149421397</v>
      </c>
      <c r="C235" s="7">
        <f t="shared" si="1"/>
        <v>79.83299564520517</v>
      </c>
      <c r="D235" s="7">
        <f t="shared" si="1"/>
        <v>0.6021803344951057</v>
      </c>
      <c r="E235" s="7">
        <f t="shared" si="1"/>
        <v>14.553979998491705</v>
      </c>
      <c r="F235" s="7">
        <f t="shared" si="1"/>
        <v>1.4773428505849462</v>
      </c>
      <c r="G235" s="7">
        <f t="shared" si="1"/>
        <v>1.5261280325551827</v>
      </c>
      <c r="H235" s="7">
        <f t="shared" si="1"/>
        <v>0.06642174108655773</v>
      </c>
      <c r="I235" s="7">
        <f t="shared" si="1"/>
        <v>0.23788030286022782</v>
      </c>
      <c r="J235" s="7">
        <f t="shared" si="1"/>
        <v>1.7925769130770977</v>
      </c>
      <c r="K235" s="7">
        <f t="shared" si="1"/>
        <v>1.182439991608262</v>
      </c>
      <c r="L235" s="7">
        <f t="shared" si="1"/>
        <v>73.62210859298706</v>
      </c>
      <c r="M235" s="7">
        <f t="shared" si="1"/>
        <v>1.0329166711696114</v>
      </c>
      <c r="N235" s="7">
        <f t="shared" si="1"/>
        <v>2.170789471876464</v>
      </c>
      <c r="O235" s="7">
        <f t="shared" si="1"/>
        <v>0.5092352896052248</v>
      </c>
      <c r="P235" s="7">
        <f t="shared" si="1"/>
        <v>0.4764166697859764</v>
      </c>
      <c r="Q235" s="7">
        <f t="shared" si="1"/>
        <v>0.5107454633848234</v>
      </c>
      <c r="R235" s="7">
        <f t="shared" si="1"/>
        <v>47.82300033569336</v>
      </c>
    </row>
    <row r="236" spans="1:18" ht="12.75">
      <c r="A236" s="24" t="s">
        <v>218</v>
      </c>
      <c r="B236" s="7">
        <v>23.9</v>
      </c>
      <c r="C236" s="7">
        <v>75</v>
      </c>
      <c r="D236" s="7">
        <f aca="true" t="shared" si="2" ref="D236:R236">GEOMEAN(D3:D232)</f>
        <v>0.16008616744378543</v>
      </c>
      <c r="E236" s="7">
        <f t="shared" si="2"/>
        <v>4.36995860726847</v>
      </c>
      <c r="F236" s="7">
        <f t="shared" si="2"/>
        <v>0.4419537212280927</v>
      </c>
      <c r="G236" s="7">
        <f t="shared" si="2"/>
        <v>0.3009840594005933</v>
      </c>
      <c r="H236" s="7">
        <f t="shared" si="2"/>
        <v>0.01004403684519546</v>
      </c>
      <c r="I236" s="7">
        <f t="shared" si="2"/>
        <v>0.03888304785241464</v>
      </c>
      <c r="J236" s="7">
        <f t="shared" si="2"/>
        <v>1.0764385307463107</v>
      </c>
      <c r="K236" s="7">
        <f t="shared" si="2"/>
        <v>0.502970478059452</v>
      </c>
      <c r="L236" s="7">
        <f t="shared" si="2"/>
        <v>65.25179376408512</v>
      </c>
      <c r="M236" s="7">
        <f t="shared" si="2"/>
        <v>0.4125154519858976</v>
      </c>
      <c r="N236" s="7">
        <f t="shared" si="2"/>
        <v>0.16852304459985834</v>
      </c>
      <c r="O236" s="7">
        <f t="shared" si="2"/>
        <v>0.3639192306574522</v>
      </c>
      <c r="P236" s="7">
        <f t="shared" si="2"/>
        <v>0.4693386339559818</v>
      </c>
      <c r="Q236" s="7">
        <f t="shared" si="2"/>
        <v>0.199345198134763</v>
      </c>
      <c r="R236" s="7">
        <f t="shared" si="2"/>
        <v>44.23955519299344</v>
      </c>
    </row>
    <row r="237" spans="1:18" ht="12.75">
      <c r="A237" s="24" t="s">
        <v>223</v>
      </c>
      <c r="B237" s="7">
        <f aca="true" t="shared" si="3" ref="B237:R237">MIN(B3:B232)</f>
        <v>0.00800000037997961</v>
      </c>
      <c r="C237" s="7">
        <f t="shared" si="3"/>
        <v>3.690000057220459</v>
      </c>
      <c r="D237" s="7">
        <f t="shared" si="3"/>
        <v>0.02500000037252903</v>
      </c>
      <c r="E237" s="7">
        <f t="shared" si="3"/>
        <v>0.019999999552965164</v>
      </c>
      <c r="F237" s="7">
        <f t="shared" si="3"/>
        <v>0.0020000000949949026</v>
      </c>
      <c r="G237" s="7">
        <f t="shared" si="3"/>
        <v>0.035999998450279236</v>
      </c>
      <c r="H237" s="7">
        <f t="shared" si="3"/>
        <v>0.0006000000284984708</v>
      </c>
      <c r="I237" s="7">
        <f t="shared" si="3"/>
        <v>9.999999747378752E-05</v>
      </c>
      <c r="J237" s="7">
        <f t="shared" si="3"/>
        <v>0.25200000405311584</v>
      </c>
      <c r="K237" s="7">
        <f t="shared" si="3"/>
        <v>0.03999999910593033</v>
      </c>
      <c r="L237" s="7">
        <f t="shared" si="3"/>
        <v>7.539999961853027</v>
      </c>
      <c r="M237" s="7">
        <f t="shared" si="3"/>
        <v>0.029999999329447746</v>
      </c>
      <c r="N237" s="7">
        <f t="shared" si="3"/>
        <v>0.009999999776482582</v>
      </c>
      <c r="O237" s="7">
        <f t="shared" si="3"/>
        <v>0.10000000149011612</v>
      </c>
      <c r="P237" s="7">
        <f t="shared" si="3"/>
        <v>0.25</v>
      </c>
      <c r="Q237" s="7">
        <f t="shared" si="3"/>
        <v>0.029100000858306885</v>
      </c>
      <c r="R237" s="7">
        <f t="shared" si="3"/>
        <v>27.5</v>
      </c>
    </row>
    <row r="238" spans="1:18" ht="12.75">
      <c r="A238" s="24" t="s">
        <v>224</v>
      </c>
      <c r="B238" s="7">
        <f aca="true" t="shared" si="4" ref="B238:R238">MAX(B3:B232)</f>
        <v>99.875</v>
      </c>
      <c r="C238" s="7">
        <f t="shared" si="4"/>
        <v>99.98680114746094</v>
      </c>
      <c r="D238" s="7">
        <f t="shared" si="4"/>
        <v>38.52000045776367</v>
      </c>
      <c r="E238" s="7">
        <f t="shared" si="4"/>
        <v>63.29999923706055</v>
      </c>
      <c r="F238" s="7">
        <f t="shared" si="4"/>
        <v>16</v>
      </c>
      <c r="G238" s="7">
        <f t="shared" si="4"/>
        <v>83.50060272216797</v>
      </c>
      <c r="H238" s="7">
        <f t="shared" si="4"/>
        <v>1.2000000476837158</v>
      </c>
      <c r="I238" s="7">
        <f t="shared" si="4"/>
        <v>5</v>
      </c>
      <c r="J238" s="7">
        <f t="shared" si="4"/>
        <v>25.149999618530273</v>
      </c>
      <c r="K238" s="7">
        <f t="shared" si="4"/>
        <v>6.650000095367432</v>
      </c>
      <c r="L238" s="7">
        <f t="shared" si="4"/>
        <v>99.59300231933594</v>
      </c>
      <c r="M238" s="7">
        <f t="shared" si="4"/>
        <v>2.5</v>
      </c>
      <c r="N238" s="7">
        <f t="shared" si="4"/>
        <v>25</v>
      </c>
      <c r="O238" s="7">
        <f t="shared" si="4"/>
        <v>1.8799999952316284</v>
      </c>
      <c r="P238" s="7">
        <f t="shared" si="4"/>
        <v>0.49900001287460327</v>
      </c>
      <c r="Q238" s="7">
        <f t="shared" si="4"/>
        <v>2</v>
      </c>
      <c r="R238" s="7">
        <f t="shared" si="4"/>
        <v>95.4000015258789</v>
      </c>
    </row>
    <row r="239" spans="1:18" ht="12.75">
      <c r="A239" s="24" t="s">
        <v>219</v>
      </c>
      <c r="B239" s="7">
        <f aca="true" t="shared" si="5" ref="B239:R239">PERCENTILE(B3:B232,0.5)</f>
        <v>83.5099983215332</v>
      </c>
      <c r="C239" s="7">
        <f t="shared" si="5"/>
        <v>84.6865005493164</v>
      </c>
      <c r="D239" s="7">
        <f t="shared" si="5"/>
        <v>0.10000000149011612</v>
      </c>
      <c r="E239" s="7">
        <f t="shared" si="5"/>
        <v>10</v>
      </c>
      <c r="F239" s="7">
        <f t="shared" si="5"/>
        <v>0.375</v>
      </c>
      <c r="G239" s="7">
        <f t="shared" si="5"/>
        <v>0.36399999260902405</v>
      </c>
      <c r="H239" s="7">
        <f t="shared" si="5"/>
        <v>0.004999999888241291</v>
      </c>
      <c r="I239" s="7">
        <f t="shared" si="5"/>
        <v>0.019999999552965164</v>
      </c>
      <c r="J239" s="7">
        <f t="shared" si="5"/>
        <v>1.1725000143051147</v>
      </c>
      <c r="K239" s="7">
        <f t="shared" si="5"/>
        <v>0.2199999988079071</v>
      </c>
      <c r="L239" s="7">
        <f t="shared" si="5"/>
        <v>90.94500350952148</v>
      </c>
      <c r="M239" s="7">
        <f t="shared" si="5"/>
        <v>0.4000000059604645</v>
      </c>
      <c r="N239" s="7">
        <f t="shared" si="5"/>
        <v>0.10000000149011612</v>
      </c>
      <c r="O239" s="7">
        <f t="shared" si="5"/>
        <v>0.3089999854564667</v>
      </c>
      <c r="P239" s="7">
        <f t="shared" si="5"/>
        <v>0.4970000088214874</v>
      </c>
      <c r="Q239" s="7">
        <f t="shared" si="5"/>
        <v>0.6000000238418579</v>
      </c>
      <c r="R239" s="7">
        <f t="shared" si="5"/>
        <v>37.310001373291016</v>
      </c>
    </row>
    <row r="240" spans="1:18" ht="12.75">
      <c r="A240" s="24" t="s">
        <v>220</v>
      </c>
      <c r="B240" s="7">
        <f aca="true" t="shared" si="6" ref="B240:R240">PERCENTILE(B3:B232,0.9)</f>
        <v>98.81000289916992</v>
      </c>
      <c r="C240" s="7">
        <f t="shared" si="6"/>
        <v>99.57429885864258</v>
      </c>
      <c r="D240" s="7">
        <f t="shared" si="6"/>
        <v>0.800000011920929</v>
      </c>
      <c r="E240" s="7">
        <f t="shared" si="6"/>
        <v>35</v>
      </c>
      <c r="F240" s="7">
        <f t="shared" si="6"/>
        <v>2.6029999256134033</v>
      </c>
      <c r="G240" s="7">
        <f t="shared" si="6"/>
        <v>0.699999988079071</v>
      </c>
      <c r="H240" s="7">
        <f t="shared" si="6"/>
        <v>0.11080000400543227</v>
      </c>
      <c r="I240" s="7">
        <f t="shared" si="6"/>
        <v>0.25</v>
      </c>
      <c r="J240" s="7">
        <f t="shared" si="6"/>
        <v>2.0999999046325684</v>
      </c>
      <c r="K240" s="7">
        <f t="shared" si="6"/>
        <v>5</v>
      </c>
      <c r="L240" s="7">
        <f t="shared" si="6"/>
        <v>99.0503028869629</v>
      </c>
      <c r="M240" s="7">
        <f t="shared" si="6"/>
        <v>2.5</v>
      </c>
      <c r="N240" s="7">
        <f t="shared" si="6"/>
        <v>5.975000000000014</v>
      </c>
      <c r="O240" s="7">
        <f t="shared" si="6"/>
        <v>1.3519999980926518</v>
      </c>
      <c r="P240" s="7">
        <f t="shared" si="6"/>
        <v>0.49890001118183136</v>
      </c>
      <c r="Q240" s="7">
        <f t="shared" si="6"/>
        <v>1</v>
      </c>
      <c r="R240" s="7">
        <f t="shared" si="6"/>
        <v>76.90499877929688</v>
      </c>
    </row>
    <row r="241" spans="1:18" ht="12.75">
      <c r="A241" s="24" t="s">
        <v>221</v>
      </c>
      <c r="B241" s="7">
        <f aca="true" t="shared" si="7" ref="B241:R241">STDEV(B3:B232)</f>
        <v>39.538859470208415</v>
      </c>
      <c r="C241" s="7">
        <f t="shared" si="7"/>
        <v>21.321074794135413</v>
      </c>
      <c r="D241" s="7">
        <f t="shared" si="7"/>
        <v>3.475401895674468</v>
      </c>
      <c r="E241" s="7">
        <f t="shared" si="7"/>
        <v>14.629783132835843</v>
      </c>
      <c r="F241" s="7">
        <f t="shared" si="7"/>
        <v>2.984576691759948</v>
      </c>
      <c r="G241" s="7">
        <f t="shared" si="7"/>
        <v>9.599177547615241</v>
      </c>
      <c r="H241" s="7">
        <f t="shared" si="7"/>
        <v>0.20280589923937753</v>
      </c>
      <c r="I241" s="7">
        <f t="shared" si="7"/>
        <v>0.8549190827234475</v>
      </c>
      <c r="J241" s="7">
        <f t="shared" si="7"/>
        <v>3.504039239366913</v>
      </c>
      <c r="K241" s="7">
        <f t="shared" si="7"/>
        <v>1.7652534199079457</v>
      </c>
      <c r="L241" s="7">
        <f t="shared" si="7"/>
        <v>29.46266481746195</v>
      </c>
      <c r="M241" s="7">
        <f t="shared" si="7"/>
        <v>1.10469776532544</v>
      </c>
      <c r="N241" s="7">
        <f t="shared" si="7"/>
        <v>4.593393098625001</v>
      </c>
      <c r="O241" s="7">
        <f t="shared" si="7"/>
        <v>0.5476891829300456</v>
      </c>
      <c r="P241" s="7">
        <f t="shared" si="7"/>
        <v>0.07132060676353286</v>
      </c>
      <c r="Q241" s="7">
        <f t="shared" si="7"/>
        <v>0.5986671464769406</v>
      </c>
      <c r="R241" s="7">
        <f t="shared" si="7"/>
        <v>21.867564566841363</v>
      </c>
    </row>
    <row r="242" spans="1:18" ht="12.75">
      <c r="A242" s="24" t="s">
        <v>222</v>
      </c>
      <c r="B242" s="7">
        <f aca="true" t="shared" si="8" ref="B242:R242">B241/B235</f>
        <v>0.6258416187996462</v>
      </c>
      <c r="C242" s="7">
        <f t="shared" si="8"/>
        <v>0.2670709600938791</v>
      </c>
      <c r="D242" s="7">
        <f t="shared" si="8"/>
        <v>5.771363986152748</v>
      </c>
      <c r="E242" s="7">
        <f t="shared" si="8"/>
        <v>1.0052084127058023</v>
      </c>
      <c r="F242" s="7">
        <f t="shared" si="8"/>
        <v>2.0202329409034743</v>
      </c>
      <c r="G242" s="7">
        <f t="shared" si="8"/>
        <v>6.289890063511528</v>
      </c>
      <c r="H242" s="7">
        <f t="shared" si="8"/>
        <v>3.053305979665458</v>
      </c>
      <c r="I242" s="7">
        <f t="shared" si="8"/>
        <v>3.59390446558232</v>
      </c>
      <c r="J242" s="7">
        <f t="shared" si="8"/>
        <v>1.954749731408711</v>
      </c>
      <c r="K242" s="7">
        <f t="shared" si="8"/>
        <v>1.4928904912180674</v>
      </c>
      <c r="L242" s="7">
        <f t="shared" si="8"/>
        <v>0.40018773409959685</v>
      </c>
      <c r="M242" s="7">
        <f t="shared" si="8"/>
        <v>1.0694935962980905</v>
      </c>
      <c r="N242" s="7">
        <f t="shared" si="8"/>
        <v>2.1160011867269657</v>
      </c>
      <c r="O242" s="7">
        <f t="shared" si="8"/>
        <v>1.075513017478878</v>
      </c>
      <c r="P242" s="7">
        <f t="shared" si="8"/>
        <v>0.1497021646945575</v>
      </c>
      <c r="Q242" s="7">
        <f t="shared" si="8"/>
        <v>1.1721438356190983</v>
      </c>
      <c r="R242" s="7">
        <f t="shared" si="8"/>
        <v>0.4572604063597449</v>
      </c>
    </row>
    <row r="243" ht="12.75"/>
    <row r="244" ht="12.75"/>
  </sheetData>
  <mergeCells count="1">
    <mergeCell ref="A1:A2"/>
  </mergeCells>
  <printOptions/>
  <pageMargins left="0.75" right="0.75" top="1" bottom="1" header="0.5" footer="0.5"/>
  <pageSetup horizontalDpi="600" verticalDpi="600" orientation="landscape" paperSize="5" scale="50" r:id="rId3"/>
  <headerFooter alignWithMargins="0">
    <oddHeader>&amp;C&amp;A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Q101"/>
  <sheetViews>
    <sheetView zoomScale="75" zoomScaleNormal="75" workbookViewId="0" topLeftCell="A1">
      <selection activeCell="A1" sqref="A1:A2"/>
    </sheetView>
  </sheetViews>
  <sheetFormatPr defaultColWidth="9.140625" defaultRowHeight="12.75"/>
  <cols>
    <col min="1" max="1" width="8.7109375" style="22" customWidth="1"/>
    <col min="2" max="2" width="15.57421875" style="3" customWidth="1"/>
    <col min="3" max="3" width="19.57421875" style="3" customWidth="1"/>
    <col min="4" max="13" width="15.57421875" style="3" customWidth="1"/>
    <col min="14" max="39" width="8.7109375" style="3" customWidth="1"/>
    <col min="40" max="42" width="8.7109375" style="4" customWidth="1"/>
    <col min="43" max="43" width="8.7109375" style="4" hidden="1" customWidth="1"/>
    <col min="44" max="16384" width="8.7109375" style="3" customWidth="1"/>
  </cols>
  <sheetData>
    <row r="1" spans="1:43" ht="12" customHeight="1">
      <c r="A1" s="36"/>
      <c r="B1" s="8" t="s">
        <v>214</v>
      </c>
      <c r="C1" s="9"/>
      <c r="D1" s="8"/>
      <c r="E1" s="8"/>
      <c r="F1" s="8"/>
      <c r="G1" s="9"/>
      <c r="H1" s="9"/>
      <c r="I1" s="9"/>
      <c r="J1" s="9"/>
      <c r="K1" s="8"/>
      <c r="L1" s="8"/>
      <c r="M1" s="9"/>
      <c r="AQ1" s="4" t="s">
        <v>0</v>
      </c>
    </row>
    <row r="2" spans="1:43" ht="103.5" customHeight="1">
      <c r="A2" s="37"/>
      <c r="B2" s="10" t="s">
        <v>44</v>
      </c>
      <c r="C2" s="10" t="s">
        <v>92</v>
      </c>
      <c r="D2" s="10" t="s">
        <v>244</v>
      </c>
      <c r="E2" s="10" t="s">
        <v>52</v>
      </c>
      <c r="F2" s="10" t="s">
        <v>245</v>
      </c>
      <c r="G2" s="10" t="s">
        <v>225</v>
      </c>
      <c r="H2" s="10" t="s">
        <v>226</v>
      </c>
      <c r="I2" s="10" t="s">
        <v>211</v>
      </c>
      <c r="J2" s="10" t="s">
        <v>22</v>
      </c>
      <c r="K2" s="10" t="s">
        <v>229</v>
      </c>
      <c r="L2" s="10" t="s">
        <v>210</v>
      </c>
      <c r="M2" s="10" t="s">
        <v>235</v>
      </c>
      <c r="AQ2" s="4" t="s">
        <v>59</v>
      </c>
    </row>
    <row r="3" spans="1:43" ht="12.75">
      <c r="A3" s="21"/>
      <c r="B3" s="3">
        <v>4.5</v>
      </c>
      <c r="C3" s="3">
        <v>2.200000047683716</v>
      </c>
      <c r="D3" s="3">
        <v>0.20000000298023224</v>
      </c>
      <c r="E3" s="3">
        <v>1.4199999570846558</v>
      </c>
      <c r="F3" s="3">
        <v>0.019999999552965164</v>
      </c>
      <c r="G3" s="3">
        <v>0.0026000000070780516</v>
      </c>
      <c r="H3" s="3">
        <v>0.0010000000474974513</v>
      </c>
      <c r="I3" s="3">
        <v>0.03999999910593033</v>
      </c>
      <c r="J3" s="3">
        <v>0.10000000149011612</v>
      </c>
      <c r="K3" s="3">
        <v>0.008700000122189522</v>
      </c>
      <c r="L3" s="3">
        <v>0.008999999612569809</v>
      </c>
      <c r="M3" s="3">
        <v>0.03999999910593033</v>
      </c>
      <c r="AQ3" s="4" t="s">
        <v>58</v>
      </c>
    </row>
    <row r="4" spans="1:43" ht="12.75">
      <c r="A4" s="21"/>
      <c r="B4" s="3">
        <v>4.920000076293945</v>
      </c>
      <c r="C4" s="3">
        <v>3.140000104904175</v>
      </c>
      <c r="D4" s="3">
        <v>0.4000000059604645</v>
      </c>
      <c r="E4" s="3">
        <v>28.5</v>
      </c>
      <c r="F4" s="3">
        <v>0.03999999910593033</v>
      </c>
      <c r="G4" s="3">
        <v>0.006899999920278788</v>
      </c>
      <c r="H4" s="3">
        <v>0.0010000000474974513</v>
      </c>
      <c r="I4" s="3">
        <v>0.03999999910593033</v>
      </c>
      <c r="J4" s="3">
        <v>0.10999999940395355</v>
      </c>
      <c r="K4" s="3">
        <v>0.10000000149011612</v>
      </c>
      <c r="L4" s="3">
        <v>0.013000000268220901</v>
      </c>
      <c r="M4" s="3">
        <v>0.05000000074505806</v>
      </c>
      <c r="AQ4" s="4" t="s">
        <v>60</v>
      </c>
    </row>
    <row r="5" spans="1:43" ht="12.75">
      <c r="A5" s="21"/>
      <c r="B5" s="3">
        <v>5.050000190734863</v>
      </c>
      <c r="C5" s="3">
        <v>5</v>
      </c>
      <c r="D5" s="3">
        <v>1.0499999523162842</v>
      </c>
      <c r="E5" s="3">
        <v>37.380001068115234</v>
      </c>
      <c r="F5" s="3">
        <v>0.2199999988079071</v>
      </c>
      <c r="G5" s="3">
        <v>0.009999999776482582</v>
      </c>
      <c r="H5" s="3">
        <v>0.0010000000474974513</v>
      </c>
      <c r="I5" s="3">
        <v>0.05000000074505806</v>
      </c>
      <c r="J5" s="3">
        <v>0.1599999964237213</v>
      </c>
      <c r="K5" s="3">
        <v>0.10000000149011612</v>
      </c>
      <c r="L5" s="3">
        <v>0.14000000059604645</v>
      </c>
      <c r="M5" s="3">
        <v>0.07999999821186066</v>
      </c>
      <c r="AQ5" s="4" t="s">
        <v>61</v>
      </c>
    </row>
    <row r="6" spans="1:43" ht="12.75">
      <c r="A6" s="21"/>
      <c r="B6" s="3">
        <v>9.529999732971191</v>
      </c>
      <c r="C6" s="3">
        <v>5</v>
      </c>
      <c r="D6" s="3">
        <v>1.0499999523162842</v>
      </c>
      <c r="E6" s="3">
        <v>39.65</v>
      </c>
      <c r="F6" s="3">
        <v>0.4000000059604645</v>
      </c>
      <c r="G6" s="3">
        <v>0.009999999776482582</v>
      </c>
      <c r="H6" s="3">
        <v>0.0010000000474974513</v>
      </c>
      <c r="I6" s="3">
        <v>0.07999999821186066</v>
      </c>
      <c r="J6" s="3">
        <v>0.2199999988079071</v>
      </c>
      <c r="K6" s="3">
        <v>0.14000000059604645</v>
      </c>
      <c r="L6" s="3">
        <v>0.30000001192092896</v>
      </c>
      <c r="M6" s="3">
        <v>0.10000000149011612</v>
      </c>
      <c r="AQ6" s="4" t="s">
        <v>49</v>
      </c>
    </row>
    <row r="7" spans="1:43" ht="12.75">
      <c r="A7" s="21"/>
      <c r="B7" s="3">
        <v>16.600000381469727</v>
      </c>
      <c r="C7" s="3">
        <v>13.300000190734863</v>
      </c>
      <c r="D7" s="3">
        <v>1.399999976158142</v>
      </c>
      <c r="E7" s="3">
        <v>44</v>
      </c>
      <c r="F7" s="3">
        <v>0.4000000059604645</v>
      </c>
      <c r="G7" s="3">
        <v>0.009999999776482582</v>
      </c>
      <c r="H7" s="3">
        <v>0.0010000000474974513</v>
      </c>
      <c r="I7" s="3">
        <v>0.14000000059604645</v>
      </c>
      <c r="J7" s="3">
        <v>0.38999998569488525</v>
      </c>
      <c r="K7" s="3">
        <v>0.15000000596046448</v>
      </c>
      <c r="L7" s="3">
        <v>0.6000000238418579</v>
      </c>
      <c r="M7" s="3">
        <v>0.10649999976158142</v>
      </c>
      <c r="AQ7" s="4" t="s">
        <v>62</v>
      </c>
    </row>
    <row r="8" spans="1:43" ht="12.75">
      <c r="A8" s="21"/>
      <c r="B8" s="3">
        <v>20</v>
      </c>
      <c r="C8" s="3">
        <v>14.289999961853027</v>
      </c>
      <c r="D8" s="3">
        <v>1.399999976158142</v>
      </c>
      <c r="E8" s="3">
        <v>51.380001068115234</v>
      </c>
      <c r="F8" s="3">
        <v>0.6499999761581421</v>
      </c>
      <c r="G8" s="3">
        <v>0.009999999776482582</v>
      </c>
      <c r="H8" s="3">
        <v>0.0012600000482052565</v>
      </c>
      <c r="I8" s="3">
        <v>0.15000000596046448</v>
      </c>
      <c r="J8" s="3">
        <v>0.41999998688697815</v>
      </c>
      <c r="K8" s="3">
        <v>0.18000000715255737</v>
      </c>
      <c r="L8" s="3">
        <v>1</v>
      </c>
      <c r="M8" s="3">
        <v>0.15000000596046448</v>
      </c>
      <c r="AQ8" s="4" t="s">
        <v>63</v>
      </c>
    </row>
    <row r="9" spans="1:43" ht="12.75">
      <c r="A9" s="21"/>
      <c r="B9" s="3">
        <v>26.399999618530273</v>
      </c>
      <c r="C9" s="3">
        <v>18.600000381469727</v>
      </c>
      <c r="D9" s="3">
        <v>1.5</v>
      </c>
      <c r="E9" s="3">
        <v>52</v>
      </c>
      <c r="F9" s="3">
        <v>0.6499999761581421</v>
      </c>
      <c r="G9" s="3">
        <v>0.009999999776482582</v>
      </c>
      <c r="H9" s="3">
        <v>0.001500000013038516</v>
      </c>
      <c r="I9" s="3">
        <v>0.20000000298023224</v>
      </c>
      <c r="J9" s="3">
        <v>0.5</v>
      </c>
      <c r="K9" s="3">
        <v>0.20000000298023224</v>
      </c>
      <c r="L9" s="3">
        <v>1.5</v>
      </c>
      <c r="M9" s="3">
        <v>0.15000000596046448</v>
      </c>
      <c r="AQ9" s="4" t="s">
        <v>1</v>
      </c>
    </row>
    <row r="10" spans="1:43" ht="12.75">
      <c r="A10" s="21"/>
      <c r="B10" s="3">
        <v>30</v>
      </c>
      <c r="C10" s="3">
        <v>20</v>
      </c>
      <c r="D10" s="3">
        <v>2</v>
      </c>
      <c r="E10" s="3">
        <v>54.029998779296875</v>
      </c>
      <c r="F10" s="3">
        <v>0.6499999761581421</v>
      </c>
      <c r="G10" s="3">
        <v>0.019999999552965164</v>
      </c>
      <c r="H10" s="3">
        <v>0.001500000013038516</v>
      </c>
      <c r="I10" s="3">
        <v>0.20999999344348907</v>
      </c>
      <c r="J10" s="3">
        <v>0.7200000286102295</v>
      </c>
      <c r="K10" s="3">
        <v>0.20000000298023224</v>
      </c>
      <c r="L10" s="3">
        <v>2</v>
      </c>
      <c r="M10" s="3">
        <v>0.5</v>
      </c>
      <c r="AQ10" s="4" t="s">
        <v>2</v>
      </c>
    </row>
    <row r="11" spans="1:43" ht="12.75">
      <c r="A11" s="21"/>
      <c r="B11" s="3">
        <v>31.93000030517578</v>
      </c>
      <c r="C11" s="3">
        <v>25.530000686645508</v>
      </c>
      <c r="D11" s="3">
        <v>2</v>
      </c>
      <c r="E11" s="3">
        <v>63.709999084472656</v>
      </c>
      <c r="F11" s="3">
        <v>2.4000000953674316</v>
      </c>
      <c r="G11" s="3">
        <v>0.02500000037252903</v>
      </c>
      <c r="H11" s="3">
        <v>0.0020000000949949026</v>
      </c>
      <c r="I11" s="3">
        <v>0.20999999344348907</v>
      </c>
      <c r="J11" s="3">
        <v>0.7300000190734863</v>
      </c>
      <c r="K11" s="3">
        <v>0.30000001192092896</v>
      </c>
      <c r="L11" s="3">
        <v>2</v>
      </c>
      <c r="M11" s="3">
        <v>0.5</v>
      </c>
      <c r="AQ11" s="4" t="s">
        <v>3</v>
      </c>
    </row>
    <row r="12" spans="1:43" ht="12.75">
      <c r="A12" s="21"/>
      <c r="B12" s="3">
        <v>32.970001220703125</v>
      </c>
      <c r="C12" s="3">
        <v>28.600000381469727</v>
      </c>
      <c r="D12" s="3">
        <v>2</v>
      </c>
      <c r="E12" s="3">
        <v>64.0999984741211</v>
      </c>
      <c r="F12" s="3">
        <v>5.519999980926514</v>
      </c>
      <c r="G12" s="3">
        <v>0.026000000536441803</v>
      </c>
      <c r="H12" s="3">
        <v>0.0020000000949949026</v>
      </c>
      <c r="I12" s="3">
        <v>0.5199999809265137</v>
      </c>
      <c r="J12" s="3">
        <v>0.7300000190734863</v>
      </c>
      <c r="K12" s="3">
        <v>0.4000000059604645</v>
      </c>
      <c r="L12" s="3">
        <v>4</v>
      </c>
      <c r="M12" s="3">
        <v>0.9399999976158142</v>
      </c>
      <c r="AQ12" s="4" t="s">
        <v>4</v>
      </c>
    </row>
    <row r="13" spans="1:43" ht="12.75">
      <c r="A13" s="21"/>
      <c r="B13" s="3">
        <v>37.45800018310547</v>
      </c>
      <c r="C13" s="3">
        <v>39.29999923706055</v>
      </c>
      <c r="D13" s="3">
        <v>2</v>
      </c>
      <c r="E13" s="3">
        <v>65.75</v>
      </c>
      <c r="F13" s="3">
        <v>6</v>
      </c>
      <c r="G13" s="3">
        <v>0.026000000536441803</v>
      </c>
      <c r="H13" s="3">
        <v>0.003000000026077032</v>
      </c>
      <c r="I13" s="3">
        <v>0.5199999809265137</v>
      </c>
      <c r="J13" s="3">
        <v>2</v>
      </c>
      <c r="K13" s="3">
        <v>0.47999998927116394</v>
      </c>
      <c r="L13" s="3">
        <v>4</v>
      </c>
      <c r="M13" s="3">
        <v>0.9399999976158142</v>
      </c>
      <c r="AQ13" s="4" t="s">
        <v>64</v>
      </c>
    </row>
    <row r="14" spans="1:43" ht="12.75">
      <c r="A14" s="21"/>
      <c r="B14" s="3">
        <v>41.400001525878906</v>
      </c>
      <c r="C14" s="3">
        <v>44</v>
      </c>
      <c r="D14" s="3">
        <v>2.5</v>
      </c>
      <c r="E14" s="3">
        <v>69</v>
      </c>
      <c r="F14" s="3">
        <v>7</v>
      </c>
      <c r="G14" s="3">
        <v>0.026000000536441803</v>
      </c>
      <c r="H14" s="3">
        <v>0.004999999888241291</v>
      </c>
      <c r="I14" s="3">
        <v>2</v>
      </c>
      <c r="J14" s="3">
        <v>7</v>
      </c>
      <c r="K14" s="3">
        <v>0.6000000238418579</v>
      </c>
      <c r="L14" s="3">
        <v>4</v>
      </c>
      <c r="M14" s="3">
        <v>1</v>
      </c>
      <c r="AQ14" s="4" t="s">
        <v>5</v>
      </c>
    </row>
    <row r="15" spans="1:43" ht="12.75">
      <c r="A15" s="21"/>
      <c r="B15" s="3">
        <v>41.70000076293945</v>
      </c>
      <c r="C15" s="3">
        <v>48.099998474121094</v>
      </c>
      <c r="D15" s="3">
        <v>2.859999895095825</v>
      </c>
      <c r="E15" s="3">
        <v>69.16000366210938</v>
      </c>
      <c r="F15" s="3">
        <v>7.920000076293945</v>
      </c>
      <c r="G15" s="3">
        <v>0.026000000536441803</v>
      </c>
      <c r="H15" s="3">
        <v>0.004999999888241291</v>
      </c>
      <c r="I15" s="3">
        <v>4.5</v>
      </c>
      <c r="J15" s="3">
        <v>7</v>
      </c>
      <c r="K15" s="3">
        <v>1.1549999713897705</v>
      </c>
      <c r="L15" s="3">
        <v>4</v>
      </c>
      <c r="AQ15" s="4" t="s">
        <v>65</v>
      </c>
    </row>
    <row r="16" spans="1:43" ht="12.75">
      <c r="A16" s="21"/>
      <c r="B16" s="3">
        <v>42.119998931884766</v>
      </c>
      <c r="C16" s="3">
        <v>48.79999923706055</v>
      </c>
      <c r="D16" s="3">
        <v>3</v>
      </c>
      <c r="E16" s="3">
        <v>72.25499725341797</v>
      </c>
      <c r="F16" s="3">
        <v>8.15999984741211</v>
      </c>
      <c r="G16" s="3">
        <v>0.029999999329447746</v>
      </c>
      <c r="H16" s="3">
        <v>0.004999999888241291</v>
      </c>
      <c r="I16" s="3">
        <v>4.599999904632568</v>
      </c>
      <c r="J16" s="3">
        <v>7</v>
      </c>
      <c r="K16" s="3">
        <v>1.1549999713897705</v>
      </c>
      <c r="L16" s="3">
        <v>32.189998626708984</v>
      </c>
      <c r="AQ16" s="4" t="s">
        <v>50</v>
      </c>
    </row>
    <row r="17" spans="1:43" ht="12.75">
      <c r="A17" s="21"/>
      <c r="B17" s="3">
        <v>42.119998931884766</v>
      </c>
      <c r="C17" s="3">
        <v>50</v>
      </c>
      <c r="D17" s="3">
        <v>3</v>
      </c>
      <c r="E17" s="3">
        <v>76.44000244140625</v>
      </c>
      <c r="F17" s="3">
        <v>8.449999809265137</v>
      </c>
      <c r="G17" s="3">
        <v>0.05000000074505806</v>
      </c>
      <c r="H17" s="3">
        <v>0.004999999888241291</v>
      </c>
      <c r="I17" s="3">
        <v>4.599999904632568</v>
      </c>
      <c r="J17" s="3">
        <v>7</v>
      </c>
      <c r="AQ17" s="4" t="s">
        <v>51</v>
      </c>
    </row>
    <row r="18" spans="1:43" ht="12.75">
      <c r="A18" s="21"/>
      <c r="B18" s="3">
        <v>43.79999923706055</v>
      </c>
      <c r="C18" s="3">
        <v>51</v>
      </c>
      <c r="D18" s="3">
        <v>4</v>
      </c>
      <c r="E18" s="3">
        <v>76.58000183105469</v>
      </c>
      <c r="F18" s="3">
        <v>10.260000228881836</v>
      </c>
      <c r="G18" s="3">
        <v>0.05000000074505806</v>
      </c>
      <c r="H18" s="3">
        <v>0.009999999776482582</v>
      </c>
      <c r="I18" s="3">
        <v>4.599999904632568</v>
      </c>
      <c r="J18" s="3">
        <v>14</v>
      </c>
      <c r="AQ18" s="4" t="s">
        <v>66</v>
      </c>
    </row>
    <row r="19" spans="1:43" ht="12.75">
      <c r="A19" s="21"/>
      <c r="B19" s="3">
        <v>46</v>
      </c>
      <c r="C19" s="3">
        <v>51.150001525878906</v>
      </c>
      <c r="D19" s="3">
        <v>4.5</v>
      </c>
      <c r="E19" s="3">
        <v>77.62000274658203</v>
      </c>
      <c r="F19" s="3">
        <v>12.510000228881836</v>
      </c>
      <c r="G19" s="3">
        <v>0.05000000074505806</v>
      </c>
      <c r="H19" s="3">
        <v>0.013899999670684338</v>
      </c>
      <c r="I19" s="3">
        <v>4.599999904632568</v>
      </c>
      <c r="AQ19" s="4" t="s">
        <v>6</v>
      </c>
    </row>
    <row r="20" spans="1:43" ht="12.75">
      <c r="A20" s="21"/>
      <c r="B20" s="3">
        <v>49.400001525878906</v>
      </c>
      <c r="C20" s="3">
        <v>56.790000915527344</v>
      </c>
      <c r="D20" s="3">
        <v>5</v>
      </c>
      <c r="E20" s="3">
        <v>78.44000244140625</v>
      </c>
      <c r="F20" s="3">
        <v>13.329999923706055</v>
      </c>
      <c r="G20" s="3">
        <v>0.25</v>
      </c>
      <c r="H20" s="3">
        <v>0.019999999552965164</v>
      </c>
      <c r="AQ20" s="4" t="s">
        <v>7</v>
      </c>
    </row>
    <row r="21" spans="1:43" ht="12.75">
      <c r="A21" s="21"/>
      <c r="B21" s="3">
        <v>50</v>
      </c>
      <c r="C21" s="3">
        <v>57.900001525878906</v>
      </c>
      <c r="D21" s="3">
        <v>5.25</v>
      </c>
      <c r="E21" s="3">
        <v>79.31999969482422</v>
      </c>
      <c r="F21" s="3">
        <v>13.329999923706055</v>
      </c>
      <c r="G21" s="3">
        <v>0.25</v>
      </c>
      <c r="H21" s="3">
        <v>0.019999999552965164</v>
      </c>
      <c r="AQ21" s="4" t="s">
        <v>8</v>
      </c>
    </row>
    <row r="22" spans="1:43" ht="12.75">
      <c r="A22" s="21"/>
      <c r="B22" s="3">
        <v>51.060001373291016</v>
      </c>
      <c r="C22" s="3">
        <v>58.15999984741211</v>
      </c>
      <c r="D22" s="3">
        <v>9</v>
      </c>
      <c r="E22" s="3">
        <v>79.95999908447266</v>
      </c>
      <c r="F22" s="3">
        <v>17.059999465942383</v>
      </c>
      <c r="G22" s="3">
        <v>0.25</v>
      </c>
      <c r="H22" s="3">
        <v>0.02850000001490116</v>
      </c>
      <c r="AQ22" s="4" t="s">
        <v>9</v>
      </c>
    </row>
    <row r="23" spans="1:43" ht="12.75">
      <c r="A23" s="21"/>
      <c r="B23" s="3">
        <v>52.45000076293945</v>
      </c>
      <c r="C23" s="3">
        <v>59.20970153808594</v>
      </c>
      <c r="D23" s="3">
        <v>9</v>
      </c>
      <c r="E23" s="3">
        <v>87.4990005493164</v>
      </c>
      <c r="F23" s="3">
        <v>18.899999618530273</v>
      </c>
      <c r="G23" s="3">
        <v>0.30000001192092896</v>
      </c>
      <c r="H23" s="3">
        <v>0.10000000149011612</v>
      </c>
      <c r="AQ23" s="4" t="s">
        <v>10</v>
      </c>
    </row>
    <row r="24" spans="1:43" ht="12.75">
      <c r="A24" s="21"/>
      <c r="B24" s="3">
        <v>52.45000076293945</v>
      </c>
      <c r="C24" s="3">
        <v>63.099998474121094</v>
      </c>
      <c r="D24" s="3">
        <v>9.149999618530273</v>
      </c>
      <c r="E24" s="3">
        <v>87.5</v>
      </c>
      <c r="F24" s="3">
        <v>21.829999923706055</v>
      </c>
      <c r="G24" s="3">
        <v>0.5</v>
      </c>
      <c r="H24" s="3">
        <v>0.11029999703168869</v>
      </c>
      <c r="AQ24" s="4" t="s">
        <v>67</v>
      </c>
    </row>
    <row r="25" spans="1:43" ht="12.75">
      <c r="A25" s="21"/>
      <c r="B25" s="3">
        <v>55.18000030517578</v>
      </c>
      <c r="C25" s="3">
        <v>65.5999984741211</v>
      </c>
      <c r="D25" s="3">
        <v>9.5</v>
      </c>
      <c r="E25" s="3">
        <v>92.36990356445312</v>
      </c>
      <c r="F25" s="3">
        <v>95.6500015258789</v>
      </c>
      <c r="G25" s="3">
        <v>0.5</v>
      </c>
      <c r="AQ25" s="4" t="s">
        <v>68</v>
      </c>
    </row>
    <row r="26" spans="1:43" ht="12.75">
      <c r="A26" s="21"/>
      <c r="B26" s="3">
        <v>56.099998474121094</v>
      </c>
      <c r="C26" s="3">
        <v>68.5</v>
      </c>
      <c r="D26" s="3">
        <v>10</v>
      </c>
      <c r="E26" s="3">
        <v>93.75</v>
      </c>
      <c r="AQ26" s="4" t="s">
        <v>69</v>
      </c>
    </row>
    <row r="27" spans="1:43" ht="12.75">
      <c r="A27" s="21"/>
      <c r="B27" s="3">
        <v>57.630001068115234</v>
      </c>
      <c r="C27" s="3">
        <v>70</v>
      </c>
      <c r="D27" s="3">
        <v>10.1899995803833</v>
      </c>
      <c r="E27" s="3">
        <v>97.7166976928711</v>
      </c>
      <c r="AQ27" s="4" t="s">
        <v>70</v>
      </c>
    </row>
    <row r="28" spans="1:43" ht="12.75">
      <c r="A28" s="21"/>
      <c r="B28" s="3">
        <v>57.70000076293945</v>
      </c>
      <c r="C28" s="3">
        <v>71.9000015258789</v>
      </c>
      <c r="D28" s="3">
        <v>18</v>
      </c>
      <c r="E28" s="3">
        <v>98.94999694824219</v>
      </c>
      <c r="AQ28" s="4" t="s">
        <v>71</v>
      </c>
    </row>
    <row r="29" spans="1:43" ht="12.75">
      <c r="A29" s="21"/>
      <c r="B29" s="3">
        <v>58</v>
      </c>
      <c r="C29" s="3">
        <v>71.9000015258789</v>
      </c>
      <c r="D29" s="3">
        <v>30</v>
      </c>
      <c r="AQ29" s="4" t="s">
        <v>72</v>
      </c>
    </row>
    <row r="30" spans="1:43" ht="12.75">
      <c r="A30" s="21"/>
      <c r="B30" s="3">
        <v>58</v>
      </c>
      <c r="C30" s="3">
        <v>72.06999969482422</v>
      </c>
      <c r="D30" s="3">
        <v>31.540000915527344</v>
      </c>
      <c r="AQ30" s="4" t="s">
        <v>73</v>
      </c>
    </row>
    <row r="31" spans="1:43" ht="12.75">
      <c r="A31" s="21"/>
      <c r="B31" s="3">
        <v>58.439998626708984</v>
      </c>
      <c r="C31" s="3">
        <v>72.19999694824219</v>
      </c>
      <c r="D31" s="3">
        <v>44</v>
      </c>
      <c r="AQ31" s="4" t="s">
        <v>74</v>
      </c>
    </row>
    <row r="32" spans="1:43" ht="12.75">
      <c r="A32" s="21"/>
      <c r="B32" s="3">
        <v>58.79999923706055</v>
      </c>
      <c r="C32" s="3">
        <v>73.99960327148438</v>
      </c>
      <c r="D32" s="3">
        <v>44</v>
      </c>
      <c r="AQ32" s="4" t="s">
        <v>75</v>
      </c>
    </row>
    <row r="33" spans="1:43" ht="12.75">
      <c r="A33" s="21"/>
      <c r="B33" s="3">
        <v>59.07600021362305</v>
      </c>
      <c r="C33" s="3">
        <v>74</v>
      </c>
      <c r="AQ33" s="4" t="s">
        <v>76</v>
      </c>
    </row>
    <row r="34" spans="1:43" ht="12.75">
      <c r="A34" s="21"/>
      <c r="B34" s="3">
        <v>60</v>
      </c>
      <c r="C34" s="3">
        <v>76</v>
      </c>
      <c r="AQ34" s="4" t="s">
        <v>77</v>
      </c>
    </row>
    <row r="35" spans="1:43" ht="12.75">
      <c r="A35" s="21"/>
      <c r="B35" s="3">
        <v>60.380001068115234</v>
      </c>
      <c r="C35" s="3">
        <v>76</v>
      </c>
      <c r="AQ35" s="4" t="s">
        <v>11</v>
      </c>
    </row>
    <row r="36" spans="1:43" ht="12.75">
      <c r="A36" s="21"/>
      <c r="B36" s="3">
        <v>60.650001525878906</v>
      </c>
      <c r="C36" s="3">
        <v>76.18599700927734</v>
      </c>
      <c r="AQ36" s="4" t="s">
        <v>12</v>
      </c>
    </row>
    <row r="37" spans="1:43" ht="12.75">
      <c r="A37" s="21"/>
      <c r="B37" s="3">
        <v>61.43000030517578</v>
      </c>
      <c r="C37" s="3">
        <v>76.4000015258789</v>
      </c>
      <c r="AQ37" s="4" t="s">
        <v>13</v>
      </c>
    </row>
    <row r="38" spans="1:43" ht="12.75">
      <c r="A38" s="21"/>
      <c r="B38" s="3">
        <v>61.79999923706055</v>
      </c>
      <c r="C38" s="3">
        <v>76.8499984741211</v>
      </c>
      <c r="AQ38" s="4" t="s">
        <v>14</v>
      </c>
    </row>
    <row r="39" spans="1:43" ht="12.75">
      <c r="A39" s="21"/>
      <c r="B39" s="3">
        <v>63.5</v>
      </c>
      <c r="C39" s="3">
        <v>77.37999725341797</v>
      </c>
      <c r="AQ39" s="4" t="s">
        <v>15</v>
      </c>
    </row>
    <row r="40" spans="1:43" ht="12.75">
      <c r="A40" s="21"/>
      <c r="B40" s="3">
        <v>63.599998474121094</v>
      </c>
      <c r="C40" s="3">
        <v>77.38999938964844</v>
      </c>
      <c r="AQ40" s="4" t="s">
        <v>78</v>
      </c>
    </row>
    <row r="41" spans="1:43" ht="12.75">
      <c r="A41" s="21"/>
      <c r="B41" s="3">
        <v>64.19000244140625</v>
      </c>
      <c r="C41" s="3">
        <v>77.48999786376953</v>
      </c>
      <c r="AQ41" s="4" t="s">
        <v>52</v>
      </c>
    </row>
    <row r="42" spans="1:43" ht="12.75">
      <c r="A42" s="21"/>
      <c r="B42" s="3">
        <v>64.19000244140625</v>
      </c>
      <c r="C42" s="3">
        <v>77.58999633789062</v>
      </c>
      <c r="AQ42" s="4" t="s">
        <v>16</v>
      </c>
    </row>
    <row r="43" spans="1:43" ht="12.75">
      <c r="A43" s="21"/>
      <c r="B43" s="3">
        <v>67.96700286865234</v>
      </c>
      <c r="C43" s="3">
        <v>77.63700103759766</v>
      </c>
      <c r="AQ43" s="4" t="s">
        <v>17</v>
      </c>
    </row>
    <row r="44" spans="1:43" ht="12.75">
      <c r="A44" s="21"/>
      <c r="B44" s="3">
        <v>68.44999694824219</v>
      </c>
      <c r="C44" s="3">
        <v>77.66400146484375</v>
      </c>
      <c r="AQ44" s="4" t="s">
        <v>79</v>
      </c>
    </row>
    <row r="45" spans="1:43" ht="12.75">
      <c r="A45" s="21"/>
      <c r="B45" s="3">
        <v>69</v>
      </c>
      <c r="C45" s="3">
        <v>77.74800109863281</v>
      </c>
      <c r="AQ45" s="4" t="s">
        <v>80</v>
      </c>
    </row>
    <row r="46" spans="1:43" ht="12.75">
      <c r="A46" s="21"/>
      <c r="B46" s="3">
        <v>69.51000213623047</v>
      </c>
      <c r="C46" s="3">
        <v>77.98699951171875</v>
      </c>
      <c r="AQ46" s="4" t="s">
        <v>81</v>
      </c>
    </row>
    <row r="47" spans="1:43" ht="12.75">
      <c r="A47" s="21"/>
      <c r="B47" s="3">
        <v>69.66000366210938</v>
      </c>
      <c r="C47" s="3">
        <v>78.01399993896484</v>
      </c>
      <c r="AQ47" s="4" t="s">
        <v>18</v>
      </c>
    </row>
    <row r="48" spans="1:43" ht="12.75">
      <c r="A48" s="21"/>
      <c r="B48" s="3">
        <v>70</v>
      </c>
      <c r="C48" s="3">
        <v>78.16999816894531</v>
      </c>
      <c r="AQ48" s="4" t="s">
        <v>82</v>
      </c>
    </row>
    <row r="49" spans="1:43" ht="12.75">
      <c r="A49" s="21"/>
      <c r="B49" s="3">
        <v>73.25</v>
      </c>
      <c r="C49" s="3">
        <v>80</v>
      </c>
      <c r="AQ49" s="4" t="s">
        <v>83</v>
      </c>
    </row>
    <row r="50" spans="1:43" ht="12.75">
      <c r="A50" s="21"/>
      <c r="B50" s="3">
        <v>73.9800033569336</v>
      </c>
      <c r="C50" s="3">
        <v>81.98999786376953</v>
      </c>
      <c r="AQ50" s="4" t="s">
        <v>84</v>
      </c>
    </row>
    <row r="51" spans="1:43" ht="12.75">
      <c r="A51" s="21"/>
      <c r="B51" s="3">
        <v>74.30000305175781</v>
      </c>
      <c r="C51" s="3">
        <v>85</v>
      </c>
      <c r="AQ51" s="4" t="s">
        <v>85</v>
      </c>
    </row>
    <row r="52" spans="1:43" ht="12.75">
      <c r="A52" s="21"/>
      <c r="B52" s="3">
        <v>74.61000061035156</v>
      </c>
      <c r="C52" s="3">
        <v>85.87000274658203</v>
      </c>
      <c r="AQ52" s="4" t="s">
        <v>86</v>
      </c>
    </row>
    <row r="53" spans="1:43" ht="12.75">
      <c r="A53" s="21"/>
      <c r="B53" s="3">
        <v>75.69499969482422</v>
      </c>
      <c r="C53" s="3">
        <v>85.87000274658203</v>
      </c>
      <c r="AQ53" s="4" t="s">
        <v>87</v>
      </c>
    </row>
    <row r="54" spans="1:43" ht="12.75">
      <c r="A54" s="21"/>
      <c r="B54" s="3">
        <v>75.73999786376953</v>
      </c>
      <c r="C54" s="3">
        <v>85.87000274658203</v>
      </c>
      <c r="AQ54" s="4" t="s">
        <v>88</v>
      </c>
    </row>
    <row r="55" spans="1:43" ht="12.75">
      <c r="A55" s="21"/>
      <c r="B55" s="3">
        <v>76.30000305175781</v>
      </c>
      <c r="C55" s="3">
        <v>87.5</v>
      </c>
      <c r="AQ55" s="4" t="s">
        <v>19</v>
      </c>
    </row>
    <row r="56" spans="1:43" ht="12.75">
      <c r="A56" s="21"/>
      <c r="B56" s="3">
        <v>76.98359680175781</v>
      </c>
      <c r="C56" s="3">
        <v>88.05000305175781</v>
      </c>
      <c r="AQ56" s="4" t="s">
        <v>89</v>
      </c>
    </row>
    <row r="57" spans="1:43" ht="12.75">
      <c r="A57" s="21"/>
      <c r="B57" s="3">
        <v>77.51599884033203</v>
      </c>
      <c r="C57" s="3">
        <v>89.94000244140625</v>
      </c>
      <c r="AQ57" s="4" t="s">
        <v>91</v>
      </c>
    </row>
    <row r="58" spans="1:43" ht="12.75">
      <c r="A58" s="21"/>
      <c r="B58" s="3">
        <v>78.5</v>
      </c>
      <c r="C58" s="3">
        <v>89.94000244140625</v>
      </c>
      <c r="AQ58" s="4" t="s">
        <v>20</v>
      </c>
    </row>
    <row r="59" spans="1:43" ht="12.75">
      <c r="A59" s="21"/>
      <c r="B59" s="3">
        <v>79.12200164794922</v>
      </c>
      <c r="C59" s="3">
        <v>89.94000244140625</v>
      </c>
      <c r="AQ59" s="4" t="s">
        <v>21</v>
      </c>
    </row>
    <row r="60" spans="1:43" ht="12.75">
      <c r="A60" s="21"/>
      <c r="B60" s="3">
        <v>79.52999877929688</v>
      </c>
      <c r="C60" s="3">
        <v>90</v>
      </c>
      <c r="AQ60" s="4" t="s">
        <v>92</v>
      </c>
    </row>
    <row r="61" spans="1:43" ht="12.75">
      <c r="A61" s="21"/>
      <c r="B61" s="3">
        <v>79.54000091552734</v>
      </c>
      <c r="C61" s="3">
        <v>90</v>
      </c>
      <c r="AQ61" s="4" t="s">
        <v>22</v>
      </c>
    </row>
    <row r="62" spans="1:43" ht="12.75">
      <c r="A62" s="21"/>
      <c r="B62" s="3">
        <v>79.56999969482422</v>
      </c>
      <c r="C62" s="3">
        <v>90.62000274658203</v>
      </c>
      <c r="AQ62" s="4" t="s">
        <v>23</v>
      </c>
    </row>
    <row r="63" spans="1:43" ht="12.75">
      <c r="A63" s="21"/>
      <c r="B63" s="3">
        <v>80</v>
      </c>
      <c r="C63" s="3">
        <v>94.5</v>
      </c>
      <c r="AQ63" s="4" t="s">
        <v>94</v>
      </c>
    </row>
    <row r="64" spans="1:43" ht="12.75">
      <c r="A64" s="21"/>
      <c r="B64" s="3">
        <v>81.94000244140625</v>
      </c>
      <c r="C64" s="3">
        <v>95.36000061035156</v>
      </c>
      <c r="AQ64" s="4" t="s">
        <v>95</v>
      </c>
    </row>
    <row r="65" spans="2:43" ht="12.75">
      <c r="B65" s="3">
        <v>82.1084976196289</v>
      </c>
      <c r="C65" s="3">
        <v>95.4800033569336</v>
      </c>
      <c r="AQ65" s="4" t="s">
        <v>96</v>
      </c>
    </row>
    <row r="66" spans="2:43" ht="12.75">
      <c r="B66" s="3">
        <v>82.16000366210938</v>
      </c>
      <c r="C66" s="3">
        <v>97.04000091552734</v>
      </c>
      <c r="AQ66" s="4" t="s">
        <v>53</v>
      </c>
    </row>
    <row r="67" spans="1:43" ht="12.75">
      <c r="A67" s="21"/>
      <c r="B67" s="3">
        <v>83.06800079345703</v>
      </c>
      <c r="C67" s="3">
        <v>98.5</v>
      </c>
      <c r="AQ67" s="4" t="s">
        <v>97</v>
      </c>
    </row>
    <row r="68" spans="1:43" ht="12.75">
      <c r="A68" s="21"/>
      <c r="B68" s="3">
        <v>83.58000183105469</v>
      </c>
      <c r="C68" s="3">
        <v>98.9800033569336</v>
      </c>
      <c r="AQ68" s="4" t="s">
        <v>98</v>
      </c>
    </row>
    <row r="69" spans="2:43" ht="12.75">
      <c r="B69" s="3">
        <v>83.79000091552734</v>
      </c>
      <c r="C69" s="3">
        <v>99</v>
      </c>
      <c r="AQ69" s="4" t="s">
        <v>24</v>
      </c>
    </row>
    <row r="70" spans="2:43" ht="12.75">
      <c r="B70" s="3">
        <v>85.14749908447266</v>
      </c>
      <c r="C70" s="3">
        <v>99.05000305175781</v>
      </c>
      <c r="AQ70" s="4" t="s">
        <v>25</v>
      </c>
    </row>
    <row r="71" spans="2:43" ht="12.75">
      <c r="B71" s="3">
        <v>86</v>
      </c>
      <c r="AQ71" s="4" t="s">
        <v>26</v>
      </c>
    </row>
    <row r="72" spans="2:43" ht="12.75">
      <c r="B72" s="3">
        <v>86.39874267578125</v>
      </c>
      <c r="AQ72" s="4" t="s">
        <v>27</v>
      </c>
    </row>
    <row r="73" spans="2:43" ht="12.75">
      <c r="B73" s="3">
        <v>86.5199966430664</v>
      </c>
      <c r="AQ73" s="4" t="s">
        <v>100</v>
      </c>
    </row>
    <row r="74" spans="2:43" ht="12.75">
      <c r="B74" s="3">
        <v>87.5</v>
      </c>
      <c r="AQ74" s="4" t="s">
        <v>28</v>
      </c>
    </row>
    <row r="75" spans="2:43" ht="12.75">
      <c r="B75" s="3">
        <v>87.5</v>
      </c>
      <c r="AQ75" s="4" t="s">
        <v>102</v>
      </c>
    </row>
    <row r="76" spans="2:43" ht="12.75">
      <c r="B76" s="3">
        <v>87.5</v>
      </c>
      <c r="AQ76" s="4" t="s">
        <v>104</v>
      </c>
    </row>
    <row r="77" spans="2:43" ht="12.75">
      <c r="B77" s="3">
        <v>87.86199951171875</v>
      </c>
      <c r="AQ77" s="4" t="s">
        <v>105</v>
      </c>
    </row>
    <row r="78" spans="2:43" ht="12.75">
      <c r="B78" s="3">
        <v>87.9000015258789</v>
      </c>
      <c r="AQ78" s="4" t="s">
        <v>106</v>
      </c>
    </row>
    <row r="79" spans="2:43" ht="12.75">
      <c r="B79" s="3">
        <v>89.25</v>
      </c>
      <c r="AQ79" s="4" t="s">
        <v>107</v>
      </c>
    </row>
    <row r="80" spans="2:43" ht="12.75">
      <c r="B80" s="3">
        <v>89.66999816894531</v>
      </c>
      <c r="AQ80" s="4" t="s">
        <v>108</v>
      </c>
    </row>
    <row r="81" spans="2:43" ht="12.75">
      <c r="B81" s="3">
        <v>90</v>
      </c>
      <c r="AQ81" s="4" t="s">
        <v>29</v>
      </c>
    </row>
    <row r="82" spans="2:43" ht="12.75">
      <c r="B82" s="3">
        <v>90</v>
      </c>
      <c r="AQ82" s="4" t="s">
        <v>109</v>
      </c>
    </row>
    <row r="83" spans="2:43" ht="12.75">
      <c r="B83" s="3">
        <v>90.37000274658203</v>
      </c>
      <c r="AQ83" s="4" t="s">
        <v>110</v>
      </c>
    </row>
    <row r="84" spans="2:43" ht="12.75">
      <c r="B84" s="3">
        <v>91.66000366210938</v>
      </c>
      <c r="AQ84" s="4" t="s">
        <v>30</v>
      </c>
    </row>
    <row r="85" spans="2:43" ht="12.75">
      <c r="B85" s="3">
        <v>92.99500274658203</v>
      </c>
      <c r="AQ85" s="4" t="s">
        <v>111</v>
      </c>
    </row>
    <row r="86" spans="2:43" ht="12.75">
      <c r="B86" s="3">
        <v>94</v>
      </c>
      <c r="AQ86" s="4" t="s">
        <v>112</v>
      </c>
    </row>
    <row r="87" spans="2:43" ht="12.75">
      <c r="B87" s="3">
        <v>94</v>
      </c>
      <c r="AQ87" s="4" t="s">
        <v>113</v>
      </c>
    </row>
    <row r="88" spans="2:43" ht="12.75">
      <c r="B88" s="3">
        <v>94.75</v>
      </c>
      <c r="AQ88" s="4" t="s">
        <v>114</v>
      </c>
    </row>
    <row r="89" spans="2:43" ht="12.75">
      <c r="B89" s="3">
        <v>95.83000183105469</v>
      </c>
      <c r="AQ89" s="4" t="s">
        <v>115</v>
      </c>
    </row>
    <row r="90" spans="2:43" ht="12.75">
      <c r="B90" s="3">
        <v>97.99600219726562</v>
      </c>
      <c r="AQ90" s="4" t="s">
        <v>117</v>
      </c>
    </row>
    <row r="91" spans="2:43" ht="12.75">
      <c r="B91" s="3">
        <v>99.94999694824219</v>
      </c>
      <c r="AQ91" s="4" t="s">
        <v>118</v>
      </c>
    </row>
    <row r="92" spans="1:13" ht="12.75">
      <c r="A92" s="23" t="s">
        <v>216</v>
      </c>
      <c r="M92" s="7"/>
    </row>
    <row r="93" spans="1:13" ht="12.75">
      <c r="A93" s="24" t="s">
        <v>215</v>
      </c>
      <c r="B93" s="7">
        <f aca="true" t="shared" si="0" ref="B93:M93">COUNT(B3:B91)</f>
        <v>89</v>
      </c>
      <c r="C93" s="7">
        <f t="shared" si="0"/>
        <v>68</v>
      </c>
      <c r="D93" s="7">
        <f t="shared" si="0"/>
        <v>30</v>
      </c>
      <c r="E93" s="7">
        <f t="shared" si="0"/>
        <v>26</v>
      </c>
      <c r="F93" s="7">
        <f t="shared" si="0"/>
        <v>23</v>
      </c>
      <c r="G93" s="7">
        <f t="shared" si="0"/>
        <v>23</v>
      </c>
      <c r="H93" s="7">
        <f t="shared" si="0"/>
        <v>22</v>
      </c>
      <c r="I93" s="7">
        <f t="shared" si="0"/>
        <v>17</v>
      </c>
      <c r="J93" s="7">
        <f t="shared" si="0"/>
        <v>16</v>
      </c>
      <c r="K93" s="7">
        <f t="shared" si="0"/>
        <v>14</v>
      </c>
      <c r="L93" s="7">
        <f t="shared" si="0"/>
        <v>14</v>
      </c>
      <c r="M93" s="7">
        <f t="shared" si="0"/>
        <v>12</v>
      </c>
    </row>
    <row r="94" spans="1:13" ht="12.75">
      <c r="A94" s="24" t="s">
        <v>217</v>
      </c>
      <c r="B94" s="7">
        <f aca="true" t="shared" si="1" ref="B94:M94">AVERAGE(B3:B91)</f>
        <v>65.94599297341335</v>
      </c>
      <c r="C94" s="7">
        <f t="shared" si="1"/>
        <v>67.06390181709739</v>
      </c>
      <c r="D94" s="7">
        <f t="shared" si="1"/>
        <v>8.982999995847543</v>
      </c>
      <c r="E94" s="7">
        <f t="shared" si="1"/>
        <v>66.864638705437</v>
      </c>
      <c r="F94" s="7">
        <f t="shared" si="1"/>
        <v>10.92826089505916</v>
      </c>
      <c r="G94" s="7">
        <f t="shared" si="1"/>
        <v>0.10602173975506879</v>
      </c>
      <c r="H94" s="7">
        <f t="shared" si="1"/>
        <v>0.015407272598663853</v>
      </c>
      <c r="I94" s="7">
        <f t="shared" si="1"/>
        <v>1.591764680822106</v>
      </c>
      <c r="J94" s="7">
        <f t="shared" si="1"/>
        <v>3.0050000022165477</v>
      </c>
      <c r="K94" s="7">
        <f t="shared" si="1"/>
        <v>0.3691928568961365</v>
      </c>
      <c r="L94" s="7">
        <f t="shared" si="1"/>
        <v>3.9822856187820435</v>
      </c>
      <c r="M94" s="7">
        <f t="shared" si="1"/>
        <v>0.37970833387225866</v>
      </c>
    </row>
    <row r="95" spans="1:13" ht="12.75">
      <c r="A95" s="24" t="s">
        <v>218</v>
      </c>
      <c r="B95" s="7">
        <f aca="true" t="shared" si="2" ref="B95:M95">GEOMEAN(B3:B91)</f>
        <v>58.45259003639402</v>
      </c>
      <c r="C95" s="7">
        <f t="shared" si="2"/>
        <v>55.4304345837231</v>
      </c>
      <c r="D95" s="7">
        <f t="shared" si="2"/>
        <v>4.12884294100182</v>
      </c>
      <c r="E95" s="7">
        <f t="shared" si="2"/>
        <v>57.28231414324525</v>
      </c>
      <c r="F95" s="7">
        <f t="shared" si="2"/>
        <v>2.87748161753983</v>
      </c>
      <c r="G95" s="7">
        <f t="shared" si="2"/>
        <v>0.03769904643035567</v>
      </c>
      <c r="H95" s="7">
        <f t="shared" si="2"/>
        <v>0.004594917393894586</v>
      </c>
      <c r="I95" s="7">
        <f t="shared" si="2"/>
        <v>0.45039852330921</v>
      </c>
      <c r="J95" s="7">
        <f t="shared" si="2"/>
        <v>0.9875218844875652</v>
      </c>
      <c r="K95" s="7">
        <f t="shared" si="2"/>
        <v>0.21959841527938198</v>
      </c>
      <c r="L95" s="7">
        <f t="shared" si="2"/>
        <v>0.8714935675039511</v>
      </c>
      <c r="M95" s="7">
        <f t="shared" si="2"/>
        <v>0.2124812703102383</v>
      </c>
    </row>
    <row r="96" spans="1:13" ht="12.75">
      <c r="A96" s="24" t="s">
        <v>223</v>
      </c>
      <c r="B96" s="7">
        <f aca="true" t="shared" si="3" ref="B96:M96">MIN(B3:B91)</f>
        <v>4.5</v>
      </c>
      <c r="C96" s="7">
        <f t="shared" si="3"/>
        <v>2.200000047683716</v>
      </c>
      <c r="D96" s="7">
        <f t="shared" si="3"/>
        <v>0.20000000298023224</v>
      </c>
      <c r="E96" s="7">
        <f t="shared" si="3"/>
        <v>1.4199999570846558</v>
      </c>
      <c r="F96" s="7">
        <f t="shared" si="3"/>
        <v>0.019999999552965164</v>
      </c>
      <c r="G96" s="7">
        <f t="shared" si="3"/>
        <v>0.0026000000070780516</v>
      </c>
      <c r="H96" s="7">
        <f t="shared" si="3"/>
        <v>0.0010000000474974513</v>
      </c>
      <c r="I96" s="7">
        <f t="shared" si="3"/>
        <v>0.03999999910593033</v>
      </c>
      <c r="J96" s="7">
        <f t="shared" si="3"/>
        <v>0.10000000149011612</v>
      </c>
      <c r="K96" s="7">
        <f t="shared" si="3"/>
        <v>0.008700000122189522</v>
      </c>
      <c r="L96" s="7">
        <f t="shared" si="3"/>
        <v>0.008999999612569809</v>
      </c>
      <c r="M96" s="7">
        <f t="shared" si="3"/>
        <v>0.03999999910593033</v>
      </c>
    </row>
    <row r="97" spans="1:13" ht="12.75">
      <c r="A97" s="24" t="s">
        <v>224</v>
      </c>
      <c r="B97" s="7">
        <f aca="true" t="shared" si="4" ref="B97:M97">MAX(B3:B91)</f>
        <v>99.94999694824219</v>
      </c>
      <c r="C97" s="7">
        <f t="shared" si="4"/>
        <v>99.05000305175781</v>
      </c>
      <c r="D97" s="7">
        <f t="shared" si="4"/>
        <v>44</v>
      </c>
      <c r="E97" s="7">
        <f t="shared" si="4"/>
        <v>98.94999694824219</v>
      </c>
      <c r="F97" s="7">
        <f t="shared" si="4"/>
        <v>95.6500015258789</v>
      </c>
      <c r="G97" s="7">
        <f t="shared" si="4"/>
        <v>0.5</v>
      </c>
      <c r="H97" s="7">
        <f t="shared" si="4"/>
        <v>0.11029999703168869</v>
      </c>
      <c r="I97" s="7">
        <f t="shared" si="4"/>
        <v>4.599999904632568</v>
      </c>
      <c r="J97" s="7">
        <f t="shared" si="4"/>
        <v>14</v>
      </c>
      <c r="K97" s="7">
        <f t="shared" si="4"/>
        <v>1.1549999713897705</v>
      </c>
      <c r="L97" s="7">
        <f t="shared" si="4"/>
        <v>32.189998626708984</v>
      </c>
      <c r="M97" s="7">
        <f t="shared" si="4"/>
        <v>1</v>
      </c>
    </row>
    <row r="98" spans="1:13" ht="12.75">
      <c r="A98" s="24" t="s">
        <v>219</v>
      </c>
      <c r="B98" s="7">
        <f aca="true" t="shared" si="5" ref="B98:M98">PERCENTILE(B3:B91,0.5)</f>
        <v>69.66000366210938</v>
      </c>
      <c r="C98" s="7">
        <f t="shared" si="5"/>
        <v>76.29299926757812</v>
      </c>
      <c r="D98" s="7">
        <f t="shared" si="5"/>
        <v>3.5</v>
      </c>
      <c r="E98" s="7">
        <f t="shared" si="5"/>
        <v>70.70750045776367</v>
      </c>
      <c r="F98" s="7">
        <f t="shared" si="5"/>
        <v>7</v>
      </c>
      <c r="G98" s="7">
        <f t="shared" si="5"/>
        <v>0.026000000536441803</v>
      </c>
      <c r="H98" s="7">
        <f t="shared" si="5"/>
        <v>0.003999999957159162</v>
      </c>
      <c r="I98" s="7">
        <f t="shared" si="5"/>
        <v>0.20999999344348907</v>
      </c>
      <c r="J98" s="7">
        <f t="shared" si="5"/>
        <v>0.7250000238418579</v>
      </c>
      <c r="K98" s="7">
        <f t="shared" si="5"/>
        <v>0.20000000298023224</v>
      </c>
      <c r="L98" s="7">
        <f t="shared" si="5"/>
        <v>1.75</v>
      </c>
      <c r="M98" s="7">
        <f t="shared" si="5"/>
        <v>0.15000000596046448</v>
      </c>
    </row>
    <row r="99" spans="1:13" ht="12.75">
      <c r="A99" s="24" t="s">
        <v>220</v>
      </c>
      <c r="B99" s="7">
        <f aca="true" t="shared" si="6" ref="B99:M99">PERCENTILE(B3:B91,0.9)</f>
        <v>90.07400054931641</v>
      </c>
      <c r="C99" s="7">
        <f t="shared" si="6"/>
        <v>94.75800018310547</v>
      </c>
      <c r="D99" s="7">
        <f t="shared" si="6"/>
        <v>30.154000091552735</v>
      </c>
      <c r="E99" s="7">
        <f t="shared" si="6"/>
        <v>93.05995178222656</v>
      </c>
      <c r="F99" s="7">
        <f t="shared" si="6"/>
        <v>18.531999588012695</v>
      </c>
      <c r="G99" s="7">
        <f t="shared" si="6"/>
        <v>0.2900000095367432</v>
      </c>
      <c r="H99" s="7">
        <f t="shared" si="6"/>
        <v>0.02764999996870758</v>
      </c>
      <c r="I99" s="7">
        <f t="shared" si="6"/>
        <v>4.599999904632568</v>
      </c>
      <c r="J99" s="7">
        <f t="shared" si="6"/>
        <v>7</v>
      </c>
      <c r="K99" s="7">
        <f t="shared" si="6"/>
        <v>0.9884999871253973</v>
      </c>
      <c r="L99" s="7">
        <f t="shared" si="6"/>
        <v>4</v>
      </c>
      <c r="M99" s="7">
        <f t="shared" si="6"/>
        <v>0.9399999976158142</v>
      </c>
    </row>
    <row r="100" spans="1:13" ht="12.75">
      <c r="A100" s="24" t="s">
        <v>221</v>
      </c>
      <c r="B100" s="7">
        <f aca="true" t="shared" si="7" ref="B100:M100">STDEV(B3:B91)</f>
        <v>23.189929242416817</v>
      </c>
      <c r="C100" s="7">
        <f t="shared" si="7"/>
        <v>26.617741431576032</v>
      </c>
      <c r="D100" s="7">
        <f t="shared" si="7"/>
        <v>12.255285521975315</v>
      </c>
      <c r="E100" s="7">
        <f t="shared" si="7"/>
        <v>23.271805168021718</v>
      </c>
      <c r="F100" s="7">
        <f t="shared" si="7"/>
        <v>19.618677528824737</v>
      </c>
      <c r="G100" s="7">
        <f t="shared" si="7"/>
        <v>0.15545378785829897</v>
      </c>
      <c r="H100" s="7">
        <f t="shared" si="7"/>
        <v>0.030061197989106864</v>
      </c>
      <c r="I100" s="7">
        <f t="shared" si="7"/>
        <v>2.0393020384309004</v>
      </c>
      <c r="J100" s="7">
        <f t="shared" si="7"/>
        <v>4.113217717392513</v>
      </c>
      <c r="K100" s="7">
        <f t="shared" si="7"/>
        <v>0.3694880530389513</v>
      </c>
      <c r="L100" s="7">
        <f t="shared" si="7"/>
        <v>8.273662936969798</v>
      </c>
      <c r="M100" s="7">
        <f t="shared" si="7"/>
        <v>0.38303823911070173</v>
      </c>
    </row>
    <row r="101" spans="1:13" ht="12.75">
      <c r="A101" s="24" t="s">
        <v>222</v>
      </c>
      <c r="B101" s="7">
        <f aca="true" t="shared" si="8" ref="B101:M101">B100/B94</f>
        <v>0.3516503156115341</v>
      </c>
      <c r="C101" s="7">
        <f t="shared" si="8"/>
        <v>0.3969011750042563</v>
      </c>
      <c r="D101" s="7">
        <f t="shared" si="8"/>
        <v>1.3642753565223655</v>
      </c>
      <c r="E101" s="7">
        <f t="shared" si="8"/>
        <v>0.34804353419963074</v>
      </c>
      <c r="F101" s="7">
        <f t="shared" si="8"/>
        <v>1.7952241182029842</v>
      </c>
      <c r="G101" s="7">
        <f t="shared" si="8"/>
        <v>1.4662444534246277</v>
      </c>
      <c r="H101" s="7">
        <f t="shared" si="8"/>
        <v>1.95110444088033</v>
      </c>
      <c r="I101" s="7">
        <f t="shared" si="8"/>
        <v>1.2811579896204588</v>
      </c>
      <c r="J101" s="7">
        <f t="shared" si="8"/>
        <v>1.3687912526983435</v>
      </c>
      <c r="K101" s="7">
        <f t="shared" si="8"/>
        <v>1.0007995716528661</v>
      </c>
      <c r="L101" s="7">
        <f t="shared" si="8"/>
        <v>2.0776166576169</v>
      </c>
      <c r="M101" s="7">
        <f t="shared" si="8"/>
        <v>1.008769639592802</v>
      </c>
    </row>
  </sheetData>
  <mergeCells count="1">
    <mergeCell ref="A1:A2"/>
  </mergeCells>
  <printOptions/>
  <pageMargins left="0.75" right="0.75" top="1" bottom="1" header="0.5" footer="0.5"/>
  <pageSetup horizontalDpi="600" verticalDpi="600" orientation="landscape" paperSize="5" scale="50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I79"/>
  <sheetViews>
    <sheetView zoomScale="75" zoomScaleNormal="75" workbookViewId="0" topLeftCell="A1">
      <selection activeCell="A1" sqref="A1:A2"/>
    </sheetView>
  </sheetViews>
  <sheetFormatPr defaultColWidth="9.140625" defaultRowHeight="12.75"/>
  <cols>
    <col min="1" max="1" width="8.7109375" style="22" customWidth="1"/>
    <col min="2" max="5" width="15.57421875" style="3" customWidth="1"/>
    <col min="6" max="31" width="8.7109375" style="3" customWidth="1"/>
    <col min="32" max="34" width="8.7109375" style="4" customWidth="1"/>
    <col min="35" max="35" width="8.7109375" style="4" hidden="1" customWidth="1"/>
    <col min="36" max="16384" width="8.7109375" style="3" customWidth="1"/>
  </cols>
  <sheetData>
    <row r="1" spans="1:35" ht="12" customHeight="1">
      <c r="A1" s="38"/>
      <c r="B1" s="1" t="s">
        <v>214</v>
      </c>
      <c r="C1" s="2"/>
      <c r="D1" s="2"/>
      <c r="E1" s="2"/>
      <c r="AI1" s="4" t="s">
        <v>0</v>
      </c>
    </row>
    <row r="2" spans="1:35" ht="42" customHeight="1">
      <c r="A2" s="39"/>
      <c r="B2" s="5" t="s">
        <v>52</v>
      </c>
      <c r="C2" s="5" t="s">
        <v>211</v>
      </c>
      <c r="D2" s="5" t="s">
        <v>22</v>
      </c>
      <c r="E2" s="5" t="s">
        <v>92</v>
      </c>
      <c r="AI2" s="4" t="s">
        <v>168</v>
      </c>
    </row>
    <row r="3" spans="1:35" ht="12.75">
      <c r="A3" s="21"/>
      <c r="B3" s="3">
        <v>0.5</v>
      </c>
      <c r="C3" s="3">
        <v>0.4000000059604645</v>
      </c>
      <c r="D3" s="3">
        <v>1.5</v>
      </c>
      <c r="E3" s="3">
        <v>0.8100000023841858</v>
      </c>
      <c r="AI3" s="4" t="s">
        <v>1</v>
      </c>
    </row>
    <row r="4" spans="1:35" ht="12.75">
      <c r="A4" s="21"/>
      <c r="B4" s="3">
        <v>1</v>
      </c>
      <c r="C4" s="3">
        <v>0.5</v>
      </c>
      <c r="D4" s="3">
        <v>1.7000000476837158</v>
      </c>
      <c r="E4" s="3">
        <v>2.200000047683716</v>
      </c>
      <c r="AI4" s="4" t="s">
        <v>2</v>
      </c>
    </row>
    <row r="5" spans="1:35" ht="12.75">
      <c r="A5" s="21"/>
      <c r="B5" s="3">
        <v>4</v>
      </c>
      <c r="C5" s="3">
        <v>0.5</v>
      </c>
      <c r="D5" s="3">
        <v>2</v>
      </c>
      <c r="E5" s="3">
        <v>7</v>
      </c>
      <c r="AI5" s="4" t="s">
        <v>3</v>
      </c>
    </row>
    <row r="6" spans="1:35" ht="12.75">
      <c r="A6" s="21"/>
      <c r="B6" s="3">
        <v>7.400000095367432</v>
      </c>
      <c r="C6" s="3">
        <v>0.5799999833106995</v>
      </c>
      <c r="D6" s="3">
        <v>2</v>
      </c>
      <c r="E6" s="3">
        <v>7</v>
      </c>
      <c r="AI6" s="4" t="s">
        <v>4</v>
      </c>
    </row>
    <row r="7" spans="1:35" ht="12.75">
      <c r="A7" s="21"/>
      <c r="B7" s="3">
        <v>7.400000095367432</v>
      </c>
      <c r="C7" s="3">
        <v>0.699999988079071</v>
      </c>
      <c r="D7" s="3">
        <v>2</v>
      </c>
      <c r="E7" s="3">
        <v>8.800000190734863</v>
      </c>
      <c r="AI7" s="4" t="s">
        <v>64</v>
      </c>
    </row>
    <row r="8" spans="1:35" ht="12.75">
      <c r="A8" s="21"/>
      <c r="B8" s="3">
        <v>7.400000095367432</v>
      </c>
      <c r="C8" s="3">
        <v>1</v>
      </c>
      <c r="D8" s="3">
        <v>2</v>
      </c>
      <c r="E8" s="3">
        <v>14.5</v>
      </c>
      <c r="AI8" s="4" t="s">
        <v>5</v>
      </c>
    </row>
    <row r="9" spans="1:35" ht="12.75">
      <c r="A9" s="21"/>
      <c r="B9" s="3">
        <v>20.68000030517578</v>
      </c>
      <c r="C9" s="3">
        <v>1</v>
      </c>
      <c r="D9" s="3">
        <v>2</v>
      </c>
      <c r="E9" s="3">
        <v>14.5</v>
      </c>
      <c r="AI9" s="4" t="s">
        <v>190</v>
      </c>
    </row>
    <row r="10" spans="1:35" ht="12.75">
      <c r="A10" s="21"/>
      <c r="B10" s="3">
        <v>35.70000076293945</v>
      </c>
      <c r="C10" s="3">
        <v>1</v>
      </c>
      <c r="D10" s="3">
        <v>5</v>
      </c>
      <c r="E10" s="3">
        <v>35.81999969482422</v>
      </c>
      <c r="AI10" s="4" t="s">
        <v>194</v>
      </c>
    </row>
    <row r="11" spans="1:35" ht="12.75">
      <c r="A11" s="21"/>
      <c r="B11" s="3">
        <v>38</v>
      </c>
      <c r="C11" s="3">
        <v>1</v>
      </c>
      <c r="D11" s="3">
        <v>5</v>
      </c>
      <c r="E11" s="3">
        <v>39</v>
      </c>
      <c r="AI11" s="4" t="s">
        <v>6</v>
      </c>
    </row>
    <row r="12" spans="1:35" ht="12.75">
      <c r="A12" s="21"/>
      <c r="B12" s="3">
        <v>38</v>
      </c>
      <c r="C12" s="3">
        <v>1</v>
      </c>
      <c r="D12" s="3">
        <v>5</v>
      </c>
      <c r="E12" s="3">
        <v>86.48999786376953</v>
      </c>
      <c r="AI12" s="4" t="s">
        <v>7</v>
      </c>
    </row>
    <row r="13" spans="1:35" ht="12.75">
      <c r="A13" s="21"/>
      <c r="B13" s="3">
        <v>40</v>
      </c>
      <c r="C13" s="3">
        <v>1</v>
      </c>
      <c r="D13" s="3">
        <v>5</v>
      </c>
      <c r="AI13" s="4" t="s">
        <v>8</v>
      </c>
    </row>
    <row r="14" spans="1:35" ht="12.75">
      <c r="A14" s="21"/>
      <c r="B14" s="3">
        <v>41.5</v>
      </c>
      <c r="C14" s="3">
        <v>2</v>
      </c>
      <c r="D14" s="3">
        <v>6</v>
      </c>
      <c r="AI14" s="4" t="s">
        <v>9</v>
      </c>
    </row>
    <row r="15" spans="1:35" ht="12.75">
      <c r="A15" s="21"/>
      <c r="B15" s="3">
        <v>44</v>
      </c>
      <c r="C15" s="3">
        <v>2</v>
      </c>
      <c r="D15" s="3">
        <v>7</v>
      </c>
      <c r="AI15" s="4" t="s">
        <v>10</v>
      </c>
    </row>
    <row r="16" spans="1:35" ht="12.75">
      <c r="A16" s="21"/>
      <c r="B16" s="3">
        <v>55</v>
      </c>
      <c r="C16" s="3">
        <v>2.4000000953674316</v>
      </c>
      <c r="D16" s="3">
        <v>7.5</v>
      </c>
      <c r="AI16" s="4" t="s">
        <v>68</v>
      </c>
    </row>
    <row r="17" spans="2:35" ht="12.75">
      <c r="B17" s="3">
        <v>64.5</v>
      </c>
      <c r="C17" s="3">
        <v>3.5</v>
      </c>
      <c r="D17" s="3">
        <v>7.900000095367432</v>
      </c>
      <c r="AI17" s="4" t="s">
        <v>71</v>
      </c>
    </row>
    <row r="18" spans="2:35" ht="12.75">
      <c r="B18" s="3">
        <v>65.69999694824219</v>
      </c>
      <c r="C18" s="3">
        <v>4</v>
      </c>
      <c r="AI18" s="4" t="s">
        <v>75</v>
      </c>
    </row>
    <row r="19" spans="2:35" ht="12.75">
      <c r="B19" s="3">
        <v>65.94999694824219</v>
      </c>
      <c r="C19" s="3">
        <v>4</v>
      </c>
      <c r="AI19" s="4" t="s">
        <v>191</v>
      </c>
    </row>
    <row r="20" spans="2:35" ht="12.75">
      <c r="B20" s="3">
        <v>66.79000091552734</v>
      </c>
      <c r="C20" s="3">
        <v>4</v>
      </c>
      <c r="AI20" s="4" t="s">
        <v>11</v>
      </c>
    </row>
    <row r="21" spans="2:35" ht="12.75">
      <c r="B21" s="3">
        <v>66.79000091552734</v>
      </c>
      <c r="C21" s="3">
        <v>5</v>
      </c>
      <c r="AI21" s="4" t="s">
        <v>12</v>
      </c>
    </row>
    <row r="22" spans="2:35" ht="12.75">
      <c r="B22" s="3">
        <v>69.33000183105469</v>
      </c>
      <c r="AI22" s="4" t="s">
        <v>13</v>
      </c>
    </row>
    <row r="23" spans="2:35" ht="12.75">
      <c r="B23" s="3">
        <v>71.79000091552734</v>
      </c>
      <c r="AI23" s="4" t="s">
        <v>14</v>
      </c>
    </row>
    <row r="24" spans="2:35" ht="12.75">
      <c r="B24" s="3">
        <v>72.69999694824219</v>
      </c>
      <c r="AI24" s="4" t="s">
        <v>15</v>
      </c>
    </row>
    <row r="25" spans="2:35" ht="12.75">
      <c r="B25" s="3">
        <v>75.25</v>
      </c>
      <c r="AI25" s="4" t="s">
        <v>52</v>
      </c>
    </row>
    <row r="26" spans="2:35" ht="12.75">
      <c r="B26" s="3">
        <v>79.79000091552734</v>
      </c>
      <c r="AI26" s="4" t="s">
        <v>16</v>
      </c>
    </row>
    <row r="27" spans="2:35" ht="12.75">
      <c r="B27" s="3">
        <v>80</v>
      </c>
      <c r="AI27" s="4" t="s">
        <v>17</v>
      </c>
    </row>
    <row r="28" spans="2:35" ht="12.75">
      <c r="B28" s="3">
        <v>93</v>
      </c>
      <c r="AI28" s="4" t="s">
        <v>18</v>
      </c>
    </row>
    <row r="29" spans="1:35" ht="12.75">
      <c r="A29" s="23" t="s">
        <v>216</v>
      </c>
      <c r="B29" s="7"/>
      <c r="C29" s="7"/>
      <c r="D29" s="7"/>
      <c r="E29" s="7"/>
      <c r="AI29" s="4" t="s">
        <v>196</v>
      </c>
    </row>
    <row r="30" spans="1:35" ht="12.75">
      <c r="A30" s="24" t="s">
        <v>215</v>
      </c>
      <c r="B30" s="7">
        <f>COUNT(B3:B28)</f>
        <v>26</v>
      </c>
      <c r="C30" s="7">
        <f>COUNT(C3:C28)</f>
        <v>19</v>
      </c>
      <c r="D30" s="7">
        <f>COUNT(D3:D28)</f>
        <v>15</v>
      </c>
      <c r="E30" s="7">
        <f>COUNT(E3:E28)</f>
        <v>10</v>
      </c>
      <c r="AI30" s="4" t="s">
        <v>28</v>
      </c>
    </row>
    <row r="31" spans="1:35" ht="12.75">
      <c r="A31" s="24" t="s">
        <v>217</v>
      </c>
      <c r="B31" s="7">
        <f>AVERAGE(B3:B28)</f>
        <v>46.621922988158005</v>
      </c>
      <c r="C31" s="7">
        <f>AVERAGE(C3:C28)</f>
        <v>1.872631582774614</v>
      </c>
      <c r="D31" s="7">
        <f>AVERAGE(D3:D28)</f>
        <v>4.106666676203409</v>
      </c>
      <c r="E31" s="7">
        <f>AVERAGE(E3:E28)</f>
        <v>21.61199977993965</v>
      </c>
      <c r="AI31" s="4" t="s">
        <v>197</v>
      </c>
    </row>
    <row r="32" spans="1:35" ht="12.75">
      <c r="A32" s="24" t="s">
        <v>218</v>
      </c>
      <c r="B32" s="7">
        <f>GEOMEAN(B3:B28)</f>
        <v>28.547435982375866</v>
      </c>
      <c r="C32" s="7">
        <f>GEOMEAN(C3:C28)</f>
        <v>1.3770451289458074</v>
      </c>
      <c r="D32" s="7">
        <f>GEOMEAN(D3:D28)</f>
        <v>3.469236092057051</v>
      </c>
      <c r="E32" s="7">
        <f>GEOMEAN(E3:E28)</f>
        <v>10.691726845218216</v>
      </c>
      <c r="AI32" s="4" t="s">
        <v>105</v>
      </c>
    </row>
    <row r="33" spans="1:5" ht="12.75">
      <c r="A33" s="24" t="s">
        <v>223</v>
      </c>
      <c r="B33" s="7">
        <f>MIN(B3:B28)</f>
        <v>0.5</v>
      </c>
      <c r="C33" s="7">
        <f>MIN(C3:C28)</f>
        <v>0.4000000059604645</v>
      </c>
      <c r="D33" s="7">
        <f>MIN(D3:D28)</f>
        <v>1.5</v>
      </c>
      <c r="E33" s="7">
        <f>MIN(E3:E28)</f>
        <v>0.8100000023841858</v>
      </c>
    </row>
    <row r="34" spans="1:5" ht="12.75">
      <c r="A34" s="24" t="s">
        <v>224</v>
      </c>
      <c r="B34" s="7">
        <f>MAX(B3:B28)</f>
        <v>93</v>
      </c>
      <c r="C34" s="7">
        <f>MAX(C3:C28)</f>
        <v>5</v>
      </c>
      <c r="D34" s="7">
        <f>MAX(D3:D28)</f>
        <v>7.900000095367432</v>
      </c>
      <c r="E34" s="7">
        <f>MAX(E3:E28)</f>
        <v>86.48999786376953</v>
      </c>
    </row>
    <row r="35" spans="1:35" ht="12.75">
      <c r="A35" s="24" t="s">
        <v>219</v>
      </c>
      <c r="B35" s="7">
        <f>PERCENTILE(B3:B28,0.5)</f>
        <v>49.5</v>
      </c>
      <c r="C35" s="7">
        <f>PERCENTILE(C3:C28,0.5)</f>
        <v>1</v>
      </c>
      <c r="D35" s="7">
        <f>PERCENTILE(D3:D28,0.5)</f>
        <v>5</v>
      </c>
      <c r="E35" s="7">
        <f>PERCENTILE(E3:E28,0.5)</f>
        <v>11.650000095367432</v>
      </c>
      <c r="AI35" s="4" t="s">
        <v>192</v>
      </c>
    </row>
    <row r="36" spans="1:35" ht="12.75">
      <c r="A36" s="24" t="s">
        <v>220</v>
      </c>
      <c r="B36" s="7">
        <f>PERCENTILE(B3:B28,0.9)</f>
        <v>77.52000045776367</v>
      </c>
      <c r="C36" s="7">
        <f>PERCENTILE(C3:C28,0.9)</f>
        <v>4</v>
      </c>
      <c r="D36" s="7">
        <f>PERCENTILE(D3:D28,0.9)</f>
        <v>7.3</v>
      </c>
      <c r="E36" s="7">
        <f>PERCENTILE(E3:E28,0.9)</f>
        <v>43.748999786376935</v>
      </c>
      <c r="AI36" s="4" t="s">
        <v>29</v>
      </c>
    </row>
    <row r="37" spans="1:35" ht="12.75">
      <c r="A37" s="24" t="s">
        <v>221</v>
      </c>
      <c r="B37" s="7">
        <f>STDEV(B3:B28)</f>
        <v>28.714411725931175</v>
      </c>
      <c r="C37" s="7">
        <f>STDEV(C3:C28)</f>
        <v>1.4882534240434881</v>
      </c>
      <c r="D37" s="7">
        <f>STDEV(D3:D28)</f>
        <v>2.3273119661246326</v>
      </c>
      <c r="E37" s="7">
        <f>STDEV(E3:E28)</f>
        <v>26.27893720855704</v>
      </c>
      <c r="AI37" s="4" t="s">
        <v>109</v>
      </c>
    </row>
    <row r="38" spans="1:35" ht="12.75">
      <c r="A38" s="24" t="s">
        <v>222</v>
      </c>
      <c r="B38" s="7">
        <f>B37/B31</f>
        <v>0.6158993427453572</v>
      </c>
      <c r="C38" s="7">
        <f>C37/C31</f>
        <v>0.7947390387587046</v>
      </c>
      <c r="D38" s="7">
        <f>D37/D31</f>
        <v>0.5667155748506523</v>
      </c>
      <c r="E38" s="7">
        <f>E37/E31</f>
        <v>1.2159419524402022</v>
      </c>
      <c r="AI38" s="4" t="s">
        <v>30</v>
      </c>
    </row>
    <row r="39" ht="12.75">
      <c r="AI39" s="4" t="s">
        <v>198</v>
      </c>
    </row>
    <row r="40" ht="12.75">
      <c r="AI40" s="4" t="s">
        <v>193</v>
      </c>
    </row>
    <row r="41" ht="12.75">
      <c r="AI41" s="4" t="s">
        <v>118</v>
      </c>
    </row>
    <row r="42" ht="12.75">
      <c r="AI42" s="4" t="s">
        <v>31</v>
      </c>
    </row>
    <row r="43" ht="12.75">
      <c r="AI43" s="4" t="s">
        <v>125</v>
      </c>
    </row>
    <row r="44" ht="12.75">
      <c r="AI44" s="4" t="s">
        <v>199</v>
      </c>
    </row>
    <row r="45" ht="12.75">
      <c r="AI45" s="4" t="s">
        <v>32</v>
      </c>
    </row>
    <row r="46" ht="12.75">
      <c r="AI46" s="4" t="s">
        <v>33</v>
      </c>
    </row>
    <row r="47" ht="12.75">
      <c r="AI47" s="4" t="s">
        <v>34</v>
      </c>
    </row>
    <row r="48" ht="12.75">
      <c r="AI48" s="4" t="s">
        <v>200</v>
      </c>
    </row>
    <row r="49" ht="12.75">
      <c r="AI49" s="4" t="s">
        <v>35</v>
      </c>
    </row>
    <row r="50" ht="12.75">
      <c r="AI50" s="4" t="s">
        <v>36</v>
      </c>
    </row>
    <row r="51" ht="12.75">
      <c r="AI51" s="4" t="s">
        <v>37</v>
      </c>
    </row>
    <row r="52" ht="12.75">
      <c r="AI52" s="4" t="s">
        <v>38</v>
      </c>
    </row>
    <row r="53" ht="12.75">
      <c r="AI53" s="4" t="s">
        <v>39</v>
      </c>
    </row>
    <row r="54" ht="12.75">
      <c r="AI54" s="4" t="s">
        <v>201</v>
      </c>
    </row>
    <row r="55" ht="12.75">
      <c r="AI55" s="4" t="s">
        <v>40</v>
      </c>
    </row>
    <row r="56" ht="12.75">
      <c r="AI56" s="4" t="s">
        <v>41</v>
      </c>
    </row>
    <row r="57" ht="12.75">
      <c r="AI57" s="4" t="s">
        <v>142</v>
      </c>
    </row>
    <row r="58" ht="12.75">
      <c r="AI58" s="4" t="s">
        <v>202</v>
      </c>
    </row>
    <row r="59" ht="12.75">
      <c r="AI59" s="4" t="s">
        <v>147</v>
      </c>
    </row>
    <row r="60" ht="12.75">
      <c r="AI60" s="4" t="s">
        <v>42</v>
      </c>
    </row>
    <row r="61" ht="12.75">
      <c r="AI61" s="4" t="s">
        <v>43</v>
      </c>
    </row>
    <row r="62" ht="12.75">
      <c r="AI62" s="4" t="s">
        <v>203</v>
      </c>
    </row>
    <row r="63" ht="12.75">
      <c r="AI63" s="4" t="s">
        <v>44</v>
      </c>
    </row>
    <row r="64" ht="12.75">
      <c r="AI64" s="4" t="s">
        <v>157</v>
      </c>
    </row>
    <row r="65" ht="12.75">
      <c r="AI65" s="4" t="s">
        <v>45</v>
      </c>
    </row>
    <row r="66" ht="12.75">
      <c r="AI66" s="4" t="s">
        <v>162</v>
      </c>
    </row>
    <row r="67" ht="12.75">
      <c r="AI67" s="4" t="s">
        <v>163</v>
      </c>
    </row>
    <row r="68" ht="12.75">
      <c r="AI68" s="4" t="s">
        <v>204</v>
      </c>
    </row>
    <row r="69" ht="12.75">
      <c r="AI69" s="4" t="s">
        <v>205</v>
      </c>
    </row>
    <row r="70" ht="12.75">
      <c r="AI70" s="4" t="s">
        <v>206</v>
      </c>
    </row>
    <row r="71" ht="12.75">
      <c r="AI71" s="4" t="s">
        <v>207</v>
      </c>
    </row>
    <row r="72" ht="12.75">
      <c r="AI72" s="4" t="s">
        <v>164</v>
      </c>
    </row>
    <row r="73" ht="12.75">
      <c r="AI73" s="4" t="s">
        <v>188</v>
      </c>
    </row>
    <row r="74" ht="12.75">
      <c r="AI74" s="4" t="s">
        <v>46</v>
      </c>
    </row>
    <row r="75" ht="12.75">
      <c r="AI75" s="4" t="s">
        <v>47</v>
      </c>
    </row>
    <row r="76" ht="12.75">
      <c r="AI76" s="4" t="s">
        <v>208</v>
      </c>
    </row>
    <row r="77" ht="12.75">
      <c r="AI77" s="4" t="s">
        <v>175</v>
      </c>
    </row>
    <row r="78" ht="12.75">
      <c r="AI78" s="4" t="s">
        <v>57</v>
      </c>
    </row>
    <row r="79" ht="12.75">
      <c r="AI79" s="4" t="s">
        <v>48</v>
      </c>
    </row>
  </sheetData>
  <mergeCells count="1">
    <mergeCell ref="A1:A2"/>
  </mergeCells>
  <printOptions/>
  <pageMargins left="0.75" right="0.75" top="1" bottom="1" header="0.5" footer="0.5"/>
  <pageSetup horizontalDpi="600" verticalDpi="600" orientation="landscape" paperSize="5" scale="50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Preferred Customer</cp:lastModifiedBy>
  <cp:lastPrinted>2003-09-04T21:56:55Z</cp:lastPrinted>
  <dcterms:created xsi:type="dcterms:W3CDTF">2002-09-26T18:01:43Z</dcterms:created>
  <dcterms:modified xsi:type="dcterms:W3CDTF">2003-11-04T17:00:29Z</dcterms:modified>
  <cp:category/>
  <cp:version/>
  <cp:contentType/>
  <cp:contentStatus/>
</cp:coreProperties>
</file>