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6855" windowHeight="1065" tabRatio="165" activeTab="0"/>
  </bookViews>
  <sheets>
    <sheet name="Air carrier profile" sheetId="1" r:id="rId1"/>
  </sheets>
  <definedNames>
    <definedName name="_xlnm.Print_Area" localSheetId="0">'Air carrier profile'!$A$1:$M$199</definedName>
  </definedNames>
  <calcPr fullCalcOnLoad="1" iterate="1" iterateCount="100" iterateDelta="0.001"/>
</workbook>
</file>

<file path=xl/sharedStrings.xml><?xml version="1.0" encoding="utf-8"?>
<sst xmlns="http://schemas.openxmlformats.org/spreadsheetml/2006/main" count="1081" uniqueCount="817">
  <si>
    <r>
      <t>22</t>
    </r>
    <r>
      <rPr>
        <sz val="9"/>
        <color indexed="8"/>
        <rFont val="Arial"/>
        <family val="2"/>
      </rPr>
      <t xml:space="preserve">  Ibid., p. 6 </t>
    </r>
  </si>
  <si>
    <r>
      <t>23</t>
    </r>
    <r>
      <rPr>
        <sz val="9"/>
        <color indexed="8"/>
        <rFont val="Arial"/>
        <family val="2"/>
      </rPr>
      <t xml:space="preserve">  Ibid., p. 68 and similar pages in earlier editions.</t>
    </r>
  </si>
  <si>
    <r>
      <t>24</t>
    </r>
    <r>
      <rPr>
        <sz val="9"/>
        <color indexed="8"/>
        <rFont val="Arial"/>
        <family val="2"/>
      </rPr>
      <t xml:space="preserve">  Ibid., p. 149 and similar pages in earlier editions.</t>
    </r>
  </si>
  <si>
    <r>
      <t xml:space="preserve">5 </t>
    </r>
    <r>
      <rPr>
        <sz val="9"/>
        <color indexed="8"/>
        <rFont val="Arial"/>
        <family val="2"/>
      </rPr>
      <t xml:space="preserve"> U.S. Department of Justice, Immigration and Naturalization Service, </t>
    </r>
    <r>
      <rPr>
        <i/>
        <sz val="9"/>
        <color indexed="8"/>
        <rFont val="Arial"/>
        <family val="2"/>
      </rPr>
      <t xml:space="preserve">Report of Passenger Travel Between the U.S. </t>
    </r>
    <r>
      <rPr>
        <sz val="9"/>
        <color indexed="8"/>
        <rFont val="Arial"/>
        <family val="2"/>
      </rPr>
      <t>a</t>
    </r>
    <r>
      <rPr>
        <i/>
        <sz val="9"/>
        <color indexed="8"/>
        <rFont val="Arial"/>
        <family val="2"/>
      </rPr>
      <t>nd Foreign Countries, 1960, 1970</t>
    </r>
    <r>
      <rPr>
        <sz val="9"/>
        <color indexed="8"/>
        <rFont val="Arial"/>
        <family val="2"/>
      </rPr>
      <t xml:space="preserve"> (Washington, DC).</t>
    </r>
  </si>
  <si>
    <r>
      <t xml:space="preserve">12  </t>
    </r>
    <r>
      <rPr>
        <sz val="9"/>
        <color indexed="8"/>
        <rFont val="Arial"/>
        <family val="2"/>
      </rPr>
      <t xml:space="preserve">U.S. Department of Transportation, Research and Special Programs Administration, </t>
    </r>
    <r>
      <rPr>
        <i/>
        <sz val="9"/>
        <color indexed="8"/>
        <rFont val="Arial"/>
        <family val="2"/>
      </rPr>
      <t>U.S. International Air Travel</t>
    </r>
    <r>
      <rPr>
        <sz val="9"/>
        <color indexed="8"/>
        <rFont val="Arial"/>
        <family val="2"/>
      </rPr>
      <t xml:space="preserve"> </t>
    </r>
    <r>
      <rPr>
        <i/>
        <sz val="9"/>
        <color indexed="8"/>
        <rFont val="Arial"/>
        <family val="2"/>
      </rPr>
      <t>Statistics</t>
    </r>
    <r>
      <rPr>
        <sz val="9"/>
        <color indexed="8"/>
        <rFont val="Arial"/>
        <family val="2"/>
      </rPr>
      <t xml:space="preserve"> (Washington, DC: Annual issues), tables IIa and IId.</t>
    </r>
  </si>
  <si>
    <r>
      <t xml:space="preserve">25  </t>
    </r>
    <r>
      <rPr>
        <sz val="9"/>
        <color indexed="8"/>
        <rFont val="Arial"/>
        <family val="2"/>
      </rPr>
      <t xml:space="preserve">U.S. Department of Commerce, International Trade Administration, </t>
    </r>
    <r>
      <rPr>
        <i/>
        <sz val="9"/>
        <color indexed="8"/>
        <rFont val="Arial"/>
        <family val="2"/>
      </rPr>
      <t>U.S. International Air Passenger Statistics</t>
    </r>
    <r>
      <rPr>
        <sz val="9"/>
        <color indexed="8"/>
        <rFont val="Arial"/>
        <family val="2"/>
      </rPr>
      <t xml:space="preserve"> </t>
    </r>
    <r>
      <rPr>
        <i/>
        <sz val="9"/>
        <color indexed="8"/>
        <rFont val="Arial"/>
        <family val="2"/>
      </rPr>
      <t>Report,</t>
    </r>
    <r>
      <rPr>
        <sz val="9"/>
        <color indexed="8"/>
        <rFont val="Arial"/>
        <family val="2"/>
      </rPr>
      <t xml:space="preserve"> </t>
    </r>
    <r>
      <rPr>
        <i/>
        <sz val="9"/>
        <color indexed="8"/>
        <rFont val="Arial"/>
        <family val="2"/>
      </rPr>
      <t>Calendar Year 1995,</t>
    </r>
    <r>
      <rPr>
        <sz val="9"/>
        <color indexed="8"/>
        <rFont val="Arial"/>
        <family val="2"/>
      </rPr>
      <t xml:space="preserve"> (Washington, DC), tables IIa and IId.</t>
    </r>
  </si>
  <si>
    <r>
      <t xml:space="preserve">13 </t>
    </r>
    <r>
      <rPr>
        <sz val="9"/>
        <color indexed="8"/>
        <rFont val="Arial"/>
        <family val="2"/>
      </rPr>
      <t xml:space="preserve"> National Transportation Safety Board, Internet site http://www.ntsb.gov/aviation/stats.htm as of August 2002, tables 6-9.</t>
    </r>
  </si>
  <si>
    <r>
      <t>7</t>
    </r>
    <r>
      <rPr>
        <sz val="9"/>
        <color indexed="8"/>
        <rFont val="Arial"/>
        <family val="2"/>
      </rPr>
      <t xml:space="preserve">  Civil Aeronautics Board, </t>
    </r>
    <r>
      <rPr>
        <i/>
        <sz val="9"/>
        <color indexed="8"/>
        <rFont val="Arial"/>
        <family val="2"/>
      </rPr>
      <t>Air Carrier Financial Statistics</t>
    </r>
    <r>
      <rPr>
        <sz val="9"/>
        <color indexed="8"/>
        <rFont val="Arial"/>
        <family val="2"/>
      </rPr>
      <t>, December 1981 (Washington, DC), pp. 3/28, 44.</t>
    </r>
  </si>
  <si>
    <t>Majors, all services</t>
  </si>
  <si>
    <t>Nationals, all services</t>
  </si>
  <si>
    <t>N</t>
  </si>
  <si>
    <t>International</t>
  </si>
  <si>
    <t>Majors</t>
  </si>
  <si>
    <t>Nationals</t>
  </si>
  <si>
    <t>Regionals</t>
  </si>
  <si>
    <t xml:space="preserve">Majors </t>
  </si>
  <si>
    <t xml:space="preserve">Nationals </t>
  </si>
  <si>
    <t>United States</t>
  </si>
  <si>
    <t>Foreign</t>
  </si>
  <si>
    <t>Operating under 14 CFR 121 (airlines)</t>
  </si>
  <si>
    <t>Scheduled services</t>
  </si>
  <si>
    <t>Nonscheduled services</t>
  </si>
  <si>
    <t>Operating under 14 CFR 135</t>
  </si>
  <si>
    <t>Scheduled services (commuters)</t>
  </si>
  <si>
    <t>Nonscheduled services (on–demand air taxis)</t>
  </si>
  <si>
    <t>U</t>
  </si>
  <si>
    <t>Large regionals, all services</t>
  </si>
  <si>
    <t>Number of employees</t>
  </si>
  <si>
    <t>Aircraft revenue-miles (thousands)</t>
  </si>
  <si>
    <t>Aircraft revenue-hours</t>
  </si>
  <si>
    <t xml:space="preserve">Revenue passenger </t>
  </si>
  <si>
    <t>Large regionals</t>
  </si>
  <si>
    <t>Revenue passenger-miles (thousands)</t>
  </si>
  <si>
    <t>(Domestic, scheduled service)</t>
  </si>
  <si>
    <t/>
  </si>
  <si>
    <t>1960</t>
  </si>
  <si>
    <t>1970</t>
  </si>
  <si>
    <t>1980</t>
  </si>
  <si>
    <t>1990</t>
  </si>
  <si>
    <t>1994</t>
  </si>
  <si>
    <t>1995</t>
  </si>
  <si>
    <t>1996</t>
  </si>
  <si>
    <t>1997</t>
  </si>
  <si>
    <t>1998</t>
  </si>
  <si>
    <r>
      <t xml:space="preserve">b  </t>
    </r>
    <r>
      <rPr>
        <sz val="9"/>
        <color indexed="8"/>
        <rFont val="Arial"/>
        <family val="2"/>
      </rPr>
      <t xml:space="preserve">Domestic encompasses operations within and between the 50 states of the United States, the District of Columbia, Puerto Rico, and the Virgin Islands. It also encompasses Canadian and Mexican transborder operations (U.S. airlines only). All other operations are considered international. </t>
    </r>
  </si>
  <si>
    <t>1999</t>
  </si>
  <si>
    <t>SOURCES</t>
  </si>
  <si>
    <t>Unless otherwise noted, refer to chapter tables for sources.</t>
  </si>
  <si>
    <r>
      <t>d</t>
    </r>
    <r>
      <rPr>
        <sz val="9"/>
        <color indexed="8"/>
        <rFont val="Arial"/>
        <family val="2"/>
      </rPr>
      <t xml:space="preserve">  Total includes only those carriers who have reported employment statistics to BTS' Office of Airline Information.</t>
    </r>
  </si>
  <si>
    <r>
      <t xml:space="preserve">c </t>
    </r>
    <r>
      <rPr>
        <sz val="9"/>
        <color indexed="8"/>
        <rFont val="Arial"/>
        <family val="2"/>
      </rPr>
      <t xml:space="preserve"> Includes scheduled and nonscheduled (charter) operators. By Sec. 2 of the Airline Deregulation Act of 1978 "charter air carrier" and "charter air transportation" replaced supplemental air carriers and supplemental air transportation, which were formerly Sec. 101(36) and (37) of the Act.  The 24 pre-deregulation supplemental carriers now have scheduled service authority.</t>
    </r>
  </si>
  <si>
    <r>
      <t>e</t>
    </r>
    <r>
      <rPr>
        <sz val="9"/>
        <color indexed="8"/>
        <rFont val="Arial"/>
        <family val="2"/>
      </rPr>
      <t xml:space="preserve">  Total Revenue Ton-Miles includes passenger, freight, express, and mail.</t>
    </r>
  </si>
  <si>
    <r>
      <t xml:space="preserve">a  </t>
    </r>
    <r>
      <rPr>
        <sz val="9"/>
        <color indexed="8"/>
        <rFont val="Arial"/>
        <family val="2"/>
      </rPr>
      <t xml:space="preserve">Totals include data not in table; thus totals may not equal sum of table data. </t>
    </r>
  </si>
  <si>
    <r>
      <t>3</t>
    </r>
    <r>
      <rPr>
        <sz val="9"/>
        <color indexed="8"/>
        <rFont val="Arial"/>
        <family val="2"/>
      </rPr>
      <t xml:space="preserve">  Civil Aeronautics Board, </t>
    </r>
    <r>
      <rPr>
        <i/>
        <sz val="9"/>
        <color indexed="8"/>
        <rFont val="Arial"/>
        <family val="2"/>
      </rPr>
      <t xml:space="preserve">Handbook of Airline Statistics, 1969 and 1973 </t>
    </r>
    <r>
      <rPr>
        <sz val="9"/>
        <color indexed="8"/>
        <rFont val="Arial"/>
        <family val="2"/>
      </rPr>
      <t>(Washington, DC), pp. 69 and 71.</t>
    </r>
  </si>
  <si>
    <r>
      <t>8</t>
    </r>
    <r>
      <rPr>
        <sz val="9"/>
        <color indexed="8"/>
        <rFont val="Arial"/>
        <family val="2"/>
      </rPr>
      <t xml:space="preserve">  Ibid.,  pp. 42 and 44.</t>
    </r>
  </si>
  <si>
    <r>
      <t xml:space="preserve">14 </t>
    </r>
    <r>
      <rPr>
        <sz val="9"/>
        <color indexed="8"/>
        <rFont val="Arial"/>
        <family val="2"/>
      </rPr>
      <t xml:space="preserve"> U.S. Department of Transportation, Bureau of Transportation Statistics, (pre-1995, U.S. Department of Transportation, Research and Special Programs Administration),  </t>
    </r>
    <r>
      <rPr>
        <i/>
        <sz val="9"/>
        <color indexed="8"/>
        <rFont val="Arial"/>
        <family val="2"/>
      </rPr>
      <t xml:space="preserve">Air Carrier Financial Statistics, </t>
    </r>
    <r>
      <rPr>
        <sz val="9"/>
        <color indexed="8"/>
        <rFont val="Arial"/>
        <family val="2"/>
      </rPr>
      <t>(Washington, DC: Annual December issue) p. 3.</t>
    </r>
  </si>
  <si>
    <r>
      <t>15</t>
    </r>
    <r>
      <rPr>
        <sz val="9"/>
        <color indexed="8"/>
        <rFont val="Arial"/>
        <family val="2"/>
      </rPr>
      <t xml:space="preserve">  Ibid., p. 37 and similar pages in earlier editions.</t>
    </r>
  </si>
  <si>
    <r>
      <t>16</t>
    </r>
    <r>
      <rPr>
        <sz val="9"/>
        <color indexed="8"/>
        <rFont val="Arial"/>
        <family val="2"/>
      </rPr>
      <t xml:space="preserve">  Ibid., pp. 72-73 and similar pages in earlier editions.</t>
    </r>
  </si>
  <si>
    <r>
      <t xml:space="preserve">1  </t>
    </r>
    <r>
      <rPr>
        <sz val="9"/>
        <color indexed="8"/>
        <rFont val="Arial"/>
        <family val="2"/>
      </rPr>
      <t>U.S. Department of Transportation,  Bureau of Transportation Statistics, Office of Airline Information, http://www.bts.gov/oai/employees/employcov.html as of Sept. 4, 2002.</t>
    </r>
  </si>
  <si>
    <r>
      <t>2</t>
    </r>
    <r>
      <rPr>
        <sz val="9"/>
        <color indexed="8"/>
        <rFont val="Arial"/>
        <family val="2"/>
      </rPr>
      <t xml:space="preserve">  Ibid., personal communication, Sept. 10, 2002.  </t>
    </r>
  </si>
  <si>
    <r>
      <t xml:space="preserve">17 </t>
    </r>
    <r>
      <rPr>
        <sz val="9"/>
        <color indexed="8"/>
        <rFont val="Arial"/>
        <family val="2"/>
      </rPr>
      <t xml:space="preserve"> U.S. Department of Transportation, Bureau of Transportation Statistics, (pre-1995, U.S. Department of Transportation, Research and Special Programs Administration), </t>
    </r>
    <r>
      <rPr>
        <i/>
        <sz val="9"/>
        <color indexed="8"/>
        <rFont val="Arial"/>
        <family val="2"/>
      </rPr>
      <t xml:space="preserve">Air Carrier Traffic Statistics, </t>
    </r>
    <r>
      <rPr>
        <sz val="9"/>
        <color indexed="8"/>
        <rFont val="Arial"/>
        <family val="2"/>
      </rPr>
      <t>(Washington, DC: Annual December issue), p. 2.</t>
    </r>
  </si>
  <si>
    <r>
      <t xml:space="preserve">18  </t>
    </r>
    <r>
      <rPr>
        <sz val="9"/>
        <color indexed="8"/>
        <rFont val="Arial"/>
        <family val="2"/>
      </rPr>
      <t xml:space="preserve">Ibid., p. 5. </t>
    </r>
  </si>
  <si>
    <r>
      <t>19</t>
    </r>
    <r>
      <rPr>
        <sz val="9"/>
        <color indexed="8"/>
        <rFont val="Arial"/>
        <family val="2"/>
      </rPr>
      <t xml:space="preserve">  Ibid., p. 67 and similar pages in earlier editions.</t>
    </r>
  </si>
  <si>
    <r>
      <t>20</t>
    </r>
    <r>
      <rPr>
        <sz val="9"/>
        <color indexed="8"/>
        <rFont val="Arial"/>
        <family val="2"/>
      </rPr>
      <t xml:space="preserve">  Ibid., p. 148 and similar pages in earlier editions.</t>
    </r>
  </si>
  <si>
    <r>
      <t xml:space="preserve">21  </t>
    </r>
    <r>
      <rPr>
        <sz val="9"/>
        <color indexed="8"/>
        <rFont val="Arial"/>
        <family val="2"/>
      </rPr>
      <t xml:space="preserve">U.S. Department of Transportation, Bureau of Transportation Statistics, (pre-1995, U.S. Department of Transportation, Research and Special Programs Administration), </t>
    </r>
    <r>
      <rPr>
        <i/>
        <sz val="9"/>
        <color indexed="8"/>
        <rFont val="Arial"/>
        <family val="2"/>
      </rPr>
      <t>Air Carrier Traffic Statistics,</t>
    </r>
    <r>
      <rPr>
        <sz val="9"/>
        <color indexed="8"/>
        <rFont val="Arial"/>
        <family val="2"/>
      </rPr>
      <t xml:space="preserve"> (Washington, DC: Annual December issue), p. 3.</t>
    </r>
  </si>
  <si>
    <r>
      <t>9</t>
    </r>
    <r>
      <rPr>
        <sz val="9"/>
        <color indexed="8"/>
        <rFont val="Arial"/>
        <family val="2"/>
      </rPr>
      <t xml:space="preserve">  Civil Aeronautics Board, </t>
    </r>
    <r>
      <rPr>
        <i/>
        <sz val="9"/>
        <color indexed="8"/>
        <rFont val="Arial"/>
        <family val="2"/>
      </rPr>
      <t>Air Carrier Traffic Statistics,</t>
    </r>
    <r>
      <rPr>
        <sz val="9"/>
        <color indexed="8"/>
        <rFont val="Arial"/>
        <family val="2"/>
      </rPr>
      <t xml:space="preserve"> December 1981 (Washington, DC), pp. 2, 5, 46, and 84.</t>
    </r>
  </si>
  <si>
    <r>
      <t>11</t>
    </r>
    <r>
      <rPr>
        <sz val="9"/>
        <color indexed="8"/>
        <rFont val="Arial"/>
        <family val="2"/>
      </rPr>
      <t xml:space="preserve">  U.S. Department of Transportation, Bureau of Transportation Statistics, (pre-1995, U.S. Department of Transportation, Research and Special Programs Administration), </t>
    </r>
    <r>
      <rPr>
        <i/>
        <sz val="9"/>
        <color indexed="8"/>
        <rFont val="Arial"/>
        <family val="2"/>
      </rPr>
      <t>Air Carrier Traffic Statistics</t>
    </r>
    <r>
      <rPr>
        <sz val="9"/>
        <color indexed="8"/>
        <rFont val="Arial"/>
        <family val="2"/>
      </rPr>
      <t>, (Washington, DC: Annual December issue), p. 187 and similar pages in earlier editions.</t>
    </r>
  </si>
  <si>
    <r>
      <t>6</t>
    </r>
    <r>
      <rPr>
        <sz val="9"/>
        <color indexed="8"/>
        <rFont val="Arial"/>
        <family val="2"/>
      </rPr>
      <t xml:space="preserve">  National Transportation Safety Board, Internet site http://www.ntsb.gov/aviation/stats.htm as of August 2002, personal communication.</t>
    </r>
  </si>
  <si>
    <r>
      <t>4</t>
    </r>
    <r>
      <rPr>
        <sz val="9"/>
        <color indexed="8"/>
        <rFont val="Arial"/>
        <family val="2"/>
      </rPr>
      <t xml:space="preserve">  Ibid.</t>
    </r>
    <r>
      <rPr>
        <i/>
        <sz val="9"/>
        <color indexed="8"/>
        <rFont val="Arial"/>
        <family val="2"/>
      </rPr>
      <t xml:space="preserve">, 1973, </t>
    </r>
    <r>
      <rPr>
        <sz val="9"/>
        <color indexed="8"/>
        <rFont val="Arial"/>
        <family val="2"/>
      </rPr>
      <t>(Washington, DC),</t>
    </r>
    <r>
      <rPr>
        <i/>
        <sz val="9"/>
        <color indexed="8"/>
        <rFont val="Arial"/>
        <family val="2"/>
      </rPr>
      <t xml:space="preserve"> </t>
    </r>
    <r>
      <rPr>
        <sz val="9"/>
        <color indexed="8"/>
        <rFont val="Arial"/>
        <family val="2"/>
      </rPr>
      <t>Part III, tables 2, 4, 7, and 13.</t>
    </r>
  </si>
  <si>
    <r>
      <t>10</t>
    </r>
    <r>
      <rPr>
        <sz val="9"/>
        <color indexed="8"/>
        <rFont val="Arial"/>
        <family val="2"/>
      </rPr>
      <t xml:space="preserve">  Ibid., pp. 3, 6,  85, and 115.</t>
    </r>
  </si>
  <si>
    <t>Load factor (percent) (scheduled service)</t>
  </si>
  <si>
    <t>U.S. international passenger travel, flag of carrier</t>
  </si>
  <si>
    <t>Air Carrier Profile of Reporting U.S. Carriers</t>
  </si>
  <si>
    <t>FINANCIAL</t>
  </si>
  <si>
    <r>
      <t>KEY:</t>
    </r>
    <r>
      <rPr>
        <sz val="9"/>
        <color indexed="8"/>
        <rFont val="Arial"/>
        <family val="2"/>
      </rPr>
      <t xml:space="preserve">  N = data do not exist; MNLR = majors, nationals, and large regionals; P = preliminary; R = revised; U = data are not available. </t>
    </r>
  </si>
  <si>
    <t>International MNLR</t>
  </si>
  <si>
    <t>Operating revenues, total MNLR ($ thousands)</t>
  </si>
  <si>
    <t>Operating expenses, total MNLR ($ thousands)</t>
  </si>
  <si>
    <t xml:space="preserve">PERFORMANCE   </t>
  </si>
  <si>
    <t>Large carriers, all services</t>
  </si>
  <si>
    <t>Average passenger revenue / passenger-mile for MNLR</t>
  </si>
  <si>
    <t>Average passenger fare for MNLR</t>
  </si>
  <si>
    <t>Large carriers</t>
  </si>
  <si>
    <t>Passenger-arrivals (thousands)</t>
  </si>
  <si>
    <t>Passenger-departures (thousands)</t>
  </si>
  <si>
    <t>SAFETY</t>
  </si>
  <si>
    <r>
      <t xml:space="preserve">    R</t>
    </r>
    <r>
      <rPr>
        <b/>
        <sz val="11"/>
        <rFont val="Arial"/>
        <family val="2"/>
      </rPr>
      <t>2000</t>
    </r>
  </si>
  <si>
    <r>
      <t xml:space="preserve">    P</t>
    </r>
    <r>
      <rPr>
        <b/>
        <sz val="11"/>
        <rFont val="Arial"/>
        <family val="2"/>
      </rPr>
      <t>2001</t>
    </r>
  </si>
  <si>
    <r>
      <t xml:space="preserve">Domestic MNLR </t>
    </r>
    <r>
      <rPr>
        <vertAlign val="superscript"/>
        <sz val="11"/>
        <color indexed="8"/>
        <rFont val="Arial"/>
        <family val="2"/>
      </rPr>
      <t>a,b</t>
    </r>
  </si>
  <si>
    <r>
      <t xml:space="preserve">3 </t>
    </r>
    <r>
      <rPr>
        <sz val="11"/>
        <rFont val="Arial"/>
        <family val="2"/>
      </rPr>
      <t>1,942,635</t>
    </r>
  </si>
  <si>
    <r>
      <t xml:space="preserve">3 </t>
    </r>
    <r>
      <rPr>
        <sz val="11"/>
        <rFont val="Arial"/>
        <family val="2"/>
      </rPr>
      <t>6,272,775</t>
    </r>
  </si>
  <si>
    <r>
      <t xml:space="preserve">7 </t>
    </r>
    <r>
      <rPr>
        <sz val="11"/>
        <rFont val="Arial"/>
        <family val="2"/>
      </rPr>
      <t>23,012,073</t>
    </r>
  </si>
  <si>
    <r>
      <t xml:space="preserve">14 </t>
    </r>
    <r>
      <rPr>
        <sz val="11"/>
        <rFont val="Arial"/>
        <family val="2"/>
      </rPr>
      <t>53,333,552</t>
    </r>
  </si>
  <si>
    <r>
      <t xml:space="preserve">14 </t>
    </r>
    <r>
      <rPr>
        <sz val="11"/>
        <rFont val="Arial"/>
        <family val="2"/>
      </rPr>
      <t>59,846,676</t>
    </r>
  </si>
  <si>
    <r>
      <t xml:space="preserve">14 </t>
    </r>
    <r>
      <rPr>
        <sz val="11"/>
        <rFont val="Arial"/>
        <family val="2"/>
      </rPr>
      <t>64,317,169</t>
    </r>
  </si>
  <si>
    <r>
      <t xml:space="preserve">14 </t>
    </r>
    <r>
      <rPr>
        <sz val="11"/>
        <rFont val="Arial"/>
        <family val="2"/>
      </rPr>
      <t>70,036,709</t>
    </r>
  </si>
  <si>
    <r>
      <t xml:space="preserve">14 </t>
    </r>
    <r>
      <rPr>
        <sz val="11"/>
        <rFont val="Arial"/>
        <family val="2"/>
      </rPr>
      <t>74,942,391</t>
    </r>
  </si>
  <si>
    <r>
      <t xml:space="preserve">14 </t>
    </r>
    <r>
      <rPr>
        <sz val="11"/>
        <rFont val="Arial"/>
        <family val="2"/>
      </rPr>
      <t>77,650,810</t>
    </r>
  </si>
  <si>
    <r>
      <t xml:space="preserve">14 </t>
    </r>
    <r>
      <rPr>
        <sz val="11"/>
        <rFont val="Arial"/>
        <family val="2"/>
      </rPr>
      <t>82,615,015</t>
    </r>
  </si>
  <si>
    <r>
      <t xml:space="preserve">14 </t>
    </r>
    <r>
      <rPr>
        <sz val="11"/>
        <rFont val="Arial"/>
        <family val="2"/>
      </rPr>
      <t>89,290,585</t>
    </r>
  </si>
  <si>
    <r>
      <t xml:space="preserve">14 </t>
    </r>
    <r>
      <rPr>
        <sz val="11"/>
        <rFont val="Arial"/>
        <family val="2"/>
      </rPr>
      <t>78,610,562</t>
    </r>
  </si>
  <si>
    <r>
      <t xml:space="preserve">15 </t>
    </r>
    <r>
      <rPr>
        <sz val="11"/>
        <rFont val="Arial"/>
        <family val="2"/>
      </rPr>
      <t>4,167,552</t>
    </r>
  </si>
  <si>
    <r>
      <t xml:space="preserve">15 </t>
    </r>
    <r>
      <rPr>
        <sz val="11"/>
        <rFont val="Arial"/>
        <family val="2"/>
      </rPr>
      <t>5,465,021</t>
    </r>
  </si>
  <si>
    <r>
      <t xml:space="preserve">15 </t>
    </r>
    <r>
      <rPr>
        <sz val="11"/>
        <rFont val="Arial"/>
        <family val="2"/>
      </rPr>
      <t>5,935,773</t>
    </r>
  </si>
  <si>
    <r>
      <t xml:space="preserve">15 </t>
    </r>
    <r>
      <rPr>
        <sz val="11"/>
        <rFont val="Arial"/>
        <family val="2"/>
      </rPr>
      <t>5,990,391</t>
    </r>
  </si>
  <si>
    <r>
      <t xml:space="preserve">15 </t>
    </r>
    <r>
      <rPr>
        <sz val="11"/>
        <rFont val="Arial"/>
        <family val="2"/>
      </rPr>
      <t>6,163,458</t>
    </r>
  </si>
  <si>
    <r>
      <t xml:space="preserve">15 </t>
    </r>
    <r>
      <rPr>
        <sz val="11"/>
        <rFont val="Arial"/>
        <family val="2"/>
      </rPr>
      <t>8,113,690</t>
    </r>
  </si>
  <si>
    <r>
      <t xml:space="preserve">15 </t>
    </r>
    <r>
      <rPr>
        <sz val="11"/>
        <rFont val="Arial"/>
        <family val="2"/>
      </rPr>
      <t>7,789,636</t>
    </r>
  </si>
  <si>
    <r>
      <t xml:space="preserve">15 </t>
    </r>
    <r>
      <rPr>
        <sz val="11"/>
        <rFont val="Arial"/>
        <family val="2"/>
      </rPr>
      <t>9,104,701</t>
    </r>
  </si>
  <si>
    <r>
      <t xml:space="preserve">15 </t>
    </r>
    <r>
      <rPr>
        <sz val="11"/>
        <rFont val="Arial"/>
        <family val="2"/>
      </rPr>
      <t>7,147,710</t>
    </r>
  </si>
  <si>
    <r>
      <t xml:space="preserve">16 </t>
    </r>
    <r>
      <rPr>
        <sz val="11"/>
        <rFont val="Arial"/>
        <family val="2"/>
      </rPr>
      <t>459,404</t>
    </r>
  </si>
  <si>
    <r>
      <t xml:space="preserve">16 </t>
    </r>
    <r>
      <rPr>
        <sz val="11"/>
        <rFont val="Arial"/>
        <family val="2"/>
      </rPr>
      <t>637,296</t>
    </r>
  </si>
  <si>
    <r>
      <t xml:space="preserve">16 </t>
    </r>
    <r>
      <rPr>
        <sz val="11"/>
        <rFont val="Arial"/>
        <family val="2"/>
      </rPr>
      <t>632,108</t>
    </r>
  </si>
  <si>
    <r>
      <t xml:space="preserve">16 </t>
    </r>
    <r>
      <rPr>
        <sz val="11"/>
        <rFont val="Arial"/>
        <family val="2"/>
      </rPr>
      <t>863,426</t>
    </r>
  </si>
  <si>
    <r>
      <t xml:space="preserve">16 </t>
    </r>
    <r>
      <rPr>
        <sz val="11"/>
        <rFont val="Arial"/>
        <family val="2"/>
      </rPr>
      <t>1,143,719</t>
    </r>
  </si>
  <si>
    <r>
      <t xml:space="preserve">16 </t>
    </r>
    <r>
      <rPr>
        <sz val="11"/>
        <rFont val="Arial"/>
        <family val="2"/>
      </rPr>
      <t>729,289</t>
    </r>
  </si>
  <si>
    <r>
      <t xml:space="preserve">16 </t>
    </r>
    <r>
      <rPr>
        <sz val="11"/>
        <rFont val="Arial"/>
        <family val="2"/>
      </rPr>
      <t>526,828</t>
    </r>
  </si>
  <si>
    <r>
      <t xml:space="preserve">16 </t>
    </r>
    <r>
      <rPr>
        <sz val="11"/>
        <rFont val="Arial"/>
        <family val="2"/>
      </rPr>
      <t>500,551</t>
    </r>
  </si>
  <si>
    <r>
      <t xml:space="preserve">16 </t>
    </r>
    <r>
      <rPr>
        <sz val="11"/>
        <rFont val="Arial"/>
        <family val="2"/>
      </rPr>
      <t>450,429</t>
    </r>
  </si>
  <si>
    <r>
      <t xml:space="preserve">8 </t>
    </r>
    <r>
      <rPr>
        <sz val="11"/>
        <rFont val="Arial"/>
        <family val="2"/>
      </rPr>
      <t>5,976,221</t>
    </r>
  </si>
  <si>
    <r>
      <t xml:space="preserve">14 </t>
    </r>
    <r>
      <rPr>
        <sz val="11"/>
        <rFont val="Arial"/>
        <family val="2"/>
      </rPr>
      <t>16,761,376</t>
    </r>
  </si>
  <si>
    <r>
      <t xml:space="preserve">14 </t>
    </r>
    <r>
      <rPr>
        <sz val="11"/>
        <rFont val="Arial"/>
        <family val="2"/>
      </rPr>
      <t>19,222,842</t>
    </r>
  </si>
  <si>
    <r>
      <t xml:space="preserve">14 </t>
    </r>
    <r>
      <rPr>
        <sz val="11"/>
        <rFont val="Arial"/>
        <family val="2"/>
      </rPr>
      <t>19,892,111</t>
    </r>
  </si>
  <si>
    <r>
      <t xml:space="preserve">14 </t>
    </r>
    <r>
      <rPr>
        <sz val="11"/>
        <rFont val="Arial"/>
        <family val="2"/>
      </rPr>
      <t>21,524,274</t>
    </r>
  </si>
  <si>
    <r>
      <t xml:space="preserve">14 </t>
    </r>
    <r>
      <rPr>
        <sz val="11"/>
        <rFont val="Arial"/>
        <family val="2"/>
      </rPr>
      <t>23,608,853</t>
    </r>
  </si>
  <si>
    <r>
      <t xml:space="preserve">14 </t>
    </r>
    <r>
      <rPr>
        <sz val="11"/>
        <rFont val="Arial"/>
        <family val="2"/>
      </rPr>
      <t>23,356,233</t>
    </r>
  </si>
  <si>
    <r>
      <t xml:space="preserve">14 </t>
    </r>
    <r>
      <rPr>
        <sz val="11"/>
        <rFont val="Arial"/>
        <family val="2"/>
      </rPr>
      <t>24,671,152</t>
    </r>
  </si>
  <si>
    <r>
      <t xml:space="preserve">14 </t>
    </r>
    <r>
      <rPr>
        <sz val="11"/>
        <rFont val="Arial"/>
        <family val="2"/>
      </rPr>
      <t>28,100,884</t>
    </r>
  </si>
  <si>
    <r>
      <t xml:space="preserve">14 </t>
    </r>
    <r>
      <rPr>
        <sz val="11"/>
        <rFont val="Arial"/>
        <family val="2"/>
      </rPr>
      <t>25,872,642</t>
    </r>
  </si>
  <si>
    <r>
      <t xml:space="preserve">15 </t>
    </r>
    <r>
      <rPr>
        <sz val="11"/>
        <rFont val="Arial"/>
        <family val="2"/>
      </rPr>
      <t>901,352</t>
    </r>
  </si>
  <si>
    <r>
      <t xml:space="preserve">15 </t>
    </r>
    <r>
      <rPr>
        <sz val="11"/>
        <rFont val="Arial"/>
        <family val="2"/>
      </rPr>
      <t>2,697,137</t>
    </r>
  </si>
  <si>
    <r>
      <t xml:space="preserve">15 </t>
    </r>
    <r>
      <rPr>
        <sz val="11"/>
        <rFont val="Arial"/>
        <family val="2"/>
      </rPr>
      <t>3,282,606</t>
    </r>
  </si>
  <si>
    <r>
      <t xml:space="preserve">15 </t>
    </r>
    <r>
      <rPr>
        <sz val="11"/>
        <rFont val="Arial"/>
        <family val="2"/>
      </rPr>
      <t>3,326,467</t>
    </r>
  </si>
  <si>
    <r>
      <t xml:space="preserve">15 </t>
    </r>
    <r>
      <rPr>
        <sz val="11"/>
        <rFont val="Arial"/>
        <family val="2"/>
      </rPr>
      <t>3,376,014</t>
    </r>
  </si>
  <si>
    <r>
      <t xml:space="preserve">15 </t>
    </r>
    <r>
      <rPr>
        <sz val="11"/>
        <rFont val="Arial"/>
        <family val="2"/>
      </rPr>
      <t>3,161,212</t>
    </r>
  </si>
  <si>
    <r>
      <t xml:space="preserve">15 </t>
    </r>
    <r>
      <rPr>
        <sz val="11"/>
        <rFont val="Arial"/>
        <family val="2"/>
      </rPr>
      <t>3,142,217</t>
    </r>
  </si>
  <si>
    <r>
      <t xml:space="preserve">15 </t>
    </r>
    <r>
      <rPr>
        <sz val="11"/>
        <rFont val="Arial"/>
        <family val="2"/>
      </rPr>
      <t>2,909,590</t>
    </r>
  </si>
  <si>
    <r>
      <t xml:space="preserve">15 </t>
    </r>
    <r>
      <rPr>
        <sz val="11"/>
        <rFont val="Arial"/>
        <family val="2"/>
      </rPr>
      <t>2,483,359</t>
    </r>
  </si>
  <si>
    <r>
      <t xml:space="preserve">16 </t>
    </r>
    <r>
      <rPr>
        <sz val="11"/>
        <rFont val="Arial"/>
        <family val="2"/>
      </rPr>
      <t>327,627</t>
    </r>
  </si>
  <si>
    <r>
      <t xml:space="preserve">16 </t>
    </r>
    <r>
      <rPr>
        <sz val="11"/>
        <rFont val="Arial"/>
        <family val="2"/>
      </rPr>
      <t>444,450</t>
    </r>
  </si>
  <si>
    <r>
      <t xml:space="preserve">16 </t>
    </r>
    <r>
      <rPr>
        <sz val="11"/>
        <rFont val="Arial"/>
        <family val="2"/>
      </rPr>
      <t>258,766</t>
    </r>
  </si>
  <si>
    <r>
      <t xml:space="preserve">16 </t>
    </r>
    <r>
      <rPr>
        <sz val="11"/>
        <rFont val="Arial"/>
        <family val="2"/>
      </rPr>
      <t>196,079</t>
    </r>
  </si>
  <si>
    <r>
      <t xml:space="preserve">16 </t>
    </r>
    <r>
      <rPr>
        <sz val="11"/>
        <rFont val="Arial"/>
        <family val="2"/>
      </rPr>
      <t>333,166</t>
    </r>
  </si>
  <si>
    <r>
      <t xml:space="preserve">16 </t>
    </r>
    <r>
      <rPr>
        <sz val="11"/>
        <rFont val="Arial"/>
        <family val="2"/>
      </rPr>
      <t>453,844</t>
    </r>
  </si>
  <si>
    <r>
      <t xml:space="preserve">16 </t>
    </r>
    <r>
      <rPr>
        <sz val="11"/>
        <rFont val="Arial"/>
        <family val="2"/>
      </rPr>
      <t>293,604</t>
    </r>
  </si>
  <si>
    <r>
      <t xml:space="preserve">16 </t>
    </r>
    <r>
      <rPr>
        <sz val="11"/>
        <rFont val="Arial"/>
        <family val="2"/>
      </rPr>
      <t>392,947</t>
    </r>
  </si>
  <si>
    <r>
      <t xml:space="preserve">16 </t>
    </r>
    <r>
      <rPr>
        <sz val="11"/>
        <rFont val="Arial"/>
        <family val="2"/>
      </rPr>
      <t>454,298</t>
    </r>
  </si>
  <si>
    <r>
      <t>Domestic MNLR</t>
    </r>
    <r>
      <rPr>
        <vertAlign val="superscript"/>
        <sz val="11"/>
        <color indexed="8"/>
        <rFont val="Arial"/>
        <family val="2"/>
      </rPr>
      <t>a</t>
    </r>
  </si>
  <si>
    <r>
      <t xml:space="preserve">7 </t>
    </r>
    <r>
      <rPr>
        <sz val="11"/>
        <rFont val="Arial"/>
        <family val="2"/>
      </rPr>
      <t>23,150,527</t>
    </r>
  </si>
  <si>
    <r>
      <t xml:space="preserve">14 </t>
    </r>
    <r>
      <rPr>
        <sz val="11"/>
        <rFont val="Arial"/>
        <family val="2"/>
      </rPr>
      <t>54,209,401</t>
    </r>
  </si>
  <si>
    <r>
      <t xml:space="preserve">14 </t>
    </r>
    <r>
      <rPr>
        <sz val="11"/>
        <rFont val="Arial"/>
        <family val="2"/>
      </rPr>
      <t>57,824,115</t>
    </r>
  </si>
  <si>
    <r>
      <t xml:space="preserve">14 </t>
    </r>
    <r>
      <rPr>
        <sz val="11"/>
        <rFont val="Arial"/>
        <family val="2"/>
      </rPr>
      <t>59,721,080</t>
    </r>
  </si>
  <si>
    <r>
      <t xml:space="preserve">14 </t>
    </r>
    <r>
      <rPr>
        <sz val="11"/>
        <rFont val="Arial"/>
        <family val="2"/>
      </rPr>
      <t>64,793,763</t>
    </r>
  </si>
  <si>
    <r>
      <t xml:space="preserve">14 </t>
    </r>
    <r>
      <rPr>
        <sz val="11"/>
        <rFont val="Arial"/>
        <family val="2"/>
      </rPr>
      <t>68,307,270</t>
    </r>
  </si>
  <si>
    <r>
      <t xml:space="preserve">14 </t>
    </r>
    <r>
      <rPr>
        <sz val="11"/>
        <rFont val="Arial"/>
        <family val="2"/>
      </rPr>
      <t>70,114,852</t>
    </r>
  </si>
  <si>
    <r>
      <t xml:space="preserve">14 </t>
    </r>
    <r>
      <rPr>
        <sz val="11"/>
        <rFont val="Arial"/>
        <family val="2"/>
      </rPr>
      <t>76,506,077</t>
    </r>
  </si>
  <si>
    <r>
      <t xml:space="preserve">14 </t>
    </r>
    <r>
      <rPr>
        <sz val="11"/>
        <rFont val="Arial"/>
        <family val="2"/>
      </rPr>
      <t>84,208,514</t>
    </r>
  </si>
  <si>
    <r>
      <t xml:space="preserve">14 </t>
    </r>
    <r>
      <rPr>
        <sz val="11"/>
        <rFont val="Arial"/>
        <family val="2"/>
      </rPr>
      <t>86,375,906</t>
    </r>
  </si>
  <si>
    <r>
      <t xml:space="preserve">15 </t>
    </r>
    <r>
      <rPr>
        <sz val="11"/>
        <rFont val="Arial"/>
        <family val="2"/>
      </rPr>
      <t>4,297,823</t>
    </r>
  </si>
  <si>
    <r>
      <t xml:space="preserve">15 </t>
    </r>
    <r>
      <rPr>
        <sz val="11"/>
        <rFont val="Arial"/>
        <family val="2"/>
      </rPr>
      <t>5,285,783</t>
    </r>
  </si>
  <si>
    <r>
      <t xml:space="preserve">15 </t>
    </r>
    <r>
      <rPr>
        <sz val="11"/>
        <rFont val="Arial"/>
        <family val="2"/>
      </rPr>
      <t>5,750,372</t>
    </r>
  </si>
  <si>
    <r>
      <t xml:space="preserve">15 </t>
    </r>
    <r>
      <rPr>
        <sz val="11"/>
        <rFont val="Arial"/>
        <family val="2"/>
      </rPr>
      <t>5,847,797</t>
    </r>
  </si>
  <si>
    <r>
      <t xml:space="preserve">15 </t>
    </r>
    <r>
      <rPr>
        <sz val="11"/>
        <rFont val="Arial"/>
        <family val="2"/>
      </rPr>
      <t>6,163,923</t>
    </r>
  </si>
  <si>
    <r>
      <t xml:space="preserve">15 </t>
    </r>
    <r>
      <rPr>
        <sz val="11"/>
        <rFont val="Arial"/>
        <family val="2"/>
      </rPr>
      <t>7,500,451</t>
    </r>
  </si>
  <si>
    <r>
      <t xml:space="preserve">15 </t>
    </r>
    <r>
      <rPr>
        <sz val="11"/>
        <rFont val="Arial"/>
        <family val="2"/>
      </rPr>
      <t>7,299,934</t>
    </r>
  </si>
  <si>
    <r>
      <t xml:space="preserve">15 </t>
    </r>
    <r>
      <rPr>
        <sz val="11"/>
        <rFont val="Arial"/>
        <family val="2"/>
      </rPr>
      <t>8,824,795</t>
    </r>
  </si>
  <si>
    <r>
      <t xml:space="preserve">15 </t>
    </r>
    <r>
      <rPr>
        <sz val="11"/>
        <rFont val="Arial"/>
        <family val="2"/>
      </rPr>
      <t>7,441,752</t>
    </r>
  </si>
  <si>
    <r>
      <t xml:space="preserve">16 </t>
    </r>
    <r>
      <rPr>
        <sz val="11"/>
        <rFont val="Arial"/>
        <family val="2"/>
      </rPr>
      <t>445,862</t>
    </r>
  </si>
  <si>
    <r>
      <t xml:space="preserve">16 </t>
    </r>
    <r>
      <rPr>
        <sz val="11"/>
        <rFont val="Arial"/>
        <family val="2"/>
      </rPr>
      <t>648,039</t>
    </r>
  </si>
  <si>
    <r>
      <t xml:space="preserve">16 </t>
    </r>
    <r>
      <rPr>
        <sz val="11"/>
        <rFont val="Arial"/>
        <family val="2"/>
      </rPr>
      <t>648,247</t>
    </r>
  </si>
  <si>
    <r>
      <t xml:space="preserve">16 </t>
    </r>
    <r>
      <rPr>
        <sz val="11"/>
        <rFont val="Arial"/>
        <family val="2"/>
      </rPr>
      <t>931,513</t>
    </r>
  </si>
  <si>
    <r>
      <t xml:space="preserve">16 </t>
    </r>
    <r>
      <rPr>
        <sz val="11"/>
        <rFont val="Arial"/>
        <family val="2"/>
      </rPr>
      <t>1,260,021</t>
    </r>
  </si>
  <si>
    <r>
      <t xml:space="preserve">16 </t>
    </r>
    <r>
      <rPr>
        <sz val="11"/>
        <rFont val="Arial"/>
        <family val="2"/>
      </rPr>
      <t>773,212</t>
    </r>
  </si>
  <si>
    <r>
      <t xml:space="preserve">16 </t>
    </r>
    <r>
      <rPr>
        <sz val="11"/>
        <rFont val="Arial"/>
        <family val="2"/>
      </rPr>
      <t>522,309</t>
    </r>
  </si>
  <si>
    <r>
      <t xml:space="preserve">16 </t>
    </r>
    <r>
      <rPr>
        <sz val="11"/>
        <rFont val="Arial"/>
        <family val="2"/>
      </rPr>
      <t>545,253</t>
    </r>
  </si>
  <si>
    <r>
      <t xml:space="preserve">16 </t>
    </r>
    <r>
      <rPr>
        <sz val="11"/>
        <rFont val="Arial"/>
        <family val="2"/>
      </rPr>
      <t>484,961</t>
    </r>
  </si>
  <si>
    <r>
      <t xml:space="preserve">8 </t>
    </r>
    <r>
      <rPr>
        <sz val="11"/>
        <rFont val="Arial"/>
        <family val="2"/>
      </rPr>
      <t>6,171,366</t>
    </r>
  </si>
  <si>
    <r>
      <t xml:space="preserve">14 </t>
    </r>
    <r>
      <rPr>
        <sz val="11"/>
        <rFont val="Arial"/>
        <family val="2"/>
      </rPr>
      <t>17,746,006</t>
    </r>
  </si>
  <si>
    <r>
      <t xml:space="preserve">14 </t>
    </r>
    <r>
      <rPr>
        <sz val="11"/>
        <rFont val="Arial"/>
        <family val="2"/>
      </rPr>
      <t>18,875,302</t>
    </r>
  </si>
  <si>
    <r>
      <t xml:space="preserve">14 </t>
    </r>
    <r>
      <rPr>
        <sz val="11"/>
        <rFont val="Arial"/>
        <family val="2"/>
      </rPr>
      <t>19,061,258</t>
    </r>
  </si>
  <si>
    <r>
      <t xml:space="preserve">14 </t>
    </r>
    <r>
      <rPr>
        <sz val="11"/>
        <rFont val="Arial"/>
        <family val="2"/>
      </rPr>
      <t>20,807,517</t>
    </r>
  </si>
  <si>
    <r>
      <t xml:space="preserve">14 </t>
    </r>
    <r>
      <rPr>
        <sz val="11"/>
        <rFont val="Arial"/>
        <family val="2"/>
      </rPr>
      <t>21,688,642</t>
    </r>
  </si>
  <si>
    <r>
      <t xml:space="preserve">14 </t>
    </r>
    <r>
      <rPr>
        <sz val="11"/>
        <rFont val="Arial"/>
        <family val="2"/>
      </rPr>
      <t>22,321,441</t>
    </r>
  </si>
  <si>
    <r>
      <t xml:space="preserve">14 </t>
    </r>
    <r>
      <rPr>
        <sz val="11"/>
        <rFont val="Arial"/>
        <family val="2"/>
      </rPr>
      <t>23,218,938</t>
    </r>
  </si>
  <si>
    <r>
      <t xml:space="preserve">14 </t>
    </r>
    <r>
      <rPr>
        <sz val="11"/>
        <rFont val="Arial"/>
        <family val="2"/>
      </rPr>
      <t>26,645,342</t>
    </r>
  </si>
  <si>
    <r>
      <t xml:space="preserve">14 </t>
    </r>
    <r>
      <rPr>
        <sz val="11"/>
        <rFont val="Arial"/>
        <family val="2"/>
      </rPr>
      <t>27,655,517</t>
    </r>
  </si>
  <si>
    <r>
      <t xml:space="preserve">15 </t>
    </r>
    <r>
      <rPr>
        <sz val="11"/>
        <rFont val="Arial"/>
        <family val="2"/>
      </rPr>
      <t>853,361</t>
    </r>
  </si>
  <si>
    <r>
      <t xml:space="preserve">15 </t>
    </r>
    <r>
      <rPr>
        <sz val="11"/>
        <rFont val="Arial"/>
        <family val="2"/>
      </rPr>
      <t>2,503,462</t>
    </r>
  </si>
  <si>
    <r>
      <t xml:space="preserve">15 </t>
    </r>
    <r>
      <rPr>
        <sz val="11"/>
        <rFont val="Arial"/>
        <family val="2"/>
      </rPr>
      <t>3,025,707</t>
    </r>
  </si>
  <si>
    <r>
      <t xml:space="preserve">15 </t>
    </r>
    <r>
      <rPr>
        <sz val="11"/>
        <rFont val="Arial"/>
        <family val="2"/>
      </rPr>
      <t>3,166,097</t>
    </r>
  </si>
  <si>
    <r>
      <t xml:space="preserve">15 </t>
    </r>
    <r>
      <rPr>
        <sz val="11"/>
        <rFont val="Arial"/>
        <family val="2"/>
      </rPr>
      <t>3,253,249</t>
    </r>
  </si>
  <si>
    <r>
      <t xml:space="preserve">15 </t>
    </r>
    <r>
      <rPr>
        <sz val="11"/>
        <rFont val="Arial"/>
        <family val="2"/>
      </rPr>
      <t>3,014,282</t>
    </r>
  </si>
  <si>
    <r>
      <t xml:space="preserve">15 </t>
    </r>
    <r>
      <rPr>
        <sz val="11"/>
        <rFont val="Arial"/>
        <family val="2"/>
      </rPr>
      <t>2,815,341</t>
    </r>
  </si>
  <si>
    <r>
      <t xml:space="preserve">15 </t>
    </r>
    <r>
      <rPr>
        <sz val="11"/>
        <rFont val="Arial"/>
        <family val="2"/>
      </rPr>
      <t>2,659,021</t>
    </r>
  </si>
  <si>
    <r>
      <t xml:space="preserve">15 </t>
    </r>
    <r>
      <rPr>
        <sz val="11"/>
        <rFont val="Arial"/>
        <family val="2"/>
      </rPr>
      <t>2,622,724</t>
    </r>
  </si>
  <si>
    <r>
      <t xml:space="preserve">16 </t>
    </r>
    <r>
      <rPr>
        <sz val="11"/>
        <rFont val="Arial"/>
        <family val="2"/>
      </rPr>
      <t>315,113</t>
    </r>
  </si>
  <si>
    <r>
      <t xml:space="preserve">16 </t>
    </r>
    <r>
      <rPr>
        <sz val="11"/>
        <rFont val="Arial"/>
        <family val="2"/>
      </rPr>
      <t>463,257</t>
    </r>
  </si>
  <si>
    <r>
      <t xml:space="preserve">16 </t>
    </r>
    <r>
      <rPr>
        <sz val="11"/>
        <rFont val="Arial"/>
        <family val="2"/>
      </rPr>
      <t>248,292</t>
    </r>
  </si>
  <si>
    <r>
      <t xml:space="preserve">16 </t>
    </r>
    <r>
      <rPr>
        <sz val="11"/>
        <rFont val="Arial"/>
        <family val="2"/>
      </rPr>
      <t>181,589</t>
    </r>
  </si>
  <si>
    <r>
      <t xml:space="preserve">16 </t>
    </r>
    <r>
      <rPr>
        <sz val="11"/>
        <rFont val="Arial"/>
        <family val="2"/>
      </rPr>
      <t>307,702</t>
    </r>
  </si>
  <si>
    <r>
      <t xml:space="preserve">16 </t>
    </r>
    <r>
      <rPr>
        <sz val="11"/>
        <rFont val="Arial"/>
        <family val="2"/>
      </rPr>
      <t>413,029</t>
    </r>
  </si>
  <si>
    <r>
      <t xml:space="preserve">16 </t>
    </r>
    <r>
      <rPr>
        <sz val="11"/>
        <rFont val="Arial"/>
        <family val="2"/>
      </rPr>
      <t>272,819</t>
    </r>
  </si>
  <si>
    <r>
      <t xml:space="preserve">16 </t>
    </r>
    <r>
      <rPr>
        <sz val="11"/>
        <rFont val="Arial"/>
        <family val="2"/>
      </rPr>
      <t>431,355</t>
    </r>
  </si>
  <si>
    <r>
      <t xml:space="preserve">16 </t>
    </r>
    <r>
      <rPr>
        <sz val="11"/>
        <rFont val="Arial"/>
        <family val="2"/>
      </rPr>
      <t>477,718</t>
    </r>
  </si>
  <si>
    <r>
      <t xml:space="preserve">INVENTORY </t>
    </r>
    <r>
      <rPr>
        <b/>
        <vertAlign val="superscript"/>
        <sz val="11"/>
        <color indexed="8"/>
        <rFont val="Arial"/>
        <family val="2"/>
      </rPr>
      <t>c</t>
    </r>
  </si>
  <si>
    <r>
      <t>Number of large carriers</t>
    </r>
    <r>
      <rPr>
        <b/>
        <vertAlign val="superscript"/>
        <sz val="11"/>
        <color indexed="8"/>
        <rFont val="Arial"/>
        <family val="2"/>
      </rPr>
      <t>d</t>
    </r>
  </si>
  <si>
    <r>
      <t>R</t>
    </r>
    <r>
      <rPr>
        <sz val="11"/>
        <rFont val="Arial"/>
        <family val="2"/>
      </rPr>
      <t>76</t>
    </r>
  </si>
  <si>
    <r>
      <t>R</t>
    </r>
    <r>
      <rPr>
        <sz val="11"/>
        <rFont val="Arial"/>
        <family val="2"/>
      </rPr>
      <t>33</t>
    </r>
  </si>
  <si>
    <r>
      <t>Number of large carrier aircraft available for service</t>
    </r>
    <r>
      <rPr>
        <b/>
        <vertAlign val="superscript"/>
        <sz val="11"/>
        <color indexed="8"/>
        <rFont val="Arial"/>
        <family val="2"/>
      </rPr>
      <t>2</t>
    </r>
  </si>
  <si>
    <r>
      <t>Total domestic and international</t>
    </r>
    <r>
      <rPr>
        <vertAlign val="superscript"/>
        <sz val="11"/>
        <color indexed="8"/>
        <rFont val="Arial"/>
        <family val="2"/>
      </rPr>
      <t>1</t>
    </r>
  </si>
  <si>
    <r>
      <t>Domestic</t>
    </r>
    <r>
      <rPr>
        <vertAlign val="superscript"/>
        <sz val="11"/>
        <color indexed="8"/>
        <rFont val="Arial"/>
        <family val="2"/>
      </rPr>
      <t>b</t>
    </r>
  </si>
  <si>
    <r>
      <t>Large carriers, all services</t>
    </r>
    <r>
      <rPr>
        <vertAlign val="superscript"/>
        <sz val="11"/>
        <color indexed="8"/>
        <rFont val="Arial"/>
        <family val="2"/>
      </rPr>
      <t>a</t>
    </r>
  </si>
  <si>
    <r>
      <t xml:space="preserve">4 </t>
    </r>
    <r>
      <rPr>
        <sz val="11"/>
        <rFont val="Arial"/>
        <family val="2"/>
      </rPr>
      <t>858,451</t>
    </r>
  </si>
  <si>
    <r>
      <t xml:space="preserve">4 </t>
    </r>
    <r>
      <rPr>
        <sz val="11"/>
        <rFont val="Arial"/>
        <family val="2"/>
      </rPr>
      <t>2,067,598</t>
    </r>
  </si>
  <si>
    <r>
      <t xml:space="preserve">9 </t>
    </r>
    <r>
      <rPr>
        <sz val="11"/>
        <rFont val="Arial"/>
        <family val="2"/>
      </rPr>
      <t>2,523,375</t>
    </r>
  </si>
  <si>
    <r>
      <t xml:space="preserve">17 </t>
    </r>
    <r>
      <rPr>
        <sz val="11"/>
        <rFont val="Arial"/>
        <family val="2"/>
      </rPr>
      <t>3,963,263</t>
    </r>
  </si>
  <si>
    <r>
      <t xml:space="preserve">17 </t>
    </r>
    <r>
      <rPr>
        <sz val="11"/>
        <rFont val="Arial"/>
        <family val="2"/>
      </rPr>
      <t>4,379,830</t>
    </r>
  </si>
  <si>
    <r>
      <t xml:space="preserve">17 </t>
    </r>
    <r>
      <rPr>
        <sz val="11"/>
        <rFont val="Arial"/>
        <family val="2"/>
      </rPr>
      <t>4,629,394</t>
    </r>
  </si>
  <si>
    <r>
      <t xml:space="preserve">17 </t>
    </r>
    <r>
      <rPr>
        <sz val="11"/>
        <rFont val="Arial"/>
        <family val="2"/>
      </rPr>
      <t>4,811,453</t>
    </r>
  </si>
  <si>
    <r>
      <t xml:space="preserve">17 </t>
    </r>
    <r>
      <rPr>
        <sz val="11"/>
        <rFont val="Arial"/>
        <family val="2"/>
      </rPr>
      <t>4,910,948</t>
    </r>
  </si>
  <si>
    <r>
      <t xml:space="preserve">17 </t>
    </r>
    <r>
      <rPr>
        <sz val="11"/>
        <rFont val="Arial"/>
        <family val="2"/>
      </rPr>
      <t>5,034,691</t>
    </r>
  </si>
  <si>
    <r>
      <t xml:space="preserve">17 </t>
    </r>
    <r>
      <rPr>
        <sz val="11"/>
        <rFont val="Arial"/>
        <family val="2"/>
      </rPr>
      <t>5,332,483</t>
    </r>
  </si>
  <si>
    <r>
      <t xml:space="preserve">17 </t>
    </r>
    <r>
      <rPr>
        <sz val="11"/>
        <rFont val="Arial"/>
        <family val="2"/>
      </rPr>
      <t>5,664,281</t>
    </r>
  </si>
  <si>
    <r>
      <t xml:space="preserve">17 </t>
    </r>
    <r>
      <rPr>
        <sz val="11"/>
        <rFont val="Arial"/>
        <family val="2"/>
      </rPr>
      <t>5,549,881</t>
    </r>
  </si>
  <si>
    <r>
      <t>Major, all services</t>
    </r>
    <r>
      <rPr>
        <vertAlign val="superscript"/>
        <sz val="11"/>
        <color indexed="8"/>
        <rFont val="Arial"/>
        <family val="2"/>
      </rPr>
      <t>a</t>
    </r>
  </si>
  <si>
    <r>
      <t xml:space="preserve">18 </t>
    </r>
    <r>
      <rPr>
        <sz val="11"/>
        <rFont val="Arial"/>
        <family val="2"/>
      </rPr>
      <t>3,547,339</t>
    </r>
  </si>
  <si>
    <r>
      <t xml:space="preserve">18 </t>
    </r>
    <r>
      <rPr>
        <sz val="11"/>
        <rFont val="Arial"/>
        <family val="2"/>
      </rPr>
      <t>3,760,064</t>
    </r>
  </si>
  <si>
    <r>
      <t xml:space="preserve">18 </t>
    </r>
    <r>
      <rPr>
        <sz val="11"/>
        <rFont val="Arial"/>
        <family val="2"/>
      </rPr>
      <t>3,953,287</t>
    </r>
  </si>
  <si>
    <r>
      <t xml:space="preserve">18 </t>
    </r>
    <r>
      <rPr>
        <sz val="11"/>
        <rFont val="Arial"/>
        <family val="2"/>
      </rPr>
      <t>4,083,664</t>
    </r>
  </si>
  <si>
    <r>
      <t xml:space="preserve">18 </t>
    </r>
    <r>
      <rPr>
        <sz val="11"/>
        <rFont val="Arial"/>
        <family val="2"/>
      </rPr>
      <t>4,191,113</t>
    </r>
  </si>
  <si>
    <r>
      <t xml:space="preserve">18 </t>
    </r>
    <r>
      <rPr>
        <sz val="11"/>
        <rFont val="Arial"/>
        <family val="2"/>
      </rPr>
      <t>4,260,052</t>
    </r>
  </si>
  <si>
    <r>
      <t xml:space="preserve">18 </t>
    </r>
    <r>
      <rPr>
        <sz val="11"/>
        <rFont val="Arial"/>
        <family val="2"/>
      </rPr>
      <t>4,598,092</t>
    </r>
  </si>
  <si>
    <r>
      <t xml:space="preserve">18 </t>
    </r>
    <r>
      <rPr>
        <sz val="11"/>
        <rFont val="Arial"/>
        <family val="2"/>
      </rPr>
      <t>4,784,663</t>
    </r>
  </si>
  <si>
    <r>
      <t xml:space="preserve">18 </t>
    </r>
    <r>
      <rPr>
        <sz val="11"/>
        <rFont val="Arial"/>
        <family val="2"/>
      </rPr>
      <t>4,676,556</t>
    </r>
  </si>
  <si>
    <r>
      <t>Nationals, all services</t>
    </r>
    <r>
      <rPr>
        <vertAlign val="superscript"/>
        <sz val="11"/>
        <color indexed="8"/>
        <rFont val="Arial"/>
        <family val="2"/>
      </rPr>
      <t>a</t>
    </r>
  </si>
  <si>
    <r>
      <t xml:space="preserve">19 </t>
    </r>
    <r>
      <rPr>
        <sz val="11"/>
        <rFont val="Arial"/>
        <family val="2"/>
      </rPr>
      <t>351,946</t>
    </r>
  </si>
  <si>
    <r>
      <t xml:space="preserve">19 </t>
    </r>
    <r>
      <rPr>
        <sz val="11"/>
        <rFont val="Arial"/>
        <family val="2"/>
      </rPr>
      <t>519,312</t>
    </r>
  </si>
  <si>
    <r>
      <t xml:space="preserve">19 </t>
    </r>
    <r>
      <rPr>
        <sz val="11"/>
        <rFont val="Arial"/>
        <family val="2"/>
      </rPr>
      <t>569,641</t>
    </r>
  </si>
  <si>
    <r>
      <t xml:space="preserve">19 </t>
    </r>
    <r>
      <rPr>
        <sz val="11"/>
        <rFont val="Arial"/>
        <family val="2"/>
      </rPr>
      <t>614,519</t>
    </r>
  </si>
  <si>
    <r>
      <t xml:space="preserve">19 </t>
    </r>
    <r>
      <rPr>
        <sz val="11"/>
        <rFont val="Arial"/>
        <family val="2"/>
      </rPr>
      <t>594,241</t>
    </r>
  </si>
  <si>
    <r>
      <t xml:space="preserve">19 </t>
    </r>
    <r>
      <rPr>
        <sz val="11"/>
        <rFont val="Arial"/>
        <family val="2"/>
      </rPr>
      <t>702,913</t>
    </r>
  </si>
  <si>
    <r>
      <t xml:space="preserve">19 </t>
    </r>
    <r>
      <rPr>
        <sz val="11"/>
        <rFont val="Arial"/>
        <family val="2"/>
      </rPr>
      <t>668,646</t>
    </r>
  </si>
  <si>
    <r>
      <t xml:space="preserve">19 </t>
    </r>
    <r>
      <rPr>
        <sz val="11"/>
        <rFont val="Arial"/>
        <family val="2"/>
      </rPr>
      <t>813,061</t>
    </r>
  </si>
  <si>
    <r>
      <t xml:space="preserve">19 </t>
    </r>
    <r>
      <rPr>
        <sz val="11"/>
        <rFont val="Arial"/>
        <family val="2"/>
      </rPr>
      <t>815,036</t>
    </r>
  </si>
  <si>
    <r>
      <t>Large regionals, all services</t>
    </r>
    <r>
      <rPr>
        <vertAlign val="superscript"/>
        <sz val="11"/>
        <color indexed="8"/>
        <rFont val="Arial"/>
        <family val="2"/>
      </rPr>
      <t>a</t>
    </r>
  </si>
  <si>
    <r>
      <t xml:space="preserve">20 </t>
    </r>
    <r>
      <rPr>
        <sz val="11"/>
        <rFont val="Arial"/>
        <family val="2"/>
      </rPr>
      <t>60,542</t>
    </r>
  </si>
  <si>
    <r>
      <t xml:space="preserve">20 </t>
    </r>
    <r>
      <rPr>
        <sz val="11"/>
        <rFont val="Arial"/>
        <family val="2"/>
      </rPr>
      <t>78,573</t>
    </r>
  </si>
  <si>
    <r>
      <t xml:space="preserve">20 </t>
    </r>
    <r>
      <rPr>
        <sz val="11"/>
        <rFont val="Arial"/>
        <family val="2"/>
      </rPr>
      <t>85,363</t>
    </r>
  </si>
  <si>
    <r>
      <t xml:space="preserve">20 </t>
    </r>
    <r>
      <rPr>
        <sz val="11"/>
        <rFont val="Arial"/>
        <family val="2"/>
      </rPr>
      <t>96,573</t>
    </r>
  </si>
  <si>
    <r>
      <t xml:space="preserve">20 </t>
    </r>
    <r>
      <rPr>
        <sz val="11"/>
        <rFont val="Arial"/>
        <family val="2"/>
      </rPr>
      <t>112,682</t>
    </r>
  </si>
  <si>
    <r>
      <t xml:space="preserve">20 </t>
    </r>
    <r>
      <rPr>
        <sz val="11"/>
        <rFont val="Arial"/>
        <family val="2"/>
      </rPr>
      <t>51,199</t>
    </r>
  </si>
  <si>
    <r>
      <t xml:space="preserve">20 </t>
    </r>
    <r>
      <rPr>
        <sz val="11"/>
        <rFont val="Arial"/>
        <family val="2"/>
      </rPr>
      <t>47,438</t>
    </r>
  </si>
  <si>
    <r>
      <t xml:space="preserve">20 </t>
    </r>
    <r>
      <rPr>
        <sz val="11"/>
        <rFont val="Arial"/>
        <family val="2"/>
      </rPr>
      <t>52,941</t>
    </r>
  </si>
  <si>
    <r>
      <t xml:space="preserve">20 </t>
    </r>
    <r>
      <rPr>
        <sz val="11"/>
        <rFont val="Arial"/>
        <family val="2"/>
      </rPr>
      <t>33,365</t>
    </r>
  </si>
  <si>
    <r>
      <t xml:space="preserve">10 </t>
    </r>
    <r>
      <rPr>
        <sz val="11"/>
        <rFont val="Arial"/>
        <family val="2"/>
      </rPr>
      <t>400,971</t>
    </r>
  </si>
  <si>
    <r>
      <t xml:space="preserve">21 </t>
    </r>
    <r>
      <rPr>
        <sz val="11"/>
        <rFont val="Arial"/>
        <family val="2"/>
      </rPr>
      <t>760,338</t>
    </r>
  </si>
  <si>
    <r>
      <t xml:space="preserve">21 </t>
    </r>
    <r>
      <rPr>
        <sz val="11"/>
        <rFont val="Arial"/>
        <family val="2"/>
      </rPr>
      <t>979,765</t>
    </r>
  </si>
  <si>
    <r>
      <t xml:space="preserve">21 </t>
    </r>
    <r>
      <rPr>
        <sz val="11"/>
        <rFont val="Arial"/>
        <family val="2"/>
      </rPr>
      <t>997,658</t>
    </r>
  </si>
  <si>
    <r>
      <t xml:space="preserve">21 </t>
    </r>
    <r>
      <rPr>
        <sz val="11"/>
        <rFont val="Arial"/>
        <family val="2"/>
      </rPr>
      <t>1,043,313</t>
    </r>
  </si>
  <si>
    <r>
      <t xml:space="preserve">21 </t>
    </r>
    <r>
      <rPr>
        <sz val="11"/>
        <rFont val="Arial"/>
        <family val="2"/>
      </rPr>
      <t>1,113,816</t>
    </r>
  </si>
  <si>
    <r>
      <t xml:space="preserve">21 </t>
    </r>
    <r>
      <rPr>
        <sz val="11"/>
        <rFont val="Arial"/>
        <family val="2"/>
      </rPr>
      <t>1,192,489</t>
    </r>
  </si>
  <si>
    <r>
      <t xml:space="preserve">21 </t>
    </r>
    <r>
      <rPr>
        <sz val="11"/>
        <rFont val="Arial"/>
        <family val="2"/>
      </rPr>
      <t>1,225,218</t>
    </r>
  </si>
  <si>
    <r>
      <t xml:space="preserve">21 </t>
    </r>
    <r>
      <rPr>
        <sz val="11"/>
        <rFont val="Arial"/>
        <family val="2"/>
      </rPr>
      <t>1,281,706</t>
    </r>
  </si>
  <si>
    <r>
      <t xml:space="preserve">21 </t>
    </r>
    <r>
      <rPr>
        <sz val="11"/>
        <rFont val="Arial"/>
        <family val="2"/>
      </rPr>
      <t>1,258,047</t>
    </r>
  </si>
  <si>
    <r>
      <t xml:space="preserve">22 </t>
    </r>
    <r>
      <rPr>
        <sz val="11"/>
        <rFont val="Arial"/>
        <family val="2"/>
      </rPr>
      <t>666,231</t>
    </r>
  </si>
  <si>
    <r>
      <t xml:space="preserve">22 </t>
    </r>
    <r>
      <rPr>
        <sz val="11"/>
        <rFont val="Arial"/>
        <family val="2"/>
      </rPr>
      <t>809,242</t>
    </r>
  </si>
  <si>
    <r>
      <t xml:space="preserve">22 </t>
    </r>
    <r>
      <rPr>
        <sz val="11"/>
        <rFont val="Arial"/>
        <family val="2"/>
      </rPr>
      <t>822,283</t>
    </r>
  </si>
  <si>
    <r>
      <t xml:space="preserve">22 </t>
    </r>
    <r>
      <rPr>
        <sz val="11"/>
        <rFont val="Arial"/>
        <family val="2"/>
      </rPr>
      <t>859,483</t>
    </r>
  </si>
  <si>
    <r>
      <t xml:space="preserve">22 </t>
    </r>
    <r>
      <rPr>
        <sz val="11"/>
        <rFont val="Arial"/>
        <family val="2"/>
      </rPr>
      <t>917,109</t>
    </r>
  </si>
  <si>
    <r>
      <t xml:space="preserve">22 </t>
    </r>
    <r>
      <rPr>
        <sz val="11"/>
        <rFont val="Arial"/>
        <family val="2"/>
      </rPr>
      <t>1,003,726</t>
    </r>
  </si>
  <si>
    <r>
      <t xml:space="preserve">22 </t>
    </r>
    <r>
      <rPr>
        <sz val="11"/>
        <rFont val="Arial"/>
        <family val="2"/>
      </rPr>
      <t>1,053,219</t>
    </r>
  </si>
  <si>
    <r>
      <t xml:space="preserve">22 </t>
    </r>
    <r>
      <rPr>
        <sz val="11"/>
        <rFont val="Arial"/>
        <family val="2"/>
      </rPr>
      <t>1,117,712</t>
    </r>
  </si>
  <si>
    <r>
      <t xml:space="preserve">22 </t>
    </r>
    <r>
      <rPr>
        <sz val="11"/>
        <rFont val="Arial"/>
        <family val="2"/>
      </rPr>
      <t>1,117,172</t>
    </r>
  </si>
  <si>
    <r>
      <t xml:space="preserve">23 </t>
    </r>
    <r>
      <rPr>
        <sz val="11"/>
        <rFont val="Arial"/>
        <family val="2"/>
      </rPr>
      <t>48,812</t>
    </r>
  </si>
  <si>
    <r>
      <t xml:space="preserve">23 </t>
    </r>
    <r>
      <rPr>
        <sz val="11"/>
        <rFont val="Arial"/>
        <family val="2"/>
      </rPr>
      <t>119,839</t>
    </r>
  </si>
  <si>
    <r>
      <t xml:space="preserve">23 </t>
    </r>
    <r>
      <rPr>
        <sz val="11"/>
        <rFont val="Arial"/>
        <family val="2"/>
      </rPr>
      <t>141,870</t>
    </r>
  </si>
  <si>
    <r>
      <t xml:space="preserve">23 </t>
    </r>
    <r>
      <rPr>
        <sz val="11"/>
        <rFont val="Arial"/>
        <family val="2"/>
      </rPr>
      <t>150,147</t>
    </r>
  </si>
  <si>
    <r>
      <t xml:space="preserve">23 </t>
    </r>
    <r>
      <rPr>
        <sz val="11"/>
        <rFont val="Arial"/>
        <family val="2"/>
      </rPr>
      <t>145,821</t>
    </r>
  </si>
  <si>
    <r>
      <t xml:space="preserve">23 </t>
    </r>
    <r>
      <rPr>
        <sz val="11"/>
        <rFont val="Arial"/>
        <family val="2"/>
      </rPr>
      <t>145,494</t>
    </r>
  </si>
  <si>
    <r>
      <t xml:space="preserve">23 </t>
    </r>
    <r>
      <rPr>
        <sz val="11"/>
        <rFont val="Arial"/>
        <family val="2"/>
      </rPr>
      <t>138,135</t>
    </r>
  </si>
  <si>
    <r>
      <t xml:space="preserve">23 </t>
    </r>
    <r>
      <rPr>
        <sz val="11"/>
        <rFont val="Arial"/>
        <family val="2"/>
      </rPr>
      <t>132,497</t>
    </r>
  </si>
  <si>
    <r>
      <t xml:space="preserve">23 </t>
    </r>
    <r>
      <rPr>
        <sz val="11"/>
        <rFont val="Arial"/>
        <family val="2"/>
      </rPr>
      <t>115,150</t>
    </r>
  </si>
  <si>
    <r>
      <t xml:space="preserve">24 </t>
    </r>
    <r>
      <rPr>
        <sz val="11"/>
        <rFont val="Arial"/>
        <family val="2"/>
      </rPr>
      <t>60,542</t>
    </r>
  </si>
  <si>
    <r>
      <t xml:space="preserve">24 </t>
    </r>
    <r>
      <rPr>
        <sz val="11"/>
        <rFont val="Arial"/>
        <family val="2"/>
      </rPr>
      <t>41,067</t>
    </r>
  </si>
  <si>
    <r>
      <t xml:space="preserve">24 </t>
    </r>
    <r>
      <rPr>
        <sz val="11"/>
        <rFont val="Arial"/>
        <family val="2"/>
      </rPr>
      <t>27,761</t>
    </r>
  </si>
  <si>
    <r>
      <t xml:space="preserve">24 </t>
    </r>
    <r>
      <rPr>
        <sz val="11"/>
        <rFont val="Arial"/>
        <family val="2"/>
      </rPr>
      <t>22,519</t>
    </r>
  </si>
  <si>
    <r>
      <t xml:space="preserve">24 </t>
    </r>
    <r>
      <rPr>
        <sz val="11"/>
        <rFont val="Arial"/>
        <family val="2"/>
      </rPr>
      <t>47,138</t>
    </r>
  </si>
  <si>
    <r>
      <t xml:space="preserve">24 </t>
    </r>
    <r>
      <rPr>
        <sz val="11"/>
        <rFont val="Arial"/>
        <family val="2"/>
      </rPr>
      <t>40,398</t>
    </r>
  </si>
  <si>
    <r>
      <t xml:space="preserve">24 </t>
    </r>
    <r>
      <rPr>
        <sz val="11"/>
        <rFont val="Arial"/>
        <family val="2"/>
      </rPr>
      <t>29,474</t>
    </r>
  </si>
  <si>
    <r>
      <t xml:space="preserve">24 </t>
    </r>
    <r>
      <rPr>
        <sz val="11"/>
        <rFont val="Arial"/>
        <family val="2"/>
      </rPr>
      <t>27,890</t>
    </r>
  </si>
  <si>
    <r>
      <t xml:space="preserve">24 </t>
    </r>
    <r>
      <rPr>
        <sz val="11"/>
        <rFont val="Arial"/>
        <family val="2"/>
      </rPr>
      <t>21,298</t>
    </r>
  </si>
  <si>
    <r>
      <t>Medium regionals, all services, domestic and international</t>
    </r>
    <r>
      <rPr>
        <vertAlign val="superscript"/>
        <sz val="11"/>
        <color indexed="8"/>
        <rFont val="Arial"/>
        <family val="2"/>
      </rPr>
      <t>a</t>
    </r>
  </si>
  <si>
    <r>
      <t xml:space="preserve">11 </t>
    </r>
    <r>
      <rPr>
        <sz val="11"/>
        <rFont val="Arial"/>
        <family val="2"/>
      </rPr>
      <t>9,017</t>
    </r>
  </si>
  <si>
    <r>
      <t xml:space="preserve">11 </t>
    </r>
    <r>
      <rPr>
        <sz val="11"/>
        <rFont val="Arial"/>
        <family val="2"/>
      </rPr>
      <t>31,500</t>
    </r>
  </si>
  <si>
    <r>
      <t xml:space="preserve">11 </t>
    </r>
    <r>
      <rPr>
        <sz val="11"/>
        <rFont val="Arial"/>
        <family val="2"/>
      </rPr>
      <t>28,847</t>
    </r>
  </si>
  <si>
    <r>
      <t xml:space="preserve">11 </t>
    </r>
    <r>
      <rPr>
        <sz val="11"/>
        <rFont val="Arial"/>
        <family val="2"/>
      </rPr>
      <t>27,861</t>
    </r>
  </si>
  <si>
    <r>
      <t xml:space="preserve">11 </t>
    </r>
    <r>
      <rPr>
        <sz val="11"/>
        <rFont val="Arial"/>
        <family val="2"/>
      </rPr>
      <t>16,660</t>
    </r>
  </si>
  <si>
    <r>
      <t xml:space="preserve">11 </t>
    </r>
    <r>
      <rPr>
        <sz val="11"/>
        <rFont val="Arial"/>
        <family val="2"/>
      </rPr>
      <t>21,024</t>
    </r>
  </si>
  <si>
    <r>
      <t xml:space="preserve">11 </t>
    </r>
    <r>
      <rPr>
        <sz val="11"/>
        <rFont val="Arial"/>
        <family val="2"/>
      </rPr>
      <t>22,697</t>
    </r>
  </si>
  <si>
    <r>
      <t xml:space="preserve">11 </t>
    </r>
    <r>
      <rPr>
        <sz val="11"/>
        <rFont val="Arial"/>
        <family val="2"/>
      </rPr>
      <t>17,223</t>
    </r>
  </si>
  <si>
    <r>
      <t xml:space="preserve">11 </t>
    </r>
    <r>
      <rPr>
        <sz val="11"/>
        <rFont val="Arial"/>
        <family val="2"/>
      </rPr>
      <t>29,351</t>
    </r>
  </si>
  <si>
    <r>
      <t>Total large carriers</t>
    </r>
    <r>
      <rPr>
        <vertAlign val="superscript"/>
        <sz val="11"/>
        <color indexed="8"/>
        <rFont val="Arial"/>
        <family val="2"/>
      </rPr>
      <t>a</t>
    </r>
  </si>
  <si>
    <r>
      <t xml:space="preserve">9 </t>
    </r>
    <r>
      <rPr>
        <sz val="11"/>
        <rFont val="Arial"/>
        <family val="2"/>
      </rPr>
      <t>6,247,795</t>
    </r>
  </si>
  <si>
    <r>
      <t xml:space="preserve">17 </t>
    </r>
    <r>
      <rPr>
        <sz val="11"/>
        <rFont val="Arial"/>
        <family val="2"/>
      </rPr>
      <t>9,717,375</t>
    </r>
  </si>
  <si>
    <r>
      <t xml:space="preserve">17 </t>
    </r>
    <r>
      <rPr>
        <sz val="11"/>
        <rFont val="Arial"/>
        <family val="2"/>
      </rPr>
      <t>10,721,374</t>
    </r>
  </si>
  <si>
    <r>
      <t xml:space="preserve">17 </t>
    </r>
    <r>
      <rPr>
        <sz val="11"/>
        <rFont val="Arial"/>
        <family val="2"/>
      </rPr>
      <t>11,378,134</t>
    </r>
  </si>
  <si>
    <r>
      <t xml:space="preserve">17 </t>
    </r>
    <r>
      <rPr>
        <sz val="11"/>
        <rFont val="Arial"/>
        <family val="2"/>
      </rPr>
      <t>11,871,886</t>
    </r>
  </si>
  <si>
    <r>
      <t xml:space="preserve">17 </t>
    </r>
    <r>
      <rPr>
        <sz val="11"/>
        <rFont val="Arial"/>
        <family val="2"/>
      </rPr>
      <t>12,060,253</t>
    </r>
  </si>
  <si>
    <r>
      <t xml:space="preserve">17 </t>
    </r>
    <r>
      <rPr>
        <sz val="11"/>
        <rFont val="Arial"/>
        <family val="2"/>
      </rPr>
      <t>12,445,483</t>
    </r>
  </si>
  <si>
    <r>
      <t xml:space="preserve">17 </t>
    </r>
    <r>
      <rPr>
        <sz val="11"/>
        <rFont val="Arial"/>
        <family val="2"/>
      </rPr>
      <t>13,091,273</t>
    </r>
  </si>
  <si>
    <r>
      <t xml:space="preserve">17 </t>
    </r>
    <r>
      <rPr>
        <sz val="11"/>
        <rFont val="Arial"/>
        <family val="2"/>
      </rPr>
      <t>13,905,472</t>
    </r>
  </si>
  <si>
    <r>
      <t xml:space="preserve">17 </t>
    </r>
    <r>
      <rPr>
        <sz val="11"/>
        <rFont val="Arial"/>
        <family val="2"/>
      </rPr>
      <t>13,510,365</t>
    </r>
  </si>
  <si>
    <r>
      <t xml:space="preserve">18 </t>
    </r>
    <r>
      <rPr>
        <sz val="11"/>
        <rFont val="Arial"/>
        <family val="2"/>
      </rPr>
      <t>8,524,236</t>
    </r>
  </si>
  <si>
    <r>
      <t xml:space="preserve">18 </t>
    </r>
    <r>
      <rPr>
        <sz val="11"/>
        <rFont val="Arial"/>
        <family val="2"/>
      </rPr>
      <t>8,864,840</t>
    </r>
  </si>
  <si>
    <r>
      <t xml:space="preserve">18 </t>
    </r>
    <r>
      <rPr>
        <sz val="11"/>
        <rFont val="Arial"/>
        <family val="2"/>
      </rPr>
      <t>9,257,260</t>
    </r>
  </si>
  <si>
    <r>
      <t xml:space="preserve">18 </t>
    </r>
    <r>
      <rPr>
        <sz val="11"/>
        <rFont val="Arial"/>
        <family val="2"/>
      </rPr>
      <t>9,584,525</t>
    </r>
  </si>
  <si>
    <r>
      <t xml:space="preserve">18 </t>
    </r>
    <r>
      <rPr>
        <sz val="11"/>
        <rFont val="Arial"/>
        <family val="2"/>
      </rPr>
      <t>9,828,418</t>
    </r>
  </si>
  <si>
    <r>
      <t xml:space="preserve">18 </t>
    </r>
    <r>
      <rPr>
        <sz val="11"/>
        <rFont val="Arial"/>
        <family val="2"/>
      </rPr>
      <t>9,957,390</t>
    </r>
  </si>
  <si>
    <r>
      <t xml:space="preserve">18 </t>
    </r>
    <r>
      <rPr>
        <sz val="11"/>
        <rFont val="Arial"/>
        <family val="2"/>
      </rPr>
      <t>10,863,178</t>
    </r>
  </si>
  <si>
    <r>
      <t xml:space="preserve">18 </t>
    </r>
    <r>
      <rPr>
        <sz val="11"/>
        <rFont val="Arial"/>
        <family val="2"/>
      </rPr>
      <t>11,308,820</t>
    </r>
  </si>
  <si>
    <r>
      <t xml:space="preserve">18 </t>
    </r>
    <r>
      <rPr>
        <sz val="11"/>
        <rFont val="Arial"/>
        <family val="2"/>
      </rPr>
      <t>11,019,406</t>
    </r>
  </si>
  <si>
    <r>
      <t xml:space="preserve">19 </t>
    </r>
    <r>
      <rPr>
        <sz val="11"/>
        <rFont val="Arial"/>
        <family val="2"/>
      </rPr>
      <t>1,016,491</t>
    </r>
  </si>
  <si>
    <r>
      <t xml:space="preserve">19 </t>
    </r>
    <r>
      <rPr>
        <sz val="11"/>
        <rFont val="Arial"/>
        <family val="2"/>
      </rPr>
      <t>1,579,771</t>
    </r>
  </si>
  <si>
    <r>
      <t xml:space="preserve">19 </t>
    </r>
    <r>
      <rPr>
        <sz val="11"/>
        <rFont val="Arial"/>
        <family val="2"/>
      </rPr>
      <t>1,839,835</t>
    </r>
  </si>
  <si>
    <r>
      <t xml:space="preserve">19 </t>
    </r>
    <r>
      <rPr>
        <sz val="11"/>
        <rFont val="Arial"/>
        <family val="2"/>
      </rPr>
      <t>1,981,219</t>
    </r>
  </si>
  <si>
    <r>
      <t xml:space="preserve">19 </t>
    </r>
    <r>
      <rPr>
        <sz val="11"/>
        <rFont val="Arial"/>
        <family val="2"/>
      </rPr>
      <t>1,882,975</t>
    </r>
  </si>
  <si>
    <r>
      <t xml:space="preserve">19 </t>
    </r>
    <r>
      <rPr>
        <sz val="11"/>
        <rFont val="Arial"/>
        <family val="2"/>
      </rPr>
      <t>2,299,916</t>
    </r>
  </si>
  <si>
    <r>
      <t xml:space="preserve">19 </t>
    </r>
    <r>
      <rPr>
        <sz val="11"/>
        <rFont val="Arial"/>
        <family val="2"/>
      </rPr>
      <t>2,053,335</t>
    </r>
  </si>
  <si>
    <r>
      <t xml:space="preserve">19 </t>
    </r>
    <r>
      <rPr>
        <sz val="11"/>
        <rFont val="Arial"/>
        <family val="2"/>
      </rPr>
      <t>2,419,285</t>
    </r>
  </si>
  <si>
    <r>
      <t xml:space="preserve">19 </t>
    </r>
    <r>
      <rPr>
        <sz val="11"/>
        <rFont val="Arial"/>
        <family val="2"/>
      </rPr>
      <t>2,314,886</t>
    </r>
  </si>
  <si>
    <r>
      <t xml:space="preserve">20 </t>
    </r>
    <r>
      <rPr>
        <sz val="11"/>
        <rFont val="Arial"/>
        <family val="2"/>
      </rPr>
      <t>167,826</t>
    </r>
  </si>
  <si>
    <r>
      <t xml:space="preserve">20 </t>
    </r>
    <r>
      <rPr>
        <sz val="11"/>
        <rFont val="Arial"/>
        <family val="2"/>
      </rPr>
      <t>223,951</t>
    </r>
  </si>
  <si>
    <r>
      <t xml:space="preserve">20 </t>
    </r>
    <r>
      <rPr>
        <sz val="11"/>
        <rFont val="Arial"/>
        <family val="2"/>
      </rPr>
      <t>223,007</t>
    </r>
  </si>
  <si>
    <r>
      <t xml:space="preserve">20 </t>
    </r>
    <r>
      <rPr>
        <sz val="11"/>
        <rFont val="Arial"/>
        <family val="2"/>
      </rPr>
      <t>260,985</t>
    </r>
  </si>
  <si>
    <r>
      <t xml:space="preserve">20 </t>
    </r>
    <r>
      <rPr>
        <sz val="11"/>
        <rFont val="Arial"/>
        <family val="2"/>
      </rPr>
      <t>315,506</t>
    </r>
  </si>
  <si>
    <r>
      <t xml:space="preserve">20 </t>
    </r>
    <r>
      <rPr>
        <sz val="11"/>
        <rFont val="Arial"/>
        <family val="2"/>
      </rPr>
      <t>143,197</t>
    </r>
  </si>
  <si>
    <r>
      <t xml:space="preserve">20 </t>
    </r>
    <r>
      <rPr>
        <sz val="11"/>
        <rFont val="Arial"/>
        <family val="2"/>
      </rPr>
      <t>126,602</t>
    </r>
  </si>
  <si>
    <r>
      <t xml:space="preserve">20 </t>
    </r>
    <r>
      <rPr>
        <sz val="11"/>
        <rFont val="Arial"/>
        <family val="2"/>
      </rPr>
      <t>142,900</t>
    </r>
  </si>
  <si>
    <r>
      <t xml:space="preserve">20 </t>
    </r>
    <r>
      <rPr>
        <sz val="11"/>
        <rFont val="Arial"/>
        <family val="2"/>
      </rPr>
      <t>94,600</t>
    </r>
  </si>
  <si>
    <r>
      <t xml:space="preserve">10 </t>
    </r>
    <r>
      <rPr>
        <sz val="11"/>
        <rFont val="Arial"/>
        <family val="2"/>
      </rPr>
      <t>819,518</t>
    </r>
  </si>
  <si>
    <r>
      <t xml:space="preserve">21 </t>
    </r>
    <r>
      <rPr>
        <sz val="11"/>
        <rFont val="Arial"/>
        <family val="2"/>
      </rPr>
      <t>1,556,760</t>
    </r>
  </si>
  <si>
    <r>
      <t xml:space="preserve">21 </t>
    </r>
    <r>
      <rPr>
        <sz val="11"/>
        <rFont val="Arial"/>
        <family val="2"/>
      </rPr>
      <t>1,978,381</t>
    </r>
  </si>
  <si>
    <r>
      <t xml:space="preserve">21 </t>
    </r>
    <r>
      <rPr>
        <sz val="11"/>
        <rFont val="Arial"/>
        <family val="2"/>
      </rPr>
      <t>2,021,060</t>
    </r>
  </si>
  <si>
    <r>
      <t xml:space="preserve">21 </t>
    </r>
    <r>
      <rPr>
        <sz val="11"/>
        <rFont val="Arial"/>
        <family val="2"/>
      </rPr>
      <t>2,113,467</t>
    </r>
  </si>
  <si>
    <r>
      <t xml:space="preserve">21 </t>
    </r>
    <r>
      <rPr>
        <sz val="11"/>
        <rFont val="Arial"/>
        <family val="2"/>
      </rPr>
      <t>2,235,441</t>
    </r>
  </si>
  <si>
    <r>
      <t xml:space="preserve">21 </t>
    </r>
    <r>
      <rPr>
        <sz val="11"/>
        <rFont val="Arial"/>
        <family val="2"/>
      </rPr>
      <t>2,394,095</t>
    </r>
  </si>
  <si>
    <r>
      <t xml:space="preserve">21 </t>
    </r>
    <r>
      <rPr>
        <sz val="11"/>
        <rFont val="Arial"/>
        <family val="2"/>
      </rPr>
      <t>2,456,726</t>
    </r>
  </si>
  <si>
    <r>
      <t xml:space="preserve">21 </t>
    </r>
    <r>
      <rPr>
        <sz val="11"/>
        <rFont val="Arial"/>
        <family val="2"/>
      </rPr>
      <t>2,595,893</t>
    </r>
  </si>
  <si>
    <r>
      <t xml:space="preserve">21 </t>
    </r>
    <r>
      <rPr>
        <sz val="11"/>
        <rFont val="Arial"/>
        <family val="2"/>
      </rPr>
      <t>2,555,827</t>
    </r>
  </si>
  <si>
    <r>
      <t xml:space="preserve">22 </t>
    </r>
    <r>
      <rPr>
        <sz val="11"/>
        <rFont val="Arial"/>
        <family val="2"/>
      </rPr>
      <t>1,351,349</t>
    </r>
  </si>
  <si>
    <r>
      <t xml:space="preserve">22 </t>
    </r>
    <r>
      <rPr>
        <sz val="11"/>
        <rFont val="Arial"/>
        <family val="2"/>
      </rPr>
      <t>1,607,155</t>
    </r>
  </si>
  <si>
    <r>
      <t xml:space="preserve">22 </t>
    </r>
    <r>
      <rPr>
        <sz val="11"/>
        <rFont val="Arial"/>
        <family val="2"/>
      </rPr>
      <t>1,634,465</t>
    </r>
  </si>
  <si>
    <r>
      <t xml:space="preserve">22 </t>
    </r>
    <r>
      <rPr>
        <sz val="11"/>
        <rFont val="Arial"/>
        <family val="2"/>
      </rPr>
      <t>1,712,416</t>
    </r>
  </si>
  <si>
    <r>
      <t xml:space="preserve">22 </t>
    </r>
    <r>
      <rPr>
        <sz val="11"/>
        <rFont val="Arial"/>
        <family val="2"/>
      </rPr>
      <t>1,819,583</t>
    </r>
  </si>
  <si>
    <r>
      <t xml:space="preserve">22 </t>
    </r>
    <r>
      <rPr>
        <sz val="11"/>
        <rFont val="Arial"/>
        <family val="2"/>
      </rPr>
      <t>1,992,776</t>
    </r>
  </si>
  <si>
    <r>
      <t xml:space="preserve">22 </t>
    </r>
    <r>
      <rPr>
        <sz val="11"/>
        <rFont val="Arial"/>
        <family val="2"/>
      </rPr>
      <t>2,090,817</t>
    </r>
  </si>
  <si>
    <r>
      <t xml:space="preserve">22 </t>
    </r>
    <r>
      <rPr>
        <sz val="11"/>
        <rFont val="Arial"/>
        <family val="2"/>
      </rPr>
      <t>2,229,167</t>
    </r>
  </si>
  <si>
    <r>
      <t xml:space="preserve">22 </t>
    </r>
    <r>
      <rPr>
        <sz val="11"/>
        <rFont val="Arial"/>
        <family val="2"/>
      </rPr>
      <t>2,234,964</t>
    </r>
  </si>
  <si>
    <r>
      <t xml:space="preserve">23 </t>
    </r>
    <r>
      <rPr>
        <sz val="11"/>
        <rFont val="Arial"/>
        <family val="2"/>
      </rPr>
      <t>101,533</t>
    </r>
  </si>
  <si>
    <r>
      <t xml:space="preserve">23 </t>
    </r>
    <r>
      <rPr>
        <sz val="11"/>
        <rFont val="Arial"/>
        <family val="2"/>
      </rPr>
      <t>251,902</t>
    </r>
  </si>
  <si>
    <r>
      <t xml:space="preserve">23 </t>
    </r>
    <r>
      <rPr>
        <sz val="11"/>
        <rFont val="Arial"/>
        <family val="2"/>
      </rPr>
      <t>314,066</t>
    </r>
  </si>
  <si>
    <r>
      <t xml:space="preserve">23 </t>
    </r>
    <r>
      <rPr>
        <sz val="11"/>
        <rFont val="Arial"/>
        <family val="2"/>
      </rPr>
      <t>329,311</t>
    </r>
  </si>
  <si>
    <r>
      <t xml:space="preserve">23 </t>
    </r>
    <r>
      <rPr>
        <sz val="11"/>
        <rFont val="Arial"/>
        <family val="2"/>
      </rPr>
      <t>309,948</t>
    </r>
  </si>
  <si>
    <r>
      <t xml:space="preserve">23 </t>
    </r>
    <r>
      <rPr>
        <sz val="11"/>
        <rFont val="Arial"/>
        <family val="2"/>
      </rPr>
      <t>311,540</t>
    </r>
  </si>
  <si>
    <r>
      <t xml:space="preserve">23 </t>
    </r>
    <r>
      <rPr>
        <sz val="11"/>
        <rFont val="Arial"/>
        <family val="2"/>
      </rPr>
      <t>290,582</t>
    </r>
  </si>
  <si>
    <r>
      <t xml:space="preserve">23 </t>
    </r>
    <r>
      <rPr>
        <sz val="11"/>
        <rFont val="Arial"/>
        <family val="2"/>
      </rPr>
      <t>299,259</t>
    </r>
  </si>
  <si>
    <r>
      <t xml:space="preserve">23 </t>
    </r>
    <r>
      <rPr>
        <sz val="11"/>
        <rFont val="Arial"/>
        <family val="2"/>
      </rPr>
      <t>265,463</t>
    </r>
  </si>
  <si>
    <r>
      <t xml:space="preserve">24 </t>
    </r>
    <r>
      <rPr>
        <sz val="11"/>
        <rFont val="Arial"/>
        <family val="2"/>
      </rPr>
      <t>88,641</t>
    </r>
  </si>
  <si>
    <r>
      <t xml:space="preserve">24 </t>
    </r>
    <r>
      <rPr>
        <sz val="11"/>
        <rFont val="Arial"/>
        <family val="2"/>
      </rPr>
      <t>97,967</t>
    </r>
  </si>
  <si>
    <r>
      <t xml:space="preserve">24 </t>
    </r>
    <r>
      <rPr>
        <sz val="11"/>
        <rFont val="Arial"/>
        <family val="2"/>
      </rPr>
      <t>59,572</t>
    </r>
  </si>
  <si>
    <r>
      <t xml:space="preserve">24 </t>
    </r>
    <r>
      <rPr>
        <sz val="11"/>
        <rFont val="Arial"/>
        <family val="2"/>
      </rPr>
      <t>48,619</t>
    </r>
  </si>
  <si>
    <r>
      <t xml:space="preserve">24 </t>
    </r>
    <r>
      <rPr>
        <sz val="11"/>
        <rFont val="Arial"/>
        <family val="2"/>
      </rPr>
      <t>97,304</t>
    </r>
  </si>
  <si>
    <r>
      <t xml:space="preserve">24 </t>
    </r>
    <r>
      <rPr>
        <sz val="11"/>
        <rFont val="Arial"/>
        <family val="2"/>
      </rPr>
      <t>83,437</t>
    </r>
  </si>
  <si>
    <r>
      <t xml:space="preserve">24 </t>
    </r>
    <r>
      <rPr>
        <sz val="11"/>
        <rFont val="Arial"/>
        <family val="2"/>
      </rPr>
      <t>62,658</t>
    </r>
  </si>
  <si>
    <r>
      <t xml:space="preserve">24 </t>
    </r>
    <r>
      <rPr>
        <sz val="11"/>
        <rFont val="Arial"/>
        <family val="2"/>
      </rPr>
      <t>60,381</t>
    </r>
  </si>
  <si>
    <r>
      <t xml:space="preserve">24 </t>
    </r>
    <r>
      <rPr>
        <sz val="11"/>
        <rFont val="Arial"/>
        <family val="2"/>
      </rPr>
      <t>46,005</t>
    </r>
  </si>
  <si>
    <r>
      <t xml:space="preserve">11 </t>
    </r>
    <r>
      <rPr>
        <sz val="11"/>
        <rFont val="Arial"/>
        <family val="2"/>
      </rPr>
      <t>24,059</t>
    </r>
  </si>
  <si>
    <r>
      <t xml:space="preserve">11 </t>
    </r>
    <r>
      <rPr>
        <sz val="11"/>
        <rFont val="Arial"/>
        <family val="2"/>
      </rPr>
      <t>74,169</t>
    </r>
  </si>
  <si>
    <r>
      <t xml:space="preserve">11 </t>
    </r>
    <r>
      <rPr>
        <sz val="11"/>
        <rFont val="Arial"/>
        <family val="2"/>
      </rPr>
      <t>70,989</t>
    </r>
  </si>
  <si>
    <r>
      <t xml:space="preserve">11 </t>
    </r>
    <r>
      <rPr>
        <sz val="11"/>
        <rFont val="Arial"/>
        <family val="2"/>
      </rPr>
      <t>68,278</t>
    </r>
  </si>
  <si>
    <r>
      <t xml:space="preserve">11 </t>
    </r>
    <r>
      <rPr>
        <sz val="11"/>
        <rFont val="Arial"/>
        <family val="2"/>
      </rPr>
      <t>41,960</t>
    </r>
  </si>
  <si>
    <r>
      <t xml:space="preserve">11 </t>
    </r>
    <r>
      <rPr>
        <sz val="11"/>
        <rFont val="Arial"/>
        <family val="2"/>
      </rPr>
      <t>51,322</t>
    </r>
  </si>
  <si>
    <r>
      <t xml:space="preserve">11 </t>
    </r>
    <r>
      <rPr>
        <sz val="11"/>
        <rFont val="Arial"/>
        <family val="2"/>
      </rPr>
      <t>60,827</t>
    </r>
  </si>
  <si>
    <r>
      <t xml:space="preserve">11 </t>
    </r>
    <r>
      <rPr>
        <sz val="11"/>
        <rFont val="Arial"/>
        <family val="2"/>
      </rPr>
      <t>41,553</t>
    </r>
  </si>
  <si>
    <r>
      <t xml:space="preserve">11 </t>
    </r>
    <r>
      <rPr>
        <sz val="11"/>
        <rFont val="Arial"/>
        <family val="2"/>
      </rPr>
      <t>90,868</t>
    </r>
  </si>
  <si>
    <r>
      <t xml:space="preserve">9 </t>
    </r>
    <r>
      <rPr>
        <sz val="11"/>
        <rFont val="Arial"/>
        <family val="2"/>
      </rPr>
      <t>204,367,599</t>
    </r>
  </si>
  <si>
    <r>
      <t xml:space="preserve">17 </t>
    </r>
    <r>
      <rPr>
        <sz val="11"/>
        <rFont val="Arial"/>
        <family val="2"/>
      </rPr>
      <t>388,398,689</t>
    </r>
  </si>
  <si>
    <r>
      <t xml:space="preserve">17 </t>
    </r>
    <r>
      <rPr>
        <sz val="11"/>
        <rFont val="Arial"/>
        <family val="2"/>
      </rPr>
      <t>403,887,802</t>
    </r>
  </si>
  <si>
    <r>
      <t xml:space="preserve">17 </t>
    </r>
    <r>
      <rPr>
        <sz val="11"/>
        <rFont val="Arial"/>
        <family val="2"/>
      </rPr>
      <t>434,651,687</t>
    </r>
  </si>
  <si>
    <r>
      <t xml:space="preserve">17 </t>
    </r>
    <r>
      <rPr>
        <sz val="11"/>
        <rFont val="Arial"/>
        <family val="2"/>
      </rPr>
      <t>450,612,482</t>
    </r>
  </si>
  <si>
    <r>
      <t xml:space="preserve">17 </t>
    </r>
    <r>
      <rPr>
        <sz val="11"/>
        <rFont val="Arial"/>
        <family val="2"/>
      </rPr>
      <t>463,262,198</t>
    </r>
  </si>
  <si>
    <r>
      <t xml:space="preserve">17 </t>
    </r>
    <r>
      <rPr>
        <sz val="11"/>
        <rFont val="Arial"/>
        <family val="2"/>
      </rPr>
      <t>488,356,869</t>
    </r>
  </si>
  <si>
    <r>
      <t xml:space="preserve">17 </t>
    </r>
    <r>
      <rPr>
        <sz val="11"/>
        <rFont val="Arial"/>
        <family val="2"/>
      </rPr>
      <t>516,128,630</t>
    </r>
  </si>
  <si>
    <r>
      <t xml:space="preserve">17 </t>
    </r>
    <r>
      <rPr>
        <sz val="11"/>
        <rFont val="Arial"/>
        <family val="2"/>
      </rPr>
      <t>486,459,389</t>
    </r>
  </si>
  <si>
    <r>
      <t xml:space="preserve">18 </t>
    </r>
    <r>
      <rPr>
        <sz val="11"/>
        <rFont val="Arial"/>
        <family val="2"/>
      </rPr>
      <t>327,112,620</t>
    </r>
  </si>
  <si>
    <r>
      <t xml:space="preserve">18 </t>
    </r>
    <r>
      <rPr>
        <sz val="11"/>
        <rFont val="Arial"/>
        <family val="2"/>
      </rPr>
      <t>352,063,855</t>
    </r>
  </si>
  <si>
    <r>
      <t xml:space="preserve">18 </t>
    </r>
    <r>
      <rPr>
        <sz val="11"/>
        <rFont val="Arial"/>
        <family val="2"/>
      </rPr>
      <t>368,701,100</t>
    </r>
  </si>
  <si>
    <r>
      <t xml:space="preserve">18 </t>
    </r>
    <r>
      <rPr>
        <sz val="11"/>
        <rFont val="Arial"/>
        <family val="2"/>
      </rPr>
      <t>395,099,254</t>
    </r>
  </si>
  <si>
    <r>
      <t xml:space="preserve">18 </t>
    </r>
    <r>
      <rPr>
        <sz val="11"/>
        <rFont val="Arial"/>
        <family val="2"/>
      </rPr>
      <t>410,906,050</t>
    </r>
  </si>
  <si>
    <r>
      <t xml:space="preserve">18 </t>
    </r>
    <r>
      <rPr>
        <sz val="11"/>
        <rFont val="Arial"/>
        <family val="2"/>
      </rPr>
      <t>421,217,665</t>
    </r>
  </si>
  <si>
    <r>
      <t xml:space="preserve">18 </t>
    </r>
    <r>
      <rPr>
        <sz val="11"/>
        <rFont val="Arial"/>
        <family val="2"/>
      </rPr>
      <t>451,399,646</t>
    </r>
  </si>
  <si>
    <r>
      <t xml:space="preserve">18 </t>
    </r>
    <r>
      <rPr>
        <sz val="11"/>
        <rFont val="Arial"/>
        <family val="2"/>
      </rPr>
      <t>472,284,794</t>
    </r>
  </si>
  <si>
    <r>
      <t xml:space="preserve">18 </t>
    </r>
    <r>
      <rPr>
        <sz val="11"/>
        <rFont val="Arial"/>
        <family val="2"/>
      </rPr>
      <t>440,400,186</t>
    </r>
  </si>
  <si>
    <r>
      <t xml:space="preserve">19 </t>
    </r>
    <r>
      <rPr>
        <sz val="11"/>
        <rFont val="Arial"/>
        <family val="2"/>
      </rPr>
      <t>16,756,818</t>
    </r>
  </si>
  <si>
    <r>
      <t xml:space="preserve">19 </t>
    </r>
    <r>
      <rPr>
        <sz val="11"/>
        <rFont val="Arial"/>
        <family val="2"/>
      </rPr>
      <t>31,339,182</t>
    </r>
  </si>
  <si>
    <r>
      <t xml:space="preserve">19 </t>
    </r>
    <r>
      <rPr>
        <sz val="11"/>
        <rFont val="Arial"/>
        <family val="2"/>
      </rPr>
      <t>29,255,179</t>
    </r>
  </si>
  <si>
    <r>
      <t xml:space="preserve">19 </t>
    </r>
    <r>
      <rPr>
        <sz val="11"/>
        <rFont val="Arial"/>
        <family val="2"/>
      </rPr>
      <t>33,000,546</t>
    </r>
  </si>
  <si>
    <r>
      <t xml:space="preserve">19 </t>
    </r>
    <r>
      <rPr>
        <sz val="11"/>
        <rFont val="Arial"/>
        <family val="2"/>
      </rPr>
      <t>33,241,082</t>
    </r>
  </si>
  <si>
    <r>
      <t xml:space="preserve">19 </t>
    </r>
    <r>
      <rPr>
        <sz val="11"/>
        <rFont val="Arial"/>
        <family val="2"/>
      </rPr>
      <t>37,699,063</t>
    </r>
  </si>
  <si>
    <r>
      <t xml:space="preserve">19 </t>
    </r>
    <r>
      <rPr>
        <sz val="11"/>
        <rFont val="Arial"/>
        <family val="2"/>
      </rPr>
      <t>33,267,469</t>
    </r>
  </si>
  <si>
    <r>
      <t xml:space="preserve">19 </t>
    </r>
    <r>
      <rPr>
        <sz val="11"/>
        <rFont val="Arial"/>
        <family val="2"/>
      </rPr>
      <t>40,549,113</t>
    </r>
  </si>
  <si>
    <r>
      <t xml:space="preserve">19 </t>
    </r>
    <r>
      <rPr>
        <sz val="11"/>
        <rFont val="Arial"/>
        <family val="2"/>
      </rPr>
      <t>43,522,761</t>
    </r>
  </si>
  <si>
    <r>
      <t xml:space="preserve">20 </t>
    </r>
    <r>
      <rPr>
        <sz val="11"/>
        <rFont val="Arial"/>
        <family val="2"/>
      </rPr>
      <t>1,752,615</t>
    </r>
  </si>
  <si>
    <r>
      <t xml:space="preserve">20 </t>
    </r>
    <r>
      <rPr>
        <sz val="11"/>
        <rFont val="Arial"/>
        <family val="2"/>
      </rPr>
      <t>3,757,414</t>
    </r>
  </si>
  <si>
    <r>
      <t xml:space="preserve">20 </t>
    </r>
    <r>
      <rPr>
        <sz val="11"/>
        <rFont val="Arial"/>
        <family val="2"/>
      </rPr>
      <t>4,381,267</t>
    </r>
  </si>
  <si>
    <r>
      <t xml:space="preserve">20 </t>
    </r>
    <r>
      <rPr>
        <sz val="11"/>
        <rFont val="Arial"/>
        <family val="2"/>
      </rPr>
      <t>5,443,071</t>
    </r>
  </si>
  <si>
    <r>
      <t xml:space="preserve">20 </t>
    </r>
    <r>
      <rPr>
        <sz val="11"/>
        <rFont val="Arial"/>
        <family val="2"/>
      </rPr>
      <t>5,778,338</t>
    </r>
  </si>
  <si>
    <r>
      <t xml:space="preserve">20 </t>
    </r>
    <r>
      <rPr>
        <sz val="11"/>
        <rFont val="Arial"/>
        <family val="2"/>
      </rPr>
      <t>3,124,802</t>
    </r>
  </si>
  <si>
    <r>
      <t xml:space="preserve">20 </t>
    </r>
    <r>
      <rPr>
        <sz val="11"/>
        <rFont val="Arial"/>
        <family val="2"/>
      </rPr>
      <t>2,627,816</t>
    </r>
  </si>
  <si>
    <r>
      <t xml:space="preserve">20 </t>
    </r>
    <r>
      <rPr>
        <sz val="11"/>
        <rFont val="Arial"/>
        <family val="2"/>
      </rPr>
      <t>2,527,254</t>
    </r>
  </si>
  <si>
    <r>
      <t xml:space="preserve">20 </t>
    </r>
    <r>
      <rPr>
        <sz val="11"/>
        <rFont val="Arial"/>
        <family val="2"/>
      </rPr>
      <t>1,709,092</t>
    </r>
  </si>
  <si>
    <r>
      <t xml:space="preserve">4 </t>
    </r>
    <r>
      <rPr>
        <sz val="11"/>
        <rFont val="Arial"/>
        <family val="2"/>
      </rPr>
      <t>8,950,672</t>
    </r>
  </si>
  <si>
    <r>
      <t xml:space="preserve">4 </t>
    </r>
    <r>
      <rPr>
        <sz val="11"/>
        <rFont val="Arial"/>
        <family val="2"/>
      </rPr>
      <t>39,695,392</t>
    </r>
  </si>
  <si>
    <r>
      <t xml:space="preserve">10 </t>
    </r>
    <r>
      <rPr>
        <sz val="11"/>
        <rFont val="Arial"/>
        <family val="2"/>
      </rPr>
      <t>63,354,387</t>
    </r>
  </si>
  <si>
    <r>
      <t xml:space="preserve">21 </t>
    </r>
    <r>
      <rPr>
        <sz val="11"/>
        <rFont val="Arial"/>
        <family val="2"/>
      </rPr>
      <t>126,362,697</t>
    </r>
  </si>
  <si>
    <r>
      <t xml:space="preserve">21 </t>
    </r>
    <r>
      <rPr>
        <sz val="11"/>
        <rFont val="Arial"/>
        <family val="2"/>
      </rPr>
      <t>149,107,689</t>
    </r>
  </si>
  <si>
    <r>
      <t xml:space="preserve">21 </t>
    </r>
    <r>
      <rPr>
        <sz val="11"/>
        <rFont val="Arial"/>
        <family val="2"/>
      </rPr>
      <t>154,869,249</t>
    </r>
  </si>
  <si>
    <r>
      <t xml:space="preserve">21 </t>
    </r>
    <r>
      <rPr>
        <sz val="11"/>
        <rFont val="Arial"/>
        <family val="2"/>
      </rPr>
      <t>161,512,010</t>
    </r>
  </si>
  <si>
    <r>
      <t xml:space="preserve">21 </t>
    </r>
    <r>
      <rPr>
        <sz val="11"/>
        <rFont val="Arial"/>
        <family val="2"/>
      </rPr>
      <t>169,356,100</t>
    </r>
  </si>
  <si>
    <r>
      <t xml:space="preserve">21 </t>
    </r>
    <r>
      <rPr>
        <sz val="11"/>
        <rFont val="Arial"/>
        <family val="2"/>
      </rPr>
      <t>172,255,197</t>
    </r>
  </si>
  <si>
    <r>
      <t xml:space="preserve">21 </t>
    </r>
    <r>
      <rPr>
        <sz val="11"/>
        <rFont val="Arial"/>
        <family val="2"/>
      </rPr>
      <t>180,269,038</t>
    </r>
  </si>
  <si>
    <r>
      <t xml:space="preserve">21 </t>
    </r>
    <r>
      <rPr>
        <sz val="11"/>
        <rFont val="Arial"/>
        <family val="2"/>
      </rPr>
      <t>192,797,653</t>
    </r>
  </si>
  <si>
    <r>
      <t xml:space="preserve">21 </t>
    </r>
    <r>
      <rPr>
        <sz val="11"/>
        <rFont val="Arial"/>
        <family val="2"/>
      </rPr>
      <t>178,381,912</t>
    </r>
  </si>
  <si>
    <r>
      <t xml:space="preserve">22 </t>
    </r>
    <r>
      <rPr>
        <sz val="11"/>
        <rFont val="Arial"/>
        <family val="2"/>
      </rPr>
      <t>118,268,507</t>
    </r>
  </si>
  <si>
    <r>
      <t xml:space="preserve">22 </t>
    </r>
    <r>
      <rPr>
        <sz val="11"/>
        <rFont val="Arial"/>
        <family val="2"/>
      </rPr>
      <t>133,299,897</t>
    </r>
  </si>
  <si>
    <r>
      <t xml:space="preserve">22 </t>
    </r>
    <r>
      <rPr>
        <sz val="11"/>
        <rFont val="Arial"/>
        <family val="2"/>
      </rPr>
      <t>137,986,520</t>
    </r>
  </si>
  <si>
    <r>
      <t xml:space="preserve">22 </t>
    </r>
    <r>
      <rPr>
        <sz val="11"/>
        <rFont val="Arial"/>
        <family val="2"/>
      </rPr>
      <t>145,330,811</t>
    </r>
  </si>
  <si>
    <r>
      <t xml:space="preserve">22 </t>
    </r>
    <r>
      <rPr>
        <sz val="11"/>
        <rFont val="Arial"/>
        <family val="2"/>
      </rPr>
      <t>153,564,956</t>
    </r>
  </si>
  <si>
    <r>
      <t xml:space="preserve">22 </t>
    </r>
    <r>
      <rPr>
        <sz val="11"/>
        <rFont val="Arial"/>
        <family val="2"/>
      </rPr>
      <t>157,398,986</t>
    </r>
  </si>
  <si>
    <r>
      <t xml:space="preserve">22 </t>
    </r>
    <r>
      <rPr>
        <sz val="11"/>
        <rFont val="Arial"/>
        <family val="2"/>
      </rPr>
      <t>168,175,060</t>
    </r>
  </si>
  <si>
    <r>
      <t xml:space="preserve">22 </t>
    </r>
    <r>
      <rPr>
        <sz val="11"/>
        <rFont val="Arial"/>
        <family val="2"/>
      </rPr>
      <t>181,585,899</t>
    </r>
  </si>
  <si>
    <r>
      <t xml:space="preserve">22 </t>
    </r>
    <r>
      <rPr>
        <sz val="11"/>
        <rFont val="Arial"/>
        <family val="2"/>
      </rPr>
      <t>169,325,350</t>
    </r>
  </si>
  <si>
    <r>
      <t xml:space="preserve">23 </t>
    </r>
    <r>
      <rPr>
        <sz val="11"/>
        <rFont val="Arial"/>
        <family val="2"/>
      </rPr>
      <t>6,794,533</t>
    </r>
  </si>
  <si>
    <r>
      <t xml:space="preserve">23 </t>
    </r>
    <r>
      <rPr>
        <sz val="11"/>
        <rFont val="Arial"/>
        <family val="2"/>
      </rPr>
      <t>13,459,194</t>
    </r>
  </si>
  <si>
    <r>
      <t xml:space="preserve">23 </t>
    </r>
    <r>
      <rPr>
        <sz val="11"/>
        <rFont val="Arial"/>
        <family val="2"/>
      </rPr>
      <t>16,128,695</t>
    </r>
  </si>
  <si>
    <r>
      <t xml:space="preserve">23 </t>
    </r>
    <r>
      <rPr>
        <sz val="11"/>
        <rFont val="Arial"/>
        <family val="2"/>
      </rPr>
      <t>14,681,127</t>
    </r>
  </si>
  <si>
    <r>
      <t xml:space="preserve">23 </t>
    </r>
    <r>
      <rPr>
        <sz val="11"/>
        <rFont val="Arial"/>
        <family val="2"/>
      </rPr>
      <t>13,616,245</t>
    </r>
  </si>
  <si>
    <r>
      <t xml:space="preserve">23 </t>
    </r>
    <r>
      <rPr>
        <sz val="11"/>
        <rFont val="Arial"/>
        <family val="2"/>
      </rPr>
      <t>13,471,798</t>
    </r>
  </si>
  <si>
    <r>
      <t xml:space="preserve">23 </t>
    </r>
    <r>
      <rPr>
        <sz val="11"/>
        <rFont val="Arial"/>
        <family val="2"/>
      </rPr>
      <t>9,649,710</t>
    </r>
  </si>
  <si>
    <r>
      <t xml:space="preserve">23 </t>
    </r>
    <r>
      <rPr>
        <sz val="11"/>
        <rFont val="Arial"/>
        <family val="2"/>
      </rPr>
      <t>8,447,916</t>
    </r>
  </si>
  <si>
    <r>
      <t xml:space="preserve">23 </t>
    </r>
    <r>
      <rPr>
        <sz val="11"/>
        <rFont val="Arial"/>
        <family val="2"/>
      </rPr>
      <t>7,759,741</t>
    </r>
  </si>
  <si>
    <r>
      <t xml:space="preserve">24 </t>
    </r>
    <r>
      <rPr>
        <sz val="11"/>
        <rFont val="Arial"/>
        <family val="2"/>
      </rPr>
      <t>1,219,706</t>
    </r>
  </si>
  <si>
    <r>
      <t xml:space="preserve">24 </t>
    </r>
    <r>
      <rPr>
        <sz val="11"/>
        <rFont val="Arial"/>
        <family val="2"/>
      </rPr>
      <t>1,964,944</t>
    </r>
  </si>
  <si>
    <r>
      <t xml:space="preserve">24 </t>
    </r>
    <r>
      <rPr>
        <sz val="11"/>
        <rFont val="Arial"/>
        <family val="2"/>
      </rPr>
      <t>676,925</t>
    </r>
  </si>
  <si>
    <r>
      <t xml:space="preserve">24 </t>
    </r>
    <r>
      <rPr>
        <sz val="11"/>
        <rFont val="Arial"/>
        <family val="2"/>
      </rPr>
      <t>505,337</t>
    </r>
  </si>
  <si>
    <r>
      <t xml:space="preserve">24 </t>
    </r>
    <r>
      <rPr>
        <sz val="11"/>
        <rFont val="Arial"/>
        <family val="2"/>
      </rPr>
      <t>2,148,486</t>
    </r>
  </si>
  <si>
    <r>
      <t xml:space="preserve">24 </t>
    </r>
    <r>
      <rPr>
        <sz val="11"/>
        <rFont val="Arial"/>
        <family val="2"/>
      </rPr>
      <t>1,097,330</t>
    </r>
  </si>
  <si>
    <r>
      <t xml:space="preserve">24 </t>
    </r>
    <r>
      <rPr>
        <sz val="11"/>
        <rFont val="Arial"/>
        <family val="2"/>
      </rPr>
      <t>2,145,931</t>
    </r>
  </si>
  <si>
    <r>
      <t xml:space="preserve">24 </t>
    </r>
    <r>
      <rPr>
        <sz val="11"/>
        <rFont val="Arial"/>
        <family val="2"/>
      </rPr>
      <t>2,675,654</t>
    </r>
  </si>
  <si>
    <r>
      <t xml:space="preserve">24 </t>
    </r>
    <r>
      <rPr>
        <sz val="11"/>
        <rFont val="Arial"/>
        <family val="2"/>
      </rPr>
      <t>1,185,896</t>
    </r>
  </si>
  <si>
    <r>
      <t xml:space="preserve">11 </t>
    </r>
    <r>
      <rPr>
        <sz val="11"/>
        <rFont val="Arial"/>
        <family val="2"/>
      </rPr>
      <t>330,848</t>
    </r>
  </si>
  <si>
    <r>
      <t xml:space="preserve">11 </t>
    </r>
    <r>
      <rPr>
        <sz val="11"/>
        <rFont val="Arial"/>
        <family val="2"/>
      </rPr>
      <t>1,621,892</t>
    </r>
  </si>
  <si>
    <r>
      <t xml:space="preserve">11 </t>
    </r>
    <r>
      <rPr>
        <sz val="11"/>
        <rFont val="Arial"/>
        <family val="2"/>
      </rPr>
      <t>1,627,365</t>
    </r>
  </si>
  <si>
    <r>
      <t xml:space="preserve">11 </t>
    </r>
    <r>
      <rPr>
        <sz val="11"/>
        <rFont val="Arial"/>
        <family val="2"/>
      </rPr>
      <t>2,103,551</t>
    </r>
  </si>
  <si>
    <r>
      <t xml:space="preserve">11 </t>
    </r>
    <r>
      <rPr>
        <sz val="11"/>
        <rFont val="Arial"/>
        <family val="2"/>
      </rPr>
      <t>713,425</t>
    </r>
  </si>
  <si>
    <r>
      <t xml:space="preserve">11 </t>
    </r>
    <r>
      <rPr>
        <sz val="11"/>
        <rFont val="Arial"/>
        <family val="2"/>
      </rPr>
      <t>1,507,751</t>
    </r>
  </si>
  <si>
    <r>
      <t xml:space="preserve">11 </t>
    </r>
    <r>
      <rPr>
        <sz val="11"/>
        <rFont val="Arial"/>
        <family val="2"/>
      </rPr>
      <t>1,360,275</t>
    </r>
  </si>
  <si>
    <r>
      <t xml:space="preserve">11 </t>
    </r>
    <r>
      <rPr>
        <sz val="11"/>
        <rFont val="Arial"/>
        <family val="2"/>
      </rPr>
      <t>855,653</t>
    </r>
  </si>
  <si>
    <r>
      <t xml:space="preserve">11 </t>
    </r>
    <r>
      <rPr>
        <sz val="11"/>
        <rFont val="Arial"/>
        <family val="2"/>
      </rPr>
      <t>938,275</t>
    </r>
  </si>
  <si>
    <r>
      <t>R</t>
    </r>
    <r>
      <rPr>
        <sz val="11"/>
        <rFont val="Arial"/>
        <family val="2"/>
      </rPr>
      <t>114.08</t>
    </r>
  </si>
  <si>
    <r>
      <t>R</t>
    </r>
    <r>
      <rPr>
        <sz val="11"/>
        <rFont val="Arial"/>
        <family val="2"/>
      </rPr>
      <t>114.99</t>
    </r>
  </si>
  <si>
    <r>
      <t>Revenue passenger enplanements</t>
    </r>
    <r>
      <rPr>
        <sz val="11"/>
        <color indexed="8"/>
        <rFont val="Arial"/>
        <family val="2"/>
      </rPr>
      <t xml:space="preserve"> </t>
    </r>
    <r>
      <rPr>
        <b/>
        <sz val="11"/>
        <color indexed="8"/>
        <rFont val="Arial"/>
        <family val="2"/>
      </rPr>
      <t>(thousands)</t>
    </r>
  </si>
  <si>
    <r>
      <t xml:space="preserve">4 </t>
    </r>
    <r>
      <rPr>
        <sz val="11"/>
        <rFont val="Arial"/>
        <family val="2"/>
      </rPr>
      <t>56,352</t>
    </r>
  </si>
  <si>
    <r>
      <t xml:space="preserve">4 </t>
    </r>
    <r>
      <rPr>
        <sz val="11"/>
        <rFont val="Arial"/>
        <family val="2"/>
      </rPr>
      <t>153,662</t>
    </r>
  </si>
  <si>
    <r>
      <t xml:space="preserve">9 </t>
    </r>
    <r>
      <rPr>
        <sz val="11"/>
        <rFont val="Arial"/>
        <family val="2"/>
      </rPr>
      <t>275,182</t>
    </r>
  </si>
  <si>
    <r>
      <t xml:space="preserve">17 </t>
    </r>
    <r>
      <rPr>
        <sz val="11"/>
        <rFont val="Arial"/>
        <family val="2"/>
      </rPr>
      <t>428,767</t>
    </r>
  </si>
  <si>
    <r>
      <t xml:space="preserve">17 </t>
    </r>
    <r>
      <rPr>
        <sz val="11"/>
        <rFont val="Arial"/>
        <family val="2"/>
      </rPr>
      <t>489,351</t>
    </r>
  </si>
  <si>
    <r>
      <t xml:space="preserve">17 </t>
    </r>
    <r>
      <rPr>
        <sz val="11"/>
        <rFont val="Arial"/>
        <family val="2"/>
      </rPr>
      <t>506,789</t>
    </r>
  </si>
  <si>
    <r>
      <t xml:space="preserve">17 </t>
    </r>
    <r>
      <rPr>
        <sz val="11"/>
        <rFont val="Arial"/>
        <family val="2"/>
      </rPr>
      <t>538,394</t>
    </r>
  </si>
  <si>
    <r>
      <t xml:space="preserve">17 </t>
    </r>
    <r>
      <rPr>
        <sz val="11"/>
        <rFont val="Arial"/>
        <family val="2"/>
      </rPr>
      <t>548,735</t>
    </r>
  </si>
  <si>
    <r>
      <t xml:space="preserve">17 </t>
    </r>
    <r>
      <rPr>
        <sz val="11"/>
        <rFont val="Arial"/>
        <family val="2"/>
      </rPr>
      <t>566,951</t>
    </r>
  </si>
  <si>
    <r>
      <t xml:space="preserve">17 </t>
    </r>
    <r>
      <rPr>
        <sz val="11"/>
        <rFont val="Arial"/>
        <family val="2"/>
      </rPr>
      <t>589,170</t>
    </r>
  </si>
  <si>
    <r>
      <t xml:space="preserve">17 </t>
    </r>
    <r>
      <rPr>
        <sz val="11"/>
        <rFont val="Arial"/>
        <family val="2"/>
      </rPr>
      <t>616,778</t>
    </r>
  </si>
  <si>
    <r>
      <t xml:space="preserve">17 </t>
    </r>
    <r>
      <rPr>
        <sz val="11"/>
        <rFont val="Arial"/>
        <family val="2"/>
      </rPr>
      <t>574,868</t>
    </r>
  </si>
  <si>
    <r>
      <t xml:space="preserve">18 </t>
    </r>
    <r>
      <rPr>
        <sz val="11"/>
        <rFont val="Arial"/>
        <family val="2"/>
      </rPr>
      <t>393,927</t>
    </r>
  </si>
  <si>
    <r>
      <t xml:space="preserve">18 </t>
    </r>
    <r>
      <rPr>
        <sz val="11"/>
        <rFont val="Arial"/>
        <family val="2"/>
      </rPr>
      <t>428,328</t>
    </r>
  </si>
  <si>
    <r>
      <t xml:space="preserve">18 </t>
    </r>
    <r>
      <rPr>
        <sz val="11"/>
        <rFont val="Arial"/>
        <family val="2"/>
      </rPr>
      <t>441,650</t>
    </r>
  </si>
  <si>
    <r>
      <t xml:space="preserve">18 </t>
    </r>
    <r>
      <rPr>
        <sz val="11"/>
        <rFont val="Arial"/>
        <family val="2"/>
      </rPr>
      <t>466,743</t>
    </r>
  </si>
  <si>
    <r>
      <t xml:space="preserve">18 </t>
    </r>
    <r>
      <rPr>
        <sz val="11"/>
        <rFont val="Arial"/>
        <family val="2"/>
      </rPr>
      <t>478,253</t>
    </r>
  </si>
  <si>
    <r>
      <t xml:space="preserve">18 </t>
    </r>
    <r>
      <rPr>
        <sz val="11"/>
        <rFont val="Arial"/>
        <family val="2"/>
      </rPr>
      <t>486,903</t>
    </r>
  </si>
  <si>
    <r>
      <t xml:space="preserve">18 </t>
    </r>
    <r>
      <rPr>
        <sz val="11"/>
        <rFont val="Arial"/>
        <family val="2"/>
      </rPr>
      <t>519,760</t>
    </r>
  </si>
  <si>
    <r>
      <t xml:space="preserve">18 </t>
    </r>
    <r>
      <rPr>
        <sz val="11"/>
        <rFont val="Arial"/>
        <family val="2"/>
      </rPr>
      <t>537,379</t>
    </r>
  </si>
  <si>
    <r>
      <t xml:space="preserve">18 </t>
    </r>
    <r>
      <rPr>
        <sz val="11"/>
        <rFont val="Arial"/>
        <family val="2"/>
      </rPr>
      <t>496,453</t>
    </r>
  </si>
  <si>
    <r>
      <t xml:space="preserve">19 </t>
    </r>
    <r>
      <rPr>
        <sz val="11"/>
        <rFont val="Arial"/>
        <family val="2"/>
      </rPr>
      <t>32,015</t>
    </r>
  </si>
  <si>
    <r>
      <t xml:space="preserve">19 </t>
    </r>
    <r>
      <rPr>
        <sz val="11"/>
        <rFont val="Arial"/>
        <family val="2"/>
      </rPr>
      <t>53,361</t>
    </r>
  </si>
  <si>
    <r>
      <t xml:space="preserve">19 </t>
    </r>
    <r>
      <rPr>
        <sz val="11"/>
        <rFont val="Arial"/>
        <family val="2"/>
      </rPr>
      <t>55,656</t>
    </r>
  </si>
  <si>
    <r>
      <t xml:space="preserve">19 </t>
    </r>
    <r>
      <rPr>
        <sz val="11"/>
        <rFont val="Arial"/>
        <family val="2"/>
      </rPr>
      <t>62,183</t>
    </r>
  </si>
  <si>
    <r>
      <t xml:space="preserve">19 </t>
    </r>
    <r>
      <rPr>
        <sz val="11"/>
        <rFont val="Arial"/>
        <family val="2"/>
      </rPr>
      <t>61,316</t>
    </r>
  </si>
  <si>
    <r>
      <t xml:space="preserve">19 </t>
    </r>
    <r>
      <rPr>
        <sz val="11"/>
        <rFont val="Arial"/>
        <family val="2"/>
      </rPr>
      <t>74,281</t>
    </r>
  </si>
  <si>
    <r>
      <t xml:space="preserve">19 </t>
    </r>
    <r>
      <rPr>
        <sz val="11"/>
        <rFont val="Arial"/>
        <family val="2"/>
      </rPr>
      <t>65,072</t>
    </r>
  </si>
  <si>
    <r>
      <t xml:space="preserve">19 </t>
    </r>
    <r>
      <rPr>
        <sz val="11"/>
        <rFont val="Arial"/>
        <family val="2"/>
      </rPr>
      <t>76,092</t>
    </r>
  </si>
  <si>
    <r>
      <t xml:space="preserve">19 </t>
    </r>
    <r>
      <rPr>
        <sz val="11"/>
        <rFont val="Arial"/>
        <family val="2"/>
      </rPr>
      <t>75,600</t>
    </r>
  </si>
  <si>
    <r>
      <t xml:space="preserve">20 </t>
    </r>
    <r>
      <rPr>
        <sz val="11"/>
        <rFont val="Arial"/>
        <family val="2"/>
      </rPr>
      <t>2,566</t>
    </r>
  </si>
  <si>
    <r>
      <t xml:space="preserve">20 </t>
    </r>
    <r>
      <rPr>
        <sz val="11"/>
        <rFont val="Arial"/>
        <family val="2"/>
      </rPr>
      <t>6,138</t>
    </r>
  </si>
  <si>
    <r>
      <t xml:space="preserve">20 </t>
    </r>
    <r>
      <rPr>
        <sz val="11"/>
        <rFont val="Arial"/>
        <family val="2"/>
      </rPr>
      <t>7,136</t>
    </r>
  </si>
  <si>
    <r>
      <t xml:space="preserve">20 </t>
    </r>
    <r>
      <rPr>
        <sz val="11"/>
        <rFont val="Arial"/>
        <family val="2"/>
      </rPr>
      <t>7,887</t>
    </r>
  </si>
  <si>
    <r>
      <t xml:space="preserve">20 </t>
    </r>
    <r>
      <rPr>
        <sz val="11"/>
        <rFont val="Arial"/>
        <family val="2"/>
      </rPr>
      <t>8,203</t>
    </r>
  </si>
  <si>
    <r>
      <t xml:space="preserve">20 </t>
    </r>
    <r>
      <rPr>
        <sz val="11"/>
        <rFont val="Arial"/>
        <family val="2"/>
      </rPr>
      <t>4,352</t>
    </r>
  </si>
  <si>
    <r>
      <t xml:space="preserve">20 </t>
    </r>
    <r>
      <rPr>
        <sz val="11"/>
        <rFont val="Arial"/>
        <family val="2"/>
      </rPr>
      <t>3,152</t>
    </r>
  </si>
  <si>
    <r>
      <t xml:space="preserve">20 </t>
    </r>
    <r>
      <rPr>
        <sz val="11"/>
        <rFont val="Arial"/>
        <family val="2"/>
      </rPr>
      <t>2,226</t>
    </r>
  </si>
  <si>
    <r>
      <t xml:space="preserve">20 </t>
    </r>
    <r>
      <rPr>
        <sz val="11"/>
        <rFont val="Arial"/>
        <family val="2"/>
      </rPr>
      <t>1,343</t>
    </r>
  </si>
  <si>
    <r>
      <t xml:space="preserve">10 </t>
    </r>
    <r>
      <rPr>
        <sz val="11"/>
        <rFont val="Arial"/>
        <family val="2"/>
      </rPr>
      <t>26,514</t>
    </r>
  </si>
  <si>
    <r>
      <t xml:space="preserve">21 </t>
    </r>
    <r>
      <rPr>
        <sz val="11"/>
        <rFont val="Arial"/>
        <family val="2"/>
      </rPr>
      <t>46,126</t>
    </r>
  </si>
  <si>
    <r>
      <t xml:space="preserve">21 </t>
    </r>
    <r>
      <rPr>
        <sz val="11"/>
        <rFont val="Arial"/>
        <family val="2"/>
      </rPr>
      <t>51,330</t>
    </r>
  </si>
  <si>
    <r>
      <t xml:space="preserve">21 </t>
    </r>
    <r>
      <rPr>
        <sz val="11"/>
        <rFont val="Arial"/>
        <family val="2"/>
      </rPr>
      <t>52,864</t>
    </r>
  </si>
  <si>
    <r>
      <t xml:space="preserve">21 </t>
    </r>
    <r>
      <rPr>
        <sz val="11"/>
        <rFont val="Arial"/>
        <family val="2"/>
      </rPr>
      <t>54,515</t>
    </r>
  </si>
  <si>
    <r>
      <t xml:space="preserve">21 </t>
    </r>
    <r>
      <rPr>
        <sz val="11"/>
        <rFont val="Arial"/>
        <family val="2"/>
      </rPr>
      <t>56,767</t>
    </r>
  </si>
  <si>
    <r>
      <t xml:space="preserve">21 </t>
    </r>
    <r>
      <rPr>
        <sz val="11"/>
        <rFont val="Arial"/>
        <family val="2"/>
      </rPr>
      <t>57,759</t>
    </r>
  </si>
  <si>
    <r>
      <t xml:space="preserve">21 </t>
    </r>
    <r>
      <rPr>
        <sz val="11"/>
        <rFont val="Arial"/>
        <family val="2"/>
      </rPr>
      <t>57,702</t>
    </r>
  </si>
  <si>
    <r>
      <t xml:space="preserve">21 </t>
    </r>
    <r>
      <rPr>
        <sz val="11"/>
        <rFont val="Arial"/>
        <family val="2"/>
      </rPr>
      <t>60,828</t>
    </r>
  </si>
  <si>
    <r>
      <t xml:space="preserve">21 </t>
    </r>
    <r>
      <rPr>
        <sz val="11"/>
        <rFont val="Arial"/>
        <family val="2"/>
      </rPr>
      <t>56,671</t>
    </r>
  </si>
  <si>
    <r>
      <t xml:space="preserve">22 </t>
    </r>
    <r>
      <rPr>
        <sz val="11"/>
        <rFont val="Arial"/>
        <family val="2"/>
      </rPr>
      <t>42,207</t>
    </r>
  </si>
  <si>
    <r>
      <t xml:space="preserve">22 </t>
    </r>
    <r>
      <rPr>
        <sz val="11"/>
        <rFont val="Arial"/>
        <family val="2"/>
      </rPr>
      <t>42,702</t>
    </r>
  </si>
  <si>
    <r>
      <t xml:space="preserve">22 </t>
    </r>
    <r>
      <rPr>
        <sz val="11"/>
        <rFont val="Arial"/>
        <family val="2"/>
      </rPr>
      <t>44,155</t>
    </r>
  </si>
  <si>
    <r>
      <t xml:space="preserve">22 </t>
    </r>
    <r>
      <rPr>
        <sz val="11"/>
        <rFont val="Arial"/>
        <family val="2"/>
      </rPr>
      <t>46,302</t>
    </r>
  </si>
  <si>
    <r>
      <t xml:space="preserve">22 </t>
    </r>
    <r>
      <rPr>
        <sz val="11"/>
        <rFont val="Arial"/>
        <family val="2"/>
      </rPr>
      <t>48,614</t>
    </r>
  </si>
  <si>
    <r>
      <t xml:space="preserve">22 </t>
    </r>
    <r>
      <rPr>
        <sz val="11"/>
        <rFont val="Arial"/>
        <family val="2"/>
      </rPr>
      <t>49,610</t>
    </r>
  </si>
  <si>
    <r>
      <t xml:space="preserve">22 </t>
    </r>
    <r>
      <rPr>
        <sz val="11"/>
        <rFont val="Arial"/>
        <family val="2"/>
      </rPr>
      <t>50,604</t>
    </r>
  </si>
  <si>
    <r>
      <t xml:space="preserve">22 </t>
    </r>
    <r>
      <rPr>
        <sz val="11"/>
        <rFont val="Arial"/>
        <family val="2"/>
      </rPr>
      <t>53,157</t>
    </r>
  </si>
  <si>
    <r>
      <t xml:space="preserve">22 </t>
    </r>
    <r>
      <rPr>
        <sz val="11"/>
        <rFont val="Arial"/>
        <family val="2"/>
      </rPr>
      <t>50,077</t>
    </r>
  </si>
  <si>
    <r>
      <t xml:space="preserve">23 </t>
    </r>
    <r>
      <rPr>
        <sz val="11"/>
        <rFont val="Arial"/>
        <family val="2"/>
      </rPr>
      <t>2,632</t>
    </r>
  </si>
  <si>
    <r>
      <t xml:space="preserve">23 </t>
    </r>
    <r>
      <rPr>
        <sz val="11"/>
        <rFont val="Arial"/>
        <family val="2"/>
      </rPr>
      <t>6,608</t>
    </r>
  </si>
  <si>
    <r>
      <t xml:space="preserve">23 </t>
    </r>
    <r>
      <rPr>
        <sz val="11"/>
        <rFont val="Arial"/>
        <family val="2"/>
      </rPr>
      <t>8,114</t>
    </r>
  </si>
  <si>
    <r>
      <t xml:space="preserve">23 </t>
    </r>
    <r>
      <rPr>
        <sz val="11"/>
        <rFont val="Arial"/>
        <family val="2"/>
      </rPr>
      <t>7,401</t>
    </r>
  </si>
  <si>
    <r>
      <t xml:space="preserve">23 </t>
    </r>
    <r>
      <rPr>
        <sz val="11"/>
        <rFont val="Arial"/>
        <family val="2"/>
      </rPr>
      <t>6,896</t>
    </r>
  </si>
  <si>
    <r>
      <t xml:space="preserve">23 </t>
    </r>
    <r>
      <rPr>
        <sz val="11"/>
        <rFont val="Arial"/>
        <family val="2"/>
      </rPr>
      <t>7,038</t>
    </r>
  </si>
  <si>
    <r>
      <t xml:space="preserve">23 </t>
    </r>
    <r>
      <rPr>
        <sz val="11"/>
        <rFont val="Arial"/>
        <family val="2"/>
      </rPr>
      <t>5,446</t>
    </r>
  </si>
  <si>
    <r>
      <t xml:space="preserve">23 </t>
    </r>
    <r>
      <rPr>
        <sz val="11"/>
        <rFont val="Arial"/>
        <family val="2"/>
      </rPr>
      <t>5,788</t>
    </r>
  </si>
  <si>
    <r>
      <t xml:space="preserve">23 </t>
    </r>
    <r>
      <rPr>
        <sz val="11"/>
        <rFont val="Arial"/>
        <family val="2"/>
      </rPr>
      <t>5,686</t>
    </r>
  </si>
  <si>
    <r>
      <t xml:space="preserve">24 </t>
    </r>
    <r>
      <rPr>
        <sz val="11"/>
        <rFont val="Arial"/>
        <family val="2"/>
      </rPr>
      <t>1,246</t>
    </r>
  </si>
  <si>
    <r>
      <t xml:space="preserve">24 </t>
    </r>
    <r>
      <rPr>
        <sz val="11"/>
        <rFont val="Arial"/>
        <family val="2"/>
      </rPr>
      <t>1,741</t>
    </r>
  </si>
  <si>
    <r>
      <t xml:space="preserve">24 </t>
    </r>
    <r>
      <rPr>
        <sz val="11"/>
        <rFont val="Arial"/>
        <family val="2"/>
      </rPr>
      <t>556</t>
    </r>
  </si>
  <si>
    <r>
      <t xml:space="preserve">24 </t>
    </r>
    <r>
      <rPr>
        <sz val="11"/>
        <rFont val="Arial"/>
        <family val="2"/>
      </rPr>
      <t>405</t>
    </r>
  </si>
  <si>
    <r>
      <t xml:space="preserve">24 </t>
    </r>
    <r>
      <rPr>
        <sz val="11"/>
        <rFont val="Arial"/>
        <family val="2"/>
      </rPr>
      <t>1,231</t>
    </r>
  </si>
  <si>
    <r>
      <t xml:space="preserve">24 </t>
    </r>
    <r>
      <rPr>
        <sz val="11"/>
        <rFont val="Arial"/>
        <family val="2"/>
      </rPr>
      <t>940</t>
    </r>
  </si>
  <si>
    <r>
      <t xml:space="preserve">24 </t>
    </r>
    <r>
      <rPr>
        <sz val="11"/>
        <rFont val="Arial"/>
        <family val="2"/>
      </rPr>
      <t>1,404</t>
    </r>
  </si>
  <si>
    <r>
      <t xml:space="preserve">24 </t>
    </r>
    <r>
      <rPr>
        <sz val="11"/>
        <rFont val="Arial"/>
        <family val="2"/>
      </rPr>
      <t>1,810</t>
    </r>
  </si>
  <si>
    <r>
      <t xml:space="preserve">24 </t>
    </r>
    <r>
      <rPr>
        <sz val="11"/>
        <rFont val="Arial"/>
        <family val="2"/>
      </rPr>
      <t>806</t>
    </r>
  </si>
  <si>
    <r>
      <t xml:space="preserve">11 </t>
    </r>
    <r>
      <rPr>
        <sz val="11"/>
        <rFont val="Arial"/>
        <family val="2"/>
      </rPr>
      <t>300</t>
    </r>
  </si>
  <si>
    <r>
      <t xml:space="preserve">11 </t>
    </r>
    <r>
      <rPr>
        <sz val="11"/>
        <rFont val="Arial"/>
        <family val="2"/>
      </rPr>
      <t>1,803</t>
    </r>
  </si>
  <si>
    <r>
      <t xml:space="preserve">11 </t>
    </r>
    <r>
      <rPr>
        <sz val="11"/>
        <rFont val="Arial"/>
        <family val="2"/>
      </rPr>
      <t>2,386</t>
    </r>
  </si>
  <si>
    <r>
      <t xml:space="preserve">11 </t>
    </r>
    <r>
      <rPr>
        <sz val="11"/>
        <rFont val="Arial"/>
        <family val="2"/>
      </rPr>
      <t>1,988</t>
    </r>
  </si>
  <si>
    <r>
      <t xml:space="preserve">11 </t>
    </r>
    <r>
      <rPr>
        <sz val="11"/>
        <rFont val="Arial"/>
        <family val="2"/>
      </rPr>
      <t>989</t>
    </r>
  </si>
  <si>
    <r>
      <t xml:space="preserve">11 </t>
    </r>
    <r>
      <rPr>
        <sz val="11"/>
        <rFont val="Arial"/>
        <family val="2"/>
      </rPr>
      <t>1,586</t>
    </r>
  </si>
  <si>
    <r>
      <t xml:space="preserve">11 </t>
    </r>
    <r>
      <rPr>
        <sz val="11"/>
        <rFont val="Arial"/>
        <family val="2"/>
      </rPr>
      <t>1,434</t>
    </r>
  </si>
  <si>
    <r>
      <t xml:space="preserve">11 </t>
    </r>
    <r>
      <rPr>
        <sz val="11"/>
        <rFont val="Arial"/>
        <family val="2"/>
      </rPr>
      <t>1,154</t>
    </r>
  </si>
  <si>
    <r>
      <t xml:space="preserve">11 </t>
    </r>
    <r>
      <rPr>
        <sz val="11"/>
        <rFont val="Arial"/>
        <family val="2"/>
      </rPr>
      <t>1,574</t>
    </r>
  </si>
  <si>
    <r>
      <t xml:space="preserve">9 </t>
    </r>
    <r>
      <rPr>
        <sz val="11"/>
        <rFont val="Arial"/>
        <family val="2"/>
      </rPr>
      <t>58.0</t>
    </r>
  </si>
  <si>
    <r>
      <t xml:space="preserve">17 </t>
    </r>
    <r>
      <rPr>
        <sz val="11"/>
        <rFont val="Arial"/>
        <family val="2"/>
      </rPr>
      <t>60.4</t>
    </r>
  </si>
  <si>
    <r>
      <t xml:space="preserve">17 </t>
    </r>
    <r>
      <rPr>
        <sz val="11"/>
        <rFont val="Arial"/>
        <family val="2"/>
      </rPr>
      <t>65.4</t>
    </r>
  </si>
  <si>
    <r>
      <t xml:space="preserve">17 </t>
    </r>
    <r>
      <rPr>
        <sz val="11"/>
        <rFont val="Arial"/>
        <family val="2"/>
      </rPr>
      <t>67.9</t>
    </r>
  </si>
  <si>
    <r>
      <t xml:space="preserve">17 </t>
    </r>
    <r>
      <rPr>
        <sz val="11"/>
        <rFont val="Arial"/>
        <family val="2"/>
      </rPr>
      <t>69.1</t>
    </r>
  </si>
  <si>
    <r>
      <t xml:space="preserve">17 </t>
    </r>
    <r>
      <rPr>
        <sz val="11"/>
        <rFont val="Arial"/>
        <family val="2"/>
      </rPr>
      <t>70.0</t>
    </r>
  </si>
  <si>
    <r>
      <t xml:space="preserve">17 </t>
    </r>
    <r>
      <rPr>
        <sz val="11"/>
        <rFont val="Arial"/>
        <family val="2"/>
      </rPr>
      <t>69.8</t>
    </r>
  </si>
  <si>
    <r>
      <t xml:space="preserve">17 </t>
    </r>
    <r>
      <rPr>
        <sz val="11"/>
        <rFont val="Arial"/>
        <family val="2"/>
      </rPr>
      <t>71.2</t>
    </r>
  </si>
  <si>
    <r>
      <t xml:space="preserve">18 </t>
    </r>
    <r>
      <rPr>
        <sz val="11"/>
        <rFont val="Arial"/>
        <family val="2"/>
      </rPr>
      <t>60.6</t>
    </r>
  </si>
  <si>
    <r>
      <t xml:space="preserve">18 </t>
    </r>
    <r>
      <rPr>
        <sz val="11"/>
        <rFont val="Arial"/>
        <family val="2"/>
      </rPr>
      <t>65.7</t>
    </r>
  </si>
  <si>
    <r>
      <t xml:space="preserve">18 </t>
    </r>
    <r>
      <rPr>
        <sz val="11"/>
        <rFont val="Arial"/>
        <family val="2"/>
      </rPr>
      <t>68.5</t>
    </r>
  </si>
  <si>
    <r>
      <t xml:space="preserve">18 </t>
    </r>
    <r>
      <rPr>
        <sz val="11"/>
        <rFont val="Arial"/>
        <family val="2"/>
      </rPr>
      <t>69.7</t>
    </r>
  </si>
  <si>
    <r>
      <t xml:space="preserve">18 </t>
    </r>
    <r>
      <rPr>
        <sz val="11"/>
        <rFont val="Arial"/>
        <family val="2"/>
      </rPr>
      <t>70.4</t>
    </r>
  </si>
  <si>
    <r>
      <t xml:space="preserve">18 </t>
    </r>
    <r>
      <rPr>
        <sz val="11"/>
        <rFont val="Arial"/>
        <family val="2"/>
      </rPr>
      <t>70.3</t>
    </r>
  </si>
  <si>
    <r>
      <t xml:space="preserve">18 </t>
    </r>
    <r>
      <rPr>
        <sz val="11"/>
        <rFont val="Arial"/>
        <family val="2"/>
      </rPr>
      <t>71.6</t>
    </r>
  </si>
  <si>
    <r>
      <t xml:space="preserve">18 </t>
    </r>
    <r>
      <rPr>
        <sz val="11"/>
        <rFont val="Arial"/>
        <family val="2"/>
      </rPr>
      <t>69.3</t>
    </r>
  </si>
  <si>
    <r>
      <t xml:space="preserve">19 </t>
    </r>
    <r>
      <rPr>
        <sz val="11"/>
        <rFont val="Arial"/>
        <family val="2"/>
      </rPr>
      <t>56.6</t>
    </r>
  </si>
  <si>
    <r>
      <t xml:space="preserve">19 </t>
    </r>
    <r>
      <rPr>
        <sz val="11"/>
        <rFont val="Arial"/>
        <family val="2"/>
      </rPr>
      <t>61.9</t>
    </r>
  </si>
  <si>
    <r>
      <t xml:space="preserve">19 </t>
    </r>
    <r>
      <rPr>
        <sz val="11"/>
        <rFont val="Arial"/>
        <family val="2"/>
      </rPr>
      <t>61.5</t>
    </r>
  </si>
  <si>
    <r>
      <t xml:space="preserve">19 </t>
    </r>
    <r>
      <rPr>
        <sz val="11"/>
        <rFont val="Arial"/>
        <family val="2"/>
      </rPr>
      <t>63.2</t>
    </r>
  </si>
  <si>
    <r>
      <t xml:space="preserve">19 </t>
    </r>
    <r>
      <rPr>
        <sz val="11"/>
        <rFont val="Arial"/>
        <family val="2"/>
      </rPr>
      <t>65.1</t>
    </r>
  </si>
  <si>
    <r>
      <t xml:space="preserve">19 </t>
    </r>
    <r>
      <rPr>
        <sz val="11"/>
        <rFont val="Arial"/>
        <family val="2"/>
      </rPr>
      <t>64.7</t>
    </r>
  </si>
  <si>
    <r>
      <t xml:space="preserve">19 </t>
    </r>
    <r>
      <rPr>
        <sz val="11"/>
        <rFont val="Arial"/>
        <family val="2"/>
      </rPr>
      <t>66.5</t>
    </r>
  </si>
  <si>
    <r>
      <t xml:space="preserve">19 </t>
    </r>
    <r>
      <rPr>
        <sz val="11"/>
        <rFont val="Arial"/>
        <family val="2"/>
      </rPr>
      <t>67</t>
    </r>
  </si>
  <si>
    <r>
      <t xml:space="preserve">20 </t>
    </r>
    <r>
      <rPr>
        <sz val="11"/>
        <rFont val="Arial"/>
        <family val="2"/>
      </rPr>
      <t>48.7</t>
    </r>
  </si>
  <si>
    <r>
      <t xml:space="preserve">20 </t>
    </r>
    <r>
      <rPr>
        <sz val="11"/>
        <rFont val="Arial"/>
        <family val="2"/>
      </rPr>
      <t>56</t>
    </r>
  </si>
  <si>
    <r>
      <t xml:space="preserve">20 </t>
    </r>
    <r>
      <rPr>
        <sz val="11"/>
        <rFont val="Arial"/>
        <family val="2"/>
      </rPr>
      <t>60.4</t>
    </r>
  </si>
  <si>
    <r>
      <t xml:space="preserve">20 </t>
    </r>
    <r>
      <rPr>
        <sz val="11"/>
        <rFont val="Arial"/>
        <family val="2"/>
      </rPr>
      <t>60.7</t>
    </r>
  </si>
  <si>
    <r>
      <t xml:space="preserve">20 </t>
    </r>
    <r>
      <rPr>
        <sz val="11"/>
        <rFont val="Arial"/>
        <family val="2"/>
      </rPr>
      <t>58.8</t>
    </r>
  </si>
  <si>
    <r>
      <t xml:space="preserve">20 </t>
    </r>
    <r>
      <rPr>
        <sz val="11"/>
        <rFont val="Arial"/>
        <family val="2"/>
      </rPr>
      <t>42.4</t>
    </r>
  </si>
  <si>
    <r>
      <t xml:space="preserve">20 </t>
    </r>
    <r>
      <rPr>
        <sz val="11"/>
        <rFont val="Arial"/>
        <family val="2"/>
      </rPr>
      <t>59.2</t>
    </r>
  </si>
  <si>
    <r>
      <t xml:space="preserve">20 </t>
    </r>
    <r>
      <rPr>
        <sz val="11"/>
        <rFont val="Arial"/>
        <family val="2"/>
      </rPr>
      <t>70.4</t>
    </r>
  </si>
  <si>
    <r>
      <t xml:space="preserve">10 </t>
    </r>
    <r>
      <rPr>
        <sz val="11"/>
        <rFont val="Arial"/>
        <family val="2"/>
      </rPr>
      <t>62.8</t>
    </r>
  </si>
  <si>
    <r>
      <t xml:space="preserve">21 </t>
    </r>
    <r>
      <rPr>
        <sz val="11"/>
        <rFont val="Arial"/>
        <family val="2"/>
      </rPr>
      <t>69.1</t>
    </r>
  </si>
  <si>
    <r>
      <t xml:space="preserve">21 </t>
    </r>
    <r>
      <rPr>
        <sz val="11"/>
        <rFont val="Arial"/>
        <family val="2"/>
      </rPr>
      <t>71.8</t>
    </r>
  </si>
  <si>
    <r>
      <t xml:space="preserve">21 </t>
    </r>
    <r>
      <rPr>
        <sz val="11"/>
        <rFont val="Arial"/>
        <family val="2"/>
      </rPr>
      <t>73.3</t>
    </r>
  </si>
  <si>
    <r>
      <t xml:space="preserve">21 </t>
    </r>
    <r>
      <rPr>
        <sz val="11"/>
        <rFont val="Arial"/>
        <family val="2"/>
      </rPr>
      <t>74.1</t>
    </r>
  </si>
  <si>
    <r>
      <t xml:space="preserve">21 </t>
    </r>
    <r>
      <rPr>
        <sz val="11"/>
        <rFont val="Arial"/>
        <family val="2"/>
      </rPr>
      <t>72.8</t>
    </r>
  </si>
  <si>
    <r>
      <t xml:space="preserve">21 </t>
    </r>
    <r>
      <rPr>
        <sz val="11"/>
        <rFont val="Arial"/>
        <family val="2"/>
      </rPr>
      <t>74.4</t>
    </r>
  </si>
  <si>
    <r>
      <t xml:space="preserve">21 </t>
    </r>
    <r>
      <rPr>
        <sz val="11"/>
        <rFont val="Arial"/>
        <family val="2"/>
      </rPr>
      <t>76.0</t>
    </r>
  </si>
  <si>
    <r>
      <t xml:space="preserve">22 </t>
    </r>
    <r>
      <rPr>
        <sz val="11"/>
        <rFont val="Arial"/>
        <family val="2"/>
      </rPr>
      <t>69.1</t>
    </r>
  </si>
  <si>
    <r>
      <t xml:space="preserve">22 </t>
    </r>
    <r>
      <rPr>
        <sz val="11"/>
        <rFont val="Arial"/>
        <family val="2"/>
      </rPr>
      <t>72.1</t>
    </r>
  </si>
  <si>
    <r>
      <t xml:space="preserve">22 </t>
    </r>
    <r>
      <rPr>
        <sz val="11"/>
        <rFont val="Arial"/>
        <family val="2"/>
      </rPr>
      <t>73.7</t>
    </r>
  </si>
  <si>
    <r>
      <t xml:space="preserve">22 </t>
    </r>
    <r>
      <rPr>
        <sz val="11"/>
        <rFont val="Arial"/>
        <family val="2"/>
      </rPr>
      <t>74.4</t>
    </r>
  </si>
  <si>
    <r>
      <t xml:space="preserve">22 </t>
    </r>
    <r>
      <rPr>
        <sz val="11"/>
        <rFont val="Arial"/>
        <family val="2"/>
      </rPr>
      <t>72.9</t>
    </r>
  </si>
  <si>
    <r>
      <t xml:space="preserve">22 </t>
    </r>
    <r>
      <rPr>
        <sz val="11"/>
        <rFont val="Arial"/>
        <family val="2"/>
      </rPr>
      <t>74.5</t>
    </r>
  </si>
  <si>
    <r>
      <t xml:space="preserve">22 </t>
    </r>
    <r>
      <rPr>
        <sz val="11"/>
        <rFont val="Arial"/>
        <family val="2"/>
      </rPr>
      <t>76.1</t>
    </r>
  </si>
  <si>
    <r>
      <t xml:space="preserve">23 </t>
    </r>
    <r>
      <rPr>
        <sz val="11"/>
        <rFont val="Arial"/>
        <family val="2"/>
      </rPr>
      <t>73.4</t>
    </r>
  </si>
  <si>
    <r>
      <t xml:space="preserve">23 </t>
    </r>
    <r>
      <rPr>
        <sz val="11"/>
        <rFont val="Arial"/>
        <family val="2"/>
      </rPr>
      <t>67.7</t>
    </r>
  </si>
  <si>
    <r>
      <t xml:space="preserve">23 </t>
    </r>
    <r>
      <rPr>
        <sz val="11"/>
        <rFont val="Arial"/>
        <family val="2"/>
      </rPr>
      <t>67.8</t>
    </r>
  </si>
  <si>
    <r>
      <t xml:space="preserve">23 </t>
    </r>
    <r>
      <rPr>
        <sz val="11"/>
        <rFont val="Arial"/>
        <family val="2"/>
      </rPr>
      <t>69.6</t>
    </r>
  </si>
  <si>
    <r>
      <t xml:space="preserve">23 </t>
    </r>
    <r>
      <rPr>
        <sz val="11"/>
        <rFont val="Arial"/>
        <family val="2"/>
      </rPr>
      <t>70.9</t>
    </r>
  </si>
  <si>
    <r>
      <t xml:space="preserve">23 </t>
    </r>
    <r>
      <rPr>
        <sz val="11"/>
        <rFont val="Arial"/>
        <family val="2"/>
      </rPr>
      <t>73.7</t>
    </r>
  </si>
  <si>
    <r>
      <t xml:space="preserve">23 </t>
    </r>
    <r>
      <rPr>
        <sz val="11"/>
        <rFont val="Arial"/>
        <family val="2"/>
      </rPr>
      <t>70</t>
    </r>
  </si>
  <si>
    <r>
      <t xml:space="preserve">24 </t>
    </r>
    <r>
      <rPr>
        <sz val="11"/>
        <rFont val="Arial"/>
        <family val="2"/>
      </rPr>
      <t>66.5</t>
    </r>
  </si>
  <si>
    <r>
      <t xml:space="preserve">24 </t>
    </r>
    <r>
      <rPr>
        <sz val="11"/>
        <rFont val="Arial"/>
        <family val="2"/>
      </rPr>
      <t>44.5</t>
    </r>
  </si>
  <si>
    <r>
      <t xml:space="preserve">24 </t>
    </r>
    <r>
      <rPr>
        <sz val="11"/>
        <rFont val="Arial"/>
        <family val="2"/>
      </rPr>
      <t>0.0</t>
    </r>
  </si>
  <si>
    <r>
      <t xml:space="preserve">24 </t>
    </r>
    <r>
      <rPr>
        <sz val="11"/>
        <rFont val="Arial"/>
        <family val="2"/>
      </rPr>
      <t>64.9</t>
    </r>
  </si>
  <si>
    <r>
      <t xml:space="preserve">24 </t>
    </r>
    <r>
      <rPr>
        <sz val="11"/>
        <rFont val="Arial"/>
        <family val="2"/>
      </rPr>
      <t>46.0</t>
    </r>
  </si>
  <si>
    <r>
      <t xml:space="preserve">24 </t>
    </r>
    <r>
      <rPr>
        <sz val="11"/>
        <rFont val="Arial"/>
        <family val="2"/>
      </rPr>
      <t>U</t>
    </r>
  </si>
  <si>
    <r>
      <t xml:space="preserve">24 </t>
    </r>
    <r>
      <rPr>
        <sz val="11"/>
        <rFont val="Arial"/>
        <family val="2"/>
      </rPr>
      <t>58.0</t>
    </r>
  </si>
  <si>
    <r>
      <t xml:space="preserve">24 </t>
    </r>
    <r>
      <rPr>
        <sz val="11"/>
        <rFont val="Arial"/>
        <family val="2"/>
      </rPr>
      <t>67</t>
    </r>
  </si>
  <si>
    <r>
      <t xml:space="preserve">11 </t>
    </r>
    <r>
      <rPr>
        <sz val="11"/>
        <rFont val="Arial"/>
        <family val="2"/>
      </rPr>
      <t>46.7</t>
    </r>
  </si>
  <si>
    <r>
      <t xml:space="preserve">11 </t>
    </r>
    <r>
      <rPr>
        <sz val="11"/>
        <rFont val="Arial"/>
        <family val="2"/>
      </rPr>
      <t>0.0</t>
    </r>
  </si>
  <si>
    <r>
      <t xml:space="preserve">11 </t>
    </r>
    <r>
      <rPr>
        <sz val="11"/>
        <rFont val="Arial"/>
        <family val="2"/>
      </rPr>
      <t>59.3</t>
    </r>
  </si>
  <si>
    <r>
      <t xml:space="preserve">11 </t>
    </r>
    <r>
      <rPr>
        <sz val="11"/>
        <rFont val="Arial"/>
        <family val="2"/>
      </rPr>
      <t>66.7</t>
    </r>
  </si>
  <si>
    <r>
      <t xml:space="preserve">11 </t>
    </r>
    <r>
      <rPr>
        <sz val="11"/>
        <rFont val="Arial"/>
        <family val="2"/>
      </rPr>
      <t>49.7</t>
    </r>
  </si>
  <si>
    <r>
      <t xml:space="preserve">11 </t>
    </r>
    <r>
      <rPr>
        <sz val="11"/>
        <rFont val="Arial"/>
        <family val="2"/>
      </rPr>
      <t>58.2</t>
    </r>
  </si>
  <si>
    <r>
      <t xml:space="preserve">11 </t>
    </r>
    <r>
      <rPr>
        <sz val="11"/>
        <rFont val="Arial"/>
        <family val="2"/>
      </rPr>
      <t>58.3</t>
    </r>
  </si>
  <si>
    <r>
      <t xml:space="preserve">11 </t>
    </r>
    <r>
      <rPr>
        <sz val="11"/>
        <rFont val="Arial"/>
        <family val="2"/>
      </rPr>
      <t>35.5</t>
    </r>
  </si>
  <si>
    <r>
      <t xml:space="preserve">11 </t>
    </r>
    <r>
      <rPr>
        <sz val="11"/>
        <rFont val="Arial"/>
        <family val="2"/>
      </rPr>
      <t>51.6</t>
    </r>
  </si>
  <si>
    <r>
      <t xml:space="preserve">5 </t>
    </r>
    <r>
      <rPr>
        <sz val="11"/>
        <rFont val="Arial"/>
        <family val="2"/>
      </rPr>
      <t>1,332</t>
    </r>
  </si>
  <si>
    <r>
      <t xml:space="preserve">5 </t>
    </r>
    <r>
      <rPr>
        <sz val="11"/>
        <rFont val="Arial"/>
        <family val="2"/>
      </rPr>
      <t>5,531</t>
    </r>
  </si>
  <si>
    <r>
      <t xml:space="preserve">12 </t>
    </r>
    <r>
      <rPr>
        <sz val="11"/>
        <rFont val="Arial"/>
        <family val="2"/>
      </rPr>
      <t>10,031</t>
    </r>
  </si>
  <si>
    <r>
      <t xml:space="preserve">12 </t>
    </r>
    <r>
      <rPr>
        <sz val="11"/>
        <rFont val="Arial"/>
        <family val="2"/>
      </rPr>
      <t>19,145</t>
    </r>
  </si>
  <si>
    <r>
      <t xml:space="preserve">25 </t>
    </r>
    <r>
      <rPr>
        <sz val="11"/>
        <rFont val="Arial"/>
        <family val="2"/>
      </rPr>
      <t>24,582</t>
    </r>
  </si>
  <si>
    <r>
      <t xml:space="preserve">12 </t>
    </r>
    <r>
      <rPr>
        <sz val="11"/>
        <rFont val="Arial"/>
        <family val="2"/>
      </rPr>
      <t>25,148</t>
    </r>
  </si>
  <si>
    <r>
      <t xml:space="preserve">12 </t>
    </r>
    <r>
      <rPr>
        <sz val="11"/>
        <rFont val="Arial"/>
        <family val="2"/>
      </rPr>
      <t>26,744</t>
    </r>
  </si>
  <si>
    <r>
      <t xml:space="preserve">12 </t>
    </r>
    <r>
      <rPr>
        <sz val="11"/>
        <rFont val="Arial"/>
        <family val="2"/>
      </rPr>
      <t>27,390</t>
    </r>
  </si>
  <si>
    <r>
      <t xml:space="preserve">12 </t>
    </r>
    <r>
      <rPr>
        <sz val="11"/>
        <rFont val="Arial"/>
        <family val="2"/>
      </rPr>
      <t>27,462</t>
    </r>
  </si>
  <si>
    <r>
      <t xml:space="preserve">12 </t>
    </r>
    <r>
      <rPr>
        <sz val="11"/>
        <rFont val="Arial"/>
        <family val="2"/>
      </rPr>
      <t>29,837</t>
    </r>
  </si>
  <si>
    <r>
      <t xml:space="preserve">12 </t>
    </r>
    <r>
      <rPr>
        <sz val="11"/>
        <rFont val="Arial"/>
        <family val="2"/>
      </rPr>
      <t>27,985</t>
    </r>
  </si>
  <si>
    <r>
      <t>Total revenue ton-miles (thousands)</t>
    </r>
    <r>
      <rPr>
        <b/>
        <vertAlign val="superscript"/>
        <sz val="11"/>
        <color indexed="8"/>
        <rFont val="Arial"/>
        <family val="2"/>
      </rPr>
      <t>e</t>
    </r>
  </si>
  <si>
    <r>
      <t xml:space="preserve">4 </t>
    </r>
    <r>
      <rPr>
        <sz val="11"/>
        <rFont val="Arial"/>
        <family val="2"/>
      </rPr>
      <t>3,732,949</t>
    </r>
  </si>
  <si>
    <r>
      <t xml:space="preserve">4 </t>
    </r>
    <r>
      <rPr>
        <sz val="11"/>
        <rFont val="Arial"/>
        <family val="2"/>
      </rPr>
      <t>13,876,802</t>
    </r>
  </si>
  <si>
    <r>
      <t xml:space="preserve">9 </t>
    </r>
    <r>
      <rPr>
        <sz val="11"/>
        <rFont val="Arial"/>
        <family val="2"/>
      </rPr>
      <t>24,964,907</t>
    </r>
  </si>
  <si>
    <r>
      <t xml:space="preserve">17 </t>
    </r>
    <r>
      <rPr>
        <sz val="11"/>
        <rFont val="Arial"/>
        <family val="2"/>
      </rPr>
      <t>43,651,162</t>
    </r>
  </si>
  <si>
    <r>
      <t xml:space="preserve">17 </t>
    </r>
    <r>
      <rPr>
        <sz val="11"/>
        <rFont val="Arial"/>
        <family val="2"/>
      </rPr>
      <t>52,910,081</t>
    </r>
  </si>
  <si>
    <r>
      <t xml:space="preserve">17 </t>
    </r>
    <r>
      <rPr>
        <sz val="11"/>
        <rFont val="Arial"/>
        <family val="2"/>
      </rPr>
      <t>56,326,750</t>
    </r>
  </si>
  <si>
    <r>
      <t xml:space="preserve">17 </t>
    </r>
    <r>
      <rPr>
        <sz val="11"/>
        <rFont val="Arial"/>
        <family val="2"/>
      </rPr>
      <t>58,658,887</t>
    </r>
  </si>
  <si>
    <r>
      <t xml:space="preserve">17 </t>
    </r>
    <r>
      <rPr>
        <sz val="11"/>
        <rFont val="Arial"/>
        <family val="2"/>
      </rPr>
      <t>60,199,459</t>
    </r>
  </si>
  <si>
    <r>
      <t xml:space="preserve">17 </t>
    </r>
    <r>
      <rPr>
        <sz val="11"/>
        <rFont val="Arial"/>
        <family val="2"/>
      </rPr>
      <t>63,032,722</t>
    </r>
  </si>
  <si>
    <r>
      <t xml:space="preserve">17 </t>
    </r>
    <r>
      <rPr>
        <sz val="11"/>
        <rFont val="Arial"/>
        <family val="2"/>
      </rPr>
      <t>66,595,204</t>
    </r>
  </si>
  <si>
    <r>
      <t xml:space="preserve">17 </t>
    </r>
    <r>
      <rPr>
        <sz val="11"/>
        <rFont val="Arial"/>
        <family val="2"/>
      </rPr>
      <t>61,945,030</t>
    </r>
  </si>
  <si>
    <r>
      <t xml:space="preserve">18 </t>
    </r>
    <r>
      <rPr>
        <sz val="11"/>
        <rFont val="Arial"/>
        <family val="2"/>
      </rPr>
      <t>39,107,033</t>
    </r>
  </si>
  <si>
    <r>
      <t xml:space="preserve">18 </t>
    </r>
    <r>
      <rPr>
        <sz val="11"/>
        <rFont val="Arial"/>
        <family val="2"/>
      </rPr>
      <t>47,015,642</t>
    </r>
  </si>
  <si>
    <r>
      <t xml:space="preserve">18 </t>
    </r>
    <r>
      <rPr>
        <sz val="11"/>
        <rFont val="Arial"/>
        <family val="2"/>
      </rPr>
      <t>50,096,661</t>
    </r>
  </si>
  <si>
    <r>
      <t xml:space="preserve">18 </t>
    </r>
    <r>
      <rPr>
        <sz val="11"/>
        <rFont val="Arial"/>
        <family val="2"/>
      </rPr>
      <t>52,254,323</t>
    </r>
  </si>
  <si>
    <r>
      <t xml:space="preserve">18 </t>
    </r>
    <r>
      <rPr>
        <sz val="11"/>
        <rFont val="Arial"/>
        <family val="2"/>
      </rPr>
      <t>53,424,349</t>
    </r>
  </si>
  <si>
    <r>
      <t xml:space="preserve">18 </t>
    </r>
    <r>
      <rPr>
        <sz val="11"/>
        <rFont val="Arial"/>
        <family val="2"/>
      </rPr>
      <t>56,696,427</t>
    </r>
  </si>
  <si>
    <r>
      <t xml:space="preserve">18 </t>
    </r>
    <r>
      <rPr>
        <sz val="11"/>
        <rFont val="Arial"/>
        <family val="2"/>
      </rPr>
      <t>59,095,406</t>
    </r>
  </si>
  <si>
    <r>
      <t xml:space="preserve">18 </t>
    </r>
    <r>
      <rPr>
        <sz val="11"/>
        <rFont val="Arial"/>
        <family val="2"/>
      </rPr>
      <t>54,678,441</t>
    </r>
  </si>
  <si>
    <r>
      <t xml:space="preserve">19 </t>
    </r>
    <r>
      <rPr>
        <sz val="11"/>
        <rFont val="Arial"/>
        <family val="2"/>
      </rPr>
      <t>3,561,283</t>
    </r>
  </si>
  <si>
    <r>
      <t xml:space="preserve">19 </t>
    </r>
    <r>
      <rPr>
        <sz val="11"/>
        <rFont val="Arial"/>
        <family val="2"/>
      </rPr>
      <t>4,996,345</t>
    </r>
  </si>
  <si>
    <r>
      <t xml:space="preserve">19 </t>
    </r>
    <r>
      <rPr>
        <sz val="11"/>
        <rFont val="Arial"/>
        <family val="2"/>
      </rPr>
      <t>231,398</t>
    </r>
  </si>
  <si>
    <r>
      <t xml:space="preserve">19 </t>
    </r>
    <r>
      <rPr>
        <sz val="11"/>
        <rFont val="Arial"/>
        <family val="2"/>
      </rPr>
      <t>5,317,576</t>
    </r>
  </si>
  <si>
    <r>
      <t xml:space="preserve">19 </t>
    </r>
    <r>
      <rPr>
        <sz val="11"/>
        <rFont val="Arial"/>
        <family val="2"/>
      </rPr>
      <t>6,012,665</t>
    </r>
  </si>
  <si>
    <r>
      <t xml:space="preserve">19 </t>
    </r>
    <r>
      <rPr>
        <sz val="11"/>
        <rFont val="Arial"/>
        <family val="2"/>
      </rPr>
      <t>5,705,158</t>
    </r>
  </si>
  <si>
    <r>
      <t xml:space="preserve">19 </t>
    </r>
    <r>
      <rPr>
        <sz val="11"/>
        <rFont val="Arial"/>
        <family val="2"/>
      </rPr>
      <t>6,799,198</t>
    </r>
  </si>
  <si>
    <r>
      <t xml:space="preserve">19 </t>
    </r>
    <r>
      <rPr>
        <sz val="11"/>
        <rFont val="Arial"/>
        <family val="2"/>
      </rPr>
      <t>6,519,158</t>
    </r>
  </si>
  <si>
    <r>
      <t xml:space="preserve">20 </t>
    </r>
    <r>
      <rPr>
        <sz val="11"/>
        <rFont val="Arial"/>
        <family val="2"/>
      </rPr>
      <t>945,929</t>
    </r>
  </si>
  <si>
    <r>
      <t xml:space="preserve">20 </t>
    </r>
    <r>
      <rPr>
        <sz val="11"/>
        <rFont val="Arial"/>
        <family val="2"/>
      </rPr>
      <t>718,659</t>
    </r>
  </si>
  <si>
    <r>
      <t xml:space="preserve">20 </t>
    </r>
    <r>
      <rPr>
        <sz val="11"/>
        <rFont val="Arial"/>
        <family val="2"/>
      </rPr>
      <t>863,449</t>
    </r>
  </si>
  <si>
    <r>
      <t xml:space="preserve">20 </t>
    </r>
    <r>
      <rPr>
        <sz val="11"/>
        <rFont val="Arial"/>
        <family val="2"/>
      </rPr>
      <t>971,942</t>
    </r>
  </si>
  <si>
    <r>
      <t xml:space="preserve">20 </t>
    </r>
    <r>
      <rPr>
        <sz val="11"/>
        <rFont val="Arial"/>
        <family val="2"/>
      </rPr>
      <t>508,172</t>
    </r>
  </si>
  <si>
    <r>
      <t xml:space="preserve">20 </t>
    </r>
    <r>
      <rPr>
        <sz val="11"/>
        <rFont val="Arial"/>
        <family val="2"/>
      </rPr>
      <t>507,053</t>
    </r>
  </si>
  <si>
    <r>
      <t xml:space="preserve">20 </t>
    </r>
    <r>
      <rPr>
        <sz val="11"/>
        <rFont val="Arial"/>
        <family val="2"/>
      </rPr>
      <t>588,975</t>
    </r>
  </si>
  <si>
    <r>
      <t xml:space="preserve">20 </t>
    </r>
    <r>
      <rPr>
        <sz val="11"/>
        <rFont val="Arial"/>
        <family val="2"/>
      </rPr>
      <t>512,007</t>
    </r>
  </si>
  <si>
    <r>
      <t xml:space="preserve">10 </t>
    </r>
    <r>
      <rPr>
        <sz val="11"/>
        <rFont val="Arial"/>
        <family val="2"/>
      </rPr>
      <t>9,689,067</t>
    </r>
  </si>
  <si>
    <r>
      <t xml:space="preserve">21 </t>
    </r>
    <r>
      <rPr>
        <sz val="11"/>
        <rFont val="Arial"/>
        <family val="2"/>
      </rPr>
      <t>19,975,915</t>
    </r>
  </si>
  <si>
    <r>
      <t xml:space="preserve">21 </t>
    </r>
    <r>
      <rPr>
        <sz val="11"/>
        <rFont val="Arial"/>
        <family val="2"/>
      </rPr>
      <t>26,295,684</t>
    </r>
  </si>
  <si>
    <r>
      <t xml:space="preserve">21 </t>
    </r>
    <r>
      <rPr>
        <sz val="11"/>
        <rFont val="Arial"/>
        <family val="2"/>
      </rPr>
      <t>28,177,721</t>
    </r>
  </si>
  <si>
    <r>
      <t xml:space="preserve">21 </t>
    </r>
    <r>
      <rPr>
        <sz val="11"/>
        <rFont val="Arial"/>
        <family val="2"/>
      </rPr>
      <t>30,944,299</t>
    </r>
  </si>
  <si>
    <r>
      <t xml:space="preserve">21 </t>
    </r>
    <r>
      <rPr>
        <sz val="11"/>
        <rFont val="Arial"/>
        <family val="2"/>
      </rPr>
      <t>31,481,513</t>
    </r>
  </si>
  <si>
    <r>
      <t xml:space="preserve">21 </t>
    </r>
    <r>
      <rPr>
        <sz val="11"/>
        <rFont val="Arial"/>
        <family val="2"/>
      </rPr>
      <t>32,810,136</t>
    </r>
  </si>
  <si>
    <r>
      <t xml:space="preserve">21 </t>
    </r>
    <r>
      <rPr>
        <sz val="11"/>
        <rFont val="Arial"/>
        <family val="2"/>
      </rPr>
      <t>35,161,431</t>
    </r>
  </si>
  <si>
    <r>
      <t xml:space="preserve">21 </t>
    </r>
    <r>
      <rPr>
        <sz val="11"/>
        <rFont val="Arial"/>
        <family val="2"/>
      </rPr>
      <t>32,432,059</t>
    </r>
  </si>
  <si>
    <r>
      <t xml:space="preserve">22 </t>
    </r>
    <r>
      <rPr>
        <sz val="11"/>
        <rFont val="Arial"/>
        <family val="2"/>
      </rPr>
      <t>17,803,825</t>
    </r>
  </si>
  <si>
    <r>
      <t xml:space="preserve">22 </t>
    </r>
    <r>
      <rPr>
        <sz val="11"/>
        <rFont val="Arial"/>
        <family val="2"/>
      </rPr>
      <t>21,517,789</t>
    </r>
  </si>
  <si>
    <r>
      <t xml:space="preserve">22 </t>
    </r>
    <r>
      <rPr>
        <sz val="11"/>
        <rFont val="Arial"/>
        <family val="2"/>
      </rPr>
      <t>22,880,295</t>
    </r>
  </si>
  <si>
    <r>
      <t xml:space="preserve">22 </t>
    </r>
    <r>
      <rPr>
        <sz val="11"/>
        <rFont val="Arial"/>
        <family val="2"/>
      </rPr>
      <t>24,971,379</t>
    </r>
  </si>
  <si>
    <r>
      <t xml:space="preserve">22 </t>
    </r>
    <r>
      <rPr>
        <sz val="11"/>
        <rFont val="Arial"/>
        <family val="2"/>
      </rPr>
      <t>25,794,344</t>
    </r>
  </si>
  <si>
    <r>
      <t xml:space="preserve">22 </t>
    </r>
    <r>
      <rPr>
        <sz val="11"/>
        <rFont val="Arial"/>
        <family val="2"/>
      </rPr>
      <t>27,949,876</t>
    </r>
  </si>
  <si>
    <r>
      <t xml:space="preserve">22 </t>
    </r>
    <r>
      <rPr>
        <sz val="11"/>
        <rFont val="Arial"/>
        <family val="2"/>
      </rPr>
      <t>30,683,564</t>
    </r>
  </si>
  <si>
    <r>
      <t xml:space="preserve">22 </t>
    </r>
    <r>
      <rPr>
        <sz val="11"/>
        <rFont val="Arial"/>
        <family val="2"/>
      </rPr>
      <t>28,311,386</t>
    </r>
  </si>
  <si>
    <r>
      <t xml:space="preserve">23 </t>
    </r>
    <r>
      <rPr>
        <sz val="11"/>
        <rFont val="Arial"/>
        <family val="2"/>
      </rPr>
      <t>1,229,849</t>
    </r>
  </si>
  <si>
    <r>
      <t xml:space="preserve">23 </t>
    </r>
    <r>
      <rPr>
        <sz val="11"/>
        <rFont val="Arial"/>
        <family val="2"/>
      </rPr>
      <t>4,116,380</t>
    </r>
  </si>
  <si>
    <r>
      <t xml:space="preserve">23 </t>
    </r>
    <r>
      <rPr>
        <sz val="11"/>
        <rFont val="Arial"/>
        <family val="2"/>
      </rPr>
      <t>4,603,920</t>
    </r>
  </si>
  <si>
    <r>
      <t xml:space="preserve">23 </t>
    </r>
    <r>
      <rPr>
        <sz val="11"/>
        <rFont val="Arial"/>
        <family val="2"/>
      </rPr>
      <t>4,657,365</t>
    </r>
  </si>
  <si>
    <r>
      <t xml:space="preserve">23 </t>
    </r>
    <r>
      <rPr>
        <sz val="11"/>
        <rFont val="Arial"/>
        <family val="2"/>
      </rPr>
      <t>4,376,654</t>
    </r>
  </si>
  <si>
    <r>
      <t xml:space="preserve">23 </t>
    </r>
    <r>
      <rPr>
        <sz val="11"/>
        <rFont val="Arial"/>
        <family val="2"/>
      </rPr>
      <t>4,257,520</t>
    </r>
  </si>
  <si>
    <r>
      <t xml:space="preserve">23 </t>
    </r>
    <r>
      <rPr>
        <sz val="11"/>
        <rFont val="Arial"/>
        <family val="2"/>
      </rPr>
      <t>3,815,162</t>
    </r>
  </si>
  <si>
    <r>
      <t xml:space="preserve">23 </t>
    </r>
    <r>
      <rPr>
        <sz val="11"/>
        <rFont val="Arial"/>
        <family val="2"/>
      </rPr>
      <t>3,469,902</t>
    </r>
  </si>
  <si>
    <r>
      <t xml:space="preserve">24 </t>
    </r>
    <r>
      <rPr>
        <sz val="11"/>
        <rFont val="Arial"/>
        <family val="2"/>
      </rPr>
      <t>835,701</t>
    </r>
  </si>
  <si>
    <r>
      <t xml:space="preserve">24 </t>
    </r>
    <r>
      <rPr>
        <sz val="11"/>
        <rFont val="Arial"/>
        <family val="2"/>
      </rPr>
      <t>513,476</t>
    </r>
  </si>
  <si>
    <r>
      <t xml:space="preserve">24 </t>
    </r>
    <r>
      <rPr>
        <sz val="11"/>
        <rFont val="Arial"/>
        <family val="2"/>
      </rPr>
      <t>396,142</t>
    </r>
  </si>
  <si>
    <r>
      <t xml:space="preserve">24 </t>
    </r>
    <r>
      <rPr>
        <sz val="11"/>
        <rFont val="Arial"/>
        <family val="2"/>
      </rPr>
      <t>1,240,303</t>
    </r>
  </si>
  <si>
    <r>
      <t xml:space="preserve">24 </t>
    </r>
    <r>
      <rPr>
        <sz val="11"/>
        <rFont val="Arial"/>
        <family val="2"/>
      </rPr>
      <t>1,269,602</t>
    </r>
  </si>
  <si>
    <r>
      <t xml:space="preserve">24 </t>
    </r>
    <r>
      <rPr>
        <sz val="11"/>
        <rFont val="Arial"/>
        <family val="2"/>
      </rPr>
      <t>566,689</t>
    </r>
  </si>
  <si>
    <r>
      <t xml:space="preserve">24 </t>
    </r>
    <r>
      <rPr>
        <sz val="11"/>
        <rFont val="Arial"/>
        <family val="2"/>
      </rPr>
      <t>565,198</t>
    </r>
  </si>
  <si>
    <r>
      <t xml:space="preserve">24 </t>
    </r>
    <r>
      <rPr>
        <sz val="11"/>
        <rFont val="Arial"/>
        <family val="2"/>
      </rPr>
      <t>495,968</t>
    </r>
  </si>
  <si>
    <r>
      <t xml:space="preserve">11 </t>
    </r>
    <r>
      <rPr>
        <sz val="11"/>
        <rFont val="Arial"/>
        <family val="2"/>
      </rPr>
      <t>143,457</t>
    </r>
  </si>
  <si>
    <r>
      <t xml:space="preserve">11 </t>
    </r>
    <r>
      <rPr>
        <sz val="11"/>
        <rFont val="Arial"/>
        <family val="2"/>
      </rPr>
      <t>327,474</t>
    </r>
  </si>
  <si>
    <r>
      <t xml:space="preserve">11 </t>
    </r>
    <r>
      <rPr>
        <sz val="11"/>
        <rFont val="Arial"/>
        <family val="2"/>
      </rPr>
      <t>432,606</t>
    </r>
  </si>
  <si>
    <r>
      <t xml:space="preserve">11 </t>
    </r>
    <r>
      <rPr>
        <sz val="11"/>
        <rFont val="Arial"/>
        <family val="2"/>
      </rPr>
      <t>190,298</t>
    </r>
  </si>
  <si>
    <r>
      <t xml:space="preserve">11 </t>
    </r>
    <r>
      <rPr>
        <sz val="11"/>
        <rFont val="Arial"/>
        <family val="2"/>
      </rPr>
      <t>265,186</t>
    </r>
  </si>
  <si>
    <r>
      <t xml:space="preserve">11 </t>
    </r>
    <r>
      <rPr>
        <sz val="11"/>
        <rFont val="Arial"/>
        <family val="2"/>
      </rPr>
      <t>160,135</t>
    </r>
  </si>
  <si>
    <r>
      <t xml:space="preserve">11 </t>
    </r>
    <r>
      <rPr>
        <sz val="11"/>
        <rFont val="Arial"/>
        <family val="2"/>
      </rPr>
      <t>209,132</t>
    </r>
  </si>
  <si>
    <r>
      <t xml:space="preserve">11 </t>
    </r>
    <r>
      <rPr>
        <sz val="11"/>
        <rFont val="Arial"/>
        <family val="2"/>
      </rPr>
      <t>390,227</t>
    </r>
  </si>
  <si>
    <r>
      <t>Revenue ton-miles of freight</t>
    </r>
    <r>
      <rPr>
        <sz val="11"/>
        <color indexed="8"/>
        <rFont val="Arial"/>
        <family val="2"/>
      </rPr>
      <t xml:space="preserve"> </t>
    </r>
    <r>
      <rPr>
        <b/>
        <sz val="11"/>
        <color indexed="8"/>
        <rFont val="Arial"/>
        <family val="2"/>
      </rPr>
      <t>(thousands)</t>
    </r>
  </si>
  <si>
    <r>
      <t xml:space="preserve">9 </t>
    </r>
    <r>
      <rPr>
        <sz val="11"/>
        <rFont val="Arial"/>
        <family val="2"/>
      </rPr>
      <t>4,528,316</t>
    </r>
  </si>
  <si>
    <r>
      <t xml:space="preserve">17 </t>
    </r>
    <r>
      <rPr>
        <sz val="11"/>
        <rFont val="Arial"/>
        <family val="2"/>
      </rPr>
      <t>9,063,864</t>
    </r>
  </si>
  <si>
    <r>
      <t xml:space="preserve">17 </t>
    </r>
    <r>
      <rPr>
        <sz val="11"/>
        <rFont val="Arial"/>
        <family val="2"/>
      </rPr>
      <t>12,520,057</t>
    </r>
  </si>
  <si>
    <r>
      <t xml:space="preserve">17 </t>
    </r>
    <r>
      <rPr>
        <sz val="11"/>
        <rFont val="Arial"/>
        <family val="2"/>
      </rPr>
      <t>12,860,845</t>
    </r>
  </si>
  <si>
    <r>
      <t xml:space="preserve">17 </t>
    </r>
    <r>
      <rPr>
        <sz val="11"/>
        <rFont val="Arial"/>
        <family val="2"/>
      </rPr>
      <t>13,601,412</t>
    </r>
  </si>
  <si>
    <r>
      <t xml:space="preserve">17 </t>
    </r>
    <r>
      <rPr>
        <sz val="11"/>
        <rFont val="Arial"/>
        <family val="2"/>
      </rPr>
      <t>13,839,605</t>
    </r>
  </si>
  <si>
    <r>
      <t xml:space="preserve">17 </t>
    </r>
    <r>
      <rPr>
        <sz val="11"/>
        <rFont val="Arial"/>
        <family val="2"/>
      </rPr>
      <t>14,201,933</t>
    </r>
  </si>
  <si>
    <r>
      <t xml:space="preserve">17 </t>
    </r>
    <r>
      <rPr>
        <sz val="11"/>
        <rFont val="Arial"/>
        <family val="2"/>
      </rPr>
      <t>14,982,615</t>
    </r>
  </si>
  <si>
    <r>
      <t xml:space="preserve">17 </t>
    </r>
    <r>
      <rPr>
        <sz val="11"/>
        <rFont val="Arial"/>
        <family val="2"/>
      </rPr>
      <t>13,287,603</t>
    </r>
  </si>
  <si>
    <r>
      <t xml:space="preserve">18 </t>
    </r>
    <r>
      <rPr>
        <sz val="11"/>
        <rFont val="Arial"/>
        <family val="2"/>
      </rPr>
      <t>6,395,767</t>
    </r>
  </si>
  <si>
    <r>
      <t xml:space="preserve">18 </t>
    </r>
    <r>
      <rPr>
        <sz val="11"/>
        <rFont val="Arial"/>
        <family val="2"/>
      </rPr>
      <t>10,145,537</t>
    </r>
  </si>
  <si>
    <r>
      <t xml:space="preserve">18 </t>
    </r>
    <r>
      <rPr>
        <sz val="11"/>
        <rFont val="Arial"/>
        <family val="2"/>
      </rPr>
      <t>10,586,741</t>
    </r>
  </si>
  <si>
    <r>
      <t xml:space="preserve">18 </t>
    </r>
    <r>
      <rPr>
        <sz val="11"/>
        <rFont val="Arial"/>
        <family val="2"/>
      </rPr>
      <t>11,163,518</t>
    </r>
  </si>
  <si>
    <r>
      <t xml:space="preserve">18 </t>
    </r>
    <r>
      <rPr>
        <sz val="11"/>
        <rFont val="Arial"/>
        <family val="2"/>
      </rPr>
      <t>11,302,583</t>
    </r>
  </si>
  <si>
    <r>
      <t xml:space="preserve">18 </t>
    </r>
    <r>
      <rPr>
        <sz val="11"/>
        <rFont val="Arial"/>
        <family val="2"/>
      </rPr>
      <t>11,556,463</t>
    </r>
  </si>
  <si>
    <r>
      <t xml:space="preserve">18 </t>
    </r>
    <r>
      <rPr>
        <sz val="11"/>
        <rFont val="Arial"/>
        <family val="2"/>
      </rPr>
      <t>11,866,926</t>
    </r>
  </si>
  <si>
    <r>
      <t xml:space="preserve">18 </t>
    </r>
    <r>
      <rPr>
        <sz val="11"/>
        <rFont val="Arial"/>
        <family val="2"/>
      </rPr>
      <t>10,630,939</t>
    </r>
  </si>
  <si>
    <r>
      <t xml:space="preserve">19 </t>
    </r>
    <r>
      <rPr>
        <sz val="11"/>
        <rFont val="Arial"/>
        <family val="2"/>
      </rPr>
      <t>1,885,600</t>
    </r>
  </si>
  <si>
    <r>
      <t xml:space="preserve">19 </t>
    </r>
    <r>
      <rPr>
        <sz val="11"/>
        <rFont val="Arial"/>
        <family val="2"/>
      </rPr>
      <t>2,070,570</t>
    </r>
  </si>
  <si>
    <r>
      <t xml:space="preserve">19 </t>
    </r>
    <r>
      <rPr>
        <sz val="11"/>
        <rFont val="Arial"/>
        <family val="2"/>
      </rPr>
      <t>1,931,201</t>
    </r>
  </si>
  <si>
    <r>
      <t xml:space="preserve">19 </t>
    </r>
    <r>
      <rPr>
        <sz val="11"/>
        <rFont val="Arial"/>
        <family val="2"/>
      </rPr>
      <t>1,993,498</t>
    </r>
  </si>
  <si>
    <r>
      <t xml:space="preserve">19 </t>
    </r>
    <r>
      <rPr>
        <sz val="11"/>
        <rFont val="Arial"/>
        <family val="2"/>
      </rPr>
      <t>2,239,140</t>
    </r>
  </si>
  <si>
    <r>
      <t xml:space="preserve">19 </t>
    </r>
    <r>
      <rPr>
        <sz val="11"/>
        <rFont val="Arial"/>
        <family val="2"/>
      </rPr>
      <t>2,378,206</t>
    </r>
  </si>
  <si>
    <r>
      <t xml:space="preserve">19 </t>
    </r>
    <r>
      <rPr>
        <sz val="11"/>
        <rFont val="Arial"/>
        <family val="2"/>
      </rPr>
      <t>2,744,086</t>
    </r>
  </si>
  <si>
    <r>
      <t xml:space="preserve">19 </t>
    </r>
    <r>
      <rPr>
        <sz val="11"/>
        <rFont val="Arial"/>
        <family val="2"/>
      </rPr>
      <t>2,166,601</t>
    </r>
  </si>
  <si>
    <r>
      <t xml:space="preserve">20 </t>
    </r>
    <r>
      <rPr>
        <sz val="11"/>
        <rFont val="Arial"/>
        <family val="2"/>
      </rPr>
      <t>770,670</t>
    </r>
  </si>
  <si>
    <r>
      <t xml:space="preserve">20 </t>
    </r>
    <r>
      <rPr>
        <sz val="11"/>
        <rFont val="Arial"/>
        <family val="2"/>
      </rPr>
      <t>280,512</t>
    </r>
  </si>
  <si>
    <r>
      <t xml:space="preserve">20 </t>
    </r>
    <r>
      <rPr>
        <sz val="11"/>
        <rFont val="Arial"/>
        <family val="2"/>
      </rPr>
      <t>318,542</t>
    </r>
  </si>
  <si>
    <r>
      <t xml:space="preserve">20 </t>
    </r>
    <r>
      <rPr>
        <sz val="11"/>
        <rFont val="Arial"/>
        <family val="2"/>
      </rPr>
      <t>398,153</t>
    </r>
  </si>
  <si>
    <r>
      <t xml:space="preserve">20 </t>
    </r>
    <r>
      <rPr>
        <sz val="11"/>
        <rFont val="Arial"/>
        <family val="2"/>
      </rPr>
      <t>195,791</t>
    </r>
  </si>
  <si>
    <r>
      <t xml:space="preserve">20 </t>
    </r>
    <r>
      <rPr>
        <sz val="11"/>
        <rFont val="Arial"/>
        <family val="2"/>
      </rPr>
      <t>249,706</t>
    </r>
  </si>
  <si>
    <r>
      <t xml:space="preserve">20 </t>
    </r>
    <r>
      <rPr>
        <sz val="11"/>
        <rFont val="Arial"/>
        <family val="2"/>
      </rPr>
      <t>337,068</t>
    </r>
  </si>
  <si>
    <r>
      <t xml:space="preserve">20 </t>
    </r>
    <r>
      <rPr>
        <sz val="11"/>
        <rFont val="Arial"/>
        <family val="2"/>
      </rPr>
      <t>341,096</t>
    </r>
  </si>
  <si>
    <r>
      <t xml:space="preserve">4 </t>
    </r>
    <r>
      <rPr>
        <sz val="11"/>
        <rFont val="Arial"/>
        <family val="2"/>
      </rPr>
      <t>268,156</t>
    </r>
  </si>
  <si>
    <r>
      <t xml:space="preserve">4 </t>
    </r>
    <r>
      <rPr>
        <sz val="11"/>
        <rFont val="Arial"/>
        <family val="2"/>
      </rPr>
      <t>1,566,105</t>
    </r>
  </si>
  <si>
    <r>
      <t xml:space="preserve">10 </t>
    </r>
    <r>
      <rPr>
        <sz val="11"/>
        <rFont val="Arial"/>
        <family val="2"/>
      </rPr>
      <t>3,353,371</t>
    </r>
  </si>
  <si>
    <r>
      <t xml:space="preserve">21 </t>
    </r>
    <r>
      <rPr>
        <sz val="11"/>
        <rFont val="Arial"/>
        <family val="2"/>
      </rPr>
      <t>7,339,660</t>
    </r>
  </si>
  <si>
    <r>
      <t xml:space="preserve">21 </t>
    </r>
    <r>
      <rPr>
        <sz val="11"/>
        <rFont val="Arial"/>
        <family val="2"/>
      </rPr>
      <t>10,854,620</t>
    </r>
  </si>
  <si>
    <r>
      <t xml:space="preserve">21 </t>
    </r>
    <r>
      <rPr>
        <sz val="11"/>
        <rFont val="Arial"/>
        <family val="2"/>
      </rPr>
      <t>12,031,634</t>
    </r>
  </si>
  <si>
    <r>
      <t xml:space="preserve">21 </t>
    </r>
    <r>
      <rPr>
        <sz val="11"/>
        <rFont val="Arial"/>
        <family val="2"/>
      </rPr>
      <t>14,008,685</t>
    </r>
  </si>
  <si>
    <r>
      <t xml:space="preserve">21 </t>
    </r>
    <r>
      <rPr>
        <sz val="11"/>
        <rFont val="Arial"/>
        <family val="2"/>
      </rPr>
      <t>14,262,373</t>
    </r>
  </si>
  <si>
    <r>
      <t xml:space="preserve">21 </t>
    </r>
    <r>
      <rPr>
        <sz val="11"/>
        <rFont val="Arial"/>
        <family val="2"/>
      </rPr>
      <t>14,782,231</t>
    </r>
  </si>
  <si>
    <r>
      <t xml:space="preserve">21 </t>
    </r>
    <r>
      <rPr>
        <sz val="11"/>
        <rFont val="Arial"/>
        <family val="2"/>
      </rPr>
      <t>15,880,424</t>
    </r>
  </si>
  <si>
    <r>
      <t xml:space="preserve">21 </t>
    </r>
    <r>
      <rPr>
        <sz val="11"/>
        <rFont val="Arial"/>
        <family val="2"/>
      </rPr>
      <t>14,594,020</t>
    </r>
  </si>
  <si>
    <r>
      <t xml:space="preserve">22 </t>
    </r>
    <r>
      <rPr>
        <sz val="11"/>
        <rFont val="Arial"/>
        <family val="2"/>
      </rPr>
      <t>5,976,973</t>
    </r>
  </si>
  <si>
    <r>
      <t xml:space="preserve">22 </t>
    </r>
    <r>
      <rPr>
        <sz val="11"/>
        <rFont val="Arial"/>
        <family val="2"/>
      </rPr>
      <t>7,719,138</t>
    </r>
  </si>
  <si>
    <r>
      <t xml:space="preserve">22 </t>
    </r>
    <r>
      <rPr>
        <sz val="11"/>
        <rFont val="Arial"/>
        <family val="2"/>
      </rPr>
      <t>8,347,214</t>
    </r>
  </si>
  <si>
    <r>
      <t xml:space="preserve">22 </t>
    </r>
    <r>
      <rPr>
        <sz val="11"/>
        <rFont val="Arial"/>
        <family val="2"/>
      </rPr>
      <t>9,614,881</t>
    </r>
  </si>
  <si>
    <r>
      <t xml:space="preserve">22 </t>
    </r>
    <r>
      <rPr>
        <sz val="11"/>
        <rFont val="Arial"/>
        <family val="2"/>
      </rPr>
      <t>10,054,448</t>
    </r>
  </si>
  <si>
    <r>
      <t xml:space="preserve">22 </t>
    </r>
    <r>
      <rPr>
        <sz val="11"/>
        <rFont val="Arial"/>
        <family val="2"/>
      </rPr>
      <t>11,132,370</t>
    </r>
  </si>
  <si>
    <r>
      <t xml:space="preserve">22 </t>
    </r>
    <r>
      <rPr>
        <sz val="11"/>
        <rFont val="Arial"/>
        <family val="2"/>
      </rPr>
      <t>12,524,977</t>
    </r>
  </si>
  <si>
    <r>
      <t xml:space="preserve">22 </t>
    </r>
    <r>
      <rPr>
        <sz val="11"/>
        <rFont val="Arial"/>
        <family val="2"/>
      </rPr>
      <t>11,378,851</t>
    </r>
  </si>
  <si>
    <r>
      <t xml:space="preserve">23 </t>
    </r>
    <r>
      <rPr>
        <sz val="11"/>
        <rFont val="Arial"/>
        <family val="2"/>
      </rPr>
      <t>550,409</t>
    </r>
  </si>
  <si>
    <r>
      <t xml:space="preserve">23 </t>
    </r>
    <r>
      <rPr>
        <sz val="11"/>
        <rFont val="Arial"/>
        <family val="2"/>
      </rPr>
      <t>2,549,371</t>
    </r>
  </si>
  <si>
    <r>
      <t xml:space="preserve">23 </t>
    </r>
    <r>
      <rPr>
        <sz val="11"/>
        <rFont val="Arial"/>
        <family val="2"/>
      </rPr>
      <t>3,140,921</t>
    </r>
  </si>
  <si>
    <r>
      <t xml:space="preserve">23 </t>
    </r>
    <r>
      <rPr>
        <sz val="11"/>
        <rFont val="Arial"/>
        <family val="2"/>
      </rPr>
      <t>3,295,738</t>
    </r>
  </si>
  <si>
    <r>
      <t xml:space="preserve">23 </t>
    </r>
    <r>
      <rPr>
        <sz val="11"/>
        <rFont val="Arial"/>
        <family val="2"/>
      </rPr>
      <t>3,035,853</t>
    </r>
  </si>
  <si>
    <r>
      <t xml:space="preserve">23 </t>
    </r>
    <r>
      <rPr>
        <sz val="11"/>
        <rFont val="Arial"/>
        <family val="2"/>
      </rPr>
      <t>3,291,549</t>
    </r>
  </si>
  <si>
    <r>
      <t xml:space="preserve">23 </t>
    </r>
    <r>
      <rPr>
        <sz val="11"/>
        <rFont val="Arial"/>
        <family val="2"/>
      </rPr>
      <t>2,970,370</t>
    </r>
  </si>
  <si>
    <r>
      <t xml:space="preserve">23 </t>
    </r>
    <r>
      <rPr>
        <sz val="11"/>
        <rFont val="Arial"/>
        <family val="2"/>
      </rPr>
      <t>2,693,927</t>
    </r>
  </si>
  <si>
    <r>
      <t xml:space="preserve">24 </t>
    </r>
    <r>
      <rPr>
        <sz val="11"/>
        <rFont val="Arial"/>
        <family val="2"/>
      </rPr>
      <t>713,733</t>
    </r>
  </si>
  <si>
    <r>
      <t xml:space="preserve">24 </t>
    </r>
    <r>
      <rPr>
        <sz val="11"/>
        <rFont val="Arial"/>
        <family val="2"/>
      </rPr>
      <t>445,783</t>
    </r>
  </si>
  <si>
    <r>
      <t xml:space="preserve">24 </t>
    </r>
    <r>
      <rPr>
        <sz val="11"/>
        <rFont val="Arial"/>
        <family val="2"/>
      </rPr>
      <t>345,609</t>
    </r>
  </si>
  <si>
    <r>
      <t xml:space="preserve">24 </t>
    </r>
    <r>
      <rPr>
        <sz val="11"/>
        <rFont val="Arial"/>
        <family val="2"/>
      </rPr>
      <t>1,025,455</t>
    </r>
  </si>
  <si>
    <r>
      <t xml:space="preserve">24 </t>
    </r>
    <r>
      <rPr>
        <sz val="11"/>
        <rFont val="Arial"/>
        <family val="2"/>
      </rPr>
      <t>1,159,869</t>
    </r>
  </si>
  <si>
    <r>
      <t xml:space="preserve">24 </t>
    </r>
    <r>
      <rPr>
        <sz val="11"/>
        <rFont val="Arial"/>
        <family val="2"/>
      </rPr>
      <t>352,095</t>
    </r>
  </si>
  <si>
    <r>
      <t xml:space="preserve">24 </t>
    </r>
    <r>
      <rPr>
        <sz val="11"/>
        <rFont val="Arial"/>
        <family val="2"/>
      </rPr>
      <t>296,387</t>
    </r>
  </si>
  <si>
    <r>
      <t xml:space="preserve">24 </t>
    </r>
    <r>
      <rPr>
        <sz val="11"/>
        <rFont val="Arial"/>
        <family val="2"/>
      </rPr>
      <t>377,380</t>
    </r>
  </si>
  <si>
    <r>
      <t xml:space="preserve">11 </t>
    </r>
    <r>
      <rPr>
        <sz val="11"/>
        <rFont val="Arial"/>
        <family val="2"/>
      </rPr>
      <t>110,372</t>
    </r>
  </si>
  <si>
    <r>
      <t xml:space="preserve">11 </t>
    </r>
    <r>
      <rPr>
        <sz val="11"/>
        <rFont val="Arial"/>
        <family val="2"/>
      </rPr>
      <t>163,766</t>
    </r>
  </si>
  <si>
    <r>
      <t xml:space="preserve">11 </t>
    </r>
    <r>
      <rPr>
        <sz val="11"/>
        <rFont val="Arial"/>
        <family val="2"/>
      </rPr>
      <t>222,251</t>
    </r>
  </si>
  <si>
    <r>
      <t xml:space="preserve">11 </t>
    </r>
    <r>
      <rPr>
        <sz val="11"/>
        <rFont val="Arial"/>
        <family val="2"/>
      </rPr>
      <t>118,854</t>
    </r>
  </si>
  <si>
    <r>
      <t xml:space="preserve">11 </t>
    </r>
    <r>
      <rPr>
        <sz val="11"/>
        <rFont val="Arial"/>
        <family val="2"/>
      </rPr>
      <t>114,294</t>
    </r>
  </si>
  <si>
    <r>
      <t xml:space="preserve">11 </t>
    </r>
    <r>
      <rPr>
        <sz val="11"/>
        <rFont val="Arial"/>
        <family val="2"/>
      </rPr>
      <t>23,775</t>
    </r>
  </si>
  <si>
    <r>
      <t xml:space="preserve">11 </t>
    </r>
    <r>
      <rPr>
        <sz val="11"/>
        <rFont val="Arial"/>
        <family val="2"/>
      </rPr>
      <t>123,225</t>
    </r>
  </si>
  <si>
    <r>
      <t xml:space="preserve">11 </t>
    </r>
    <r>
      <rPr>
        <sz val="11"/>
        <rFont val="Arial"/>
        <family val="2"/>
      </rPr>
      <t>292,829</t>
    </r>
  </si>
  <si>
    <r>
      <t>Air carrier fatalities, total</t>
    </r>
    <r>
      <rPr>
        <b/>
        <vertAlign val="superscript"/>
        <sz val="11"/>
        <color indexed="8"/>
        <rFont val="Arial"/>
        <family val="2"/>
      </rPr>
      <t>a</t>
    </r>
  </si>
  <si>
    <r>
      <t xml:space="preserve">6 </t>
    </r>
    <r>
      <rPr>
        <sz val="11"/>
        <rFont val="Arial"/>
        <family val="2"/>
      </rPr>
      <t>499</t>
    </r>
  </si>
  <si>
    <r>
      <t xml:space="preserve">6 </t>
    </r>
    <r>
      <rPr>
        <sz val="11"/>
        <rFont val="Arial"/>
        <family val="2"/>
      </rPr>
      <t>146</t>
    </r>
  </si>
  <si>
    <r>
      <t>R</t>
    </r>
    <r>
      <rPr>
        <sz val="11"/>
        <rFont val="Arial"/>
        <family val="2"/>
      </rPr>
      <t>96</t>
    </r>
  </si>
  <si>
    <r>
      <t xml:space="preserve">13 </t>
    </r>
    <r>
      <rPr>
        <sz val="11"/>
        <rFont val="Arial"/>
        <family val="2"/>
      </rPr>
      <t>0</t>
    </r>
  </si>
  <si>
    <r>
      <t xml:space="preserve">13 </t>
    </r>
    <r>
      <rPr>
        <sz val="11"/>
        <rFont val="Arial"/>
        <family val="2"/>
      </rPr>
      <t>39</t>
    </r>
  </si>
  <si>
    <r>
      <t xml:space="preserve">13 </t>
    </r>
    <r>
      <rPr>
        <sz val="11"/>
        <rFont val="Arial"/>
        <family val="2"/>
      </rPr>
      <t>166</t>
    </r>
  </si>
  <si>
    <r>
      <t xml:space="preserve">13 </t>
    </r>
    <r>
      <rPr>
        <sz val="11"/>
        <rFont val="Arial"/>
        <family val="2"/>
      </rPr>
      <t>342</t>
    </r>
  </si>
  <si>
    <r>
      <t xml:space="preserve">13 </t>
    </r>
    <r>
      <rPr>
        <sz val="11"/>
        <rFont val="Arial"/>
        <family val="2"/>
      </rPr>
      <t>3</t>
    </r>
  </si>
  <si>
    <r>
      <t xml:space="preserve">13 </t>
    </r>
    <r>
      <rPr>
        <sz val="11"/>
        <rFont val="Arial"/>
        <family val="2"/>
      </rPr>
      <t>92</t>
    </r>
  </si>
  <si>
    <r>
      <t>R</t>
    </r>
    <r>
      <rPr>
        <sz val="11"/>
        <rFont val="Arial"/>
        <family val="2"/>
      </rPr>
      <t>6</t>
    </r>
  </si>
  <si>
    <r>
      <t>Air carrier accidents, total</t>
    </r>
    <r>
      <rPr>
        <b/>
        <vertAlign val="superscript"/>
        <sz val="11"/>
        <color indexed="8"/>
        <rFont val="Arial"/>
        <family val="2"/>
      </rPr>
      <t>a</t>
    </r>
  </si>
  <si>
    <r>
      <t xml:space="preserve">6 </t>
    </r>
    <r>
      <rPr>
        <sz val="11"/>
        <rFont val="Arial"/>
        <family val="2"/>
      </rPr>
      <t>90</t>
    </r>
  </si>
  <si>
    <r>
      <t xml:space="preserve">6 </t>
    </r>
    <r>
      <rPr>
        <sz val="11"/>
        <rFont val="Arial"/>
        <family val="2"/>
      </rPr>
      <t>55</t>
    </r>
  </si>
  <si>
    <r>
      <t>R</t>
    </r>
    <r>
      <rPr>
        <sz val="11"/>
        <rFont val="Arial"/>
        <family val="2"/>
      </rPr>
      <t>150</t>
    </r>
  </si>
  <si>
    <r>
      <t>R</t>
    </r>
    <r>
      <rPr>
        <sz val="11"/>
        <rFont val="Arial"/>
        <family val="2"/>
      </rPr>
      <t>47</t>
    </r>
  </si>
  <si>
    <r>
      <t>R</t>
    </r>
    <r>
      <rPr>
        <sz val="11"/>
        <rFont val="Arial"/>
        <family val="2"/>
      </rPr>
      <t>51</t>
    </r>
  </si>
  <si>
    <r>
      <t>R</t>
    </r>
    <r>
      <rPr>
        <sz val="11"/>
        <rFont val="Arial"/>
        <family val="2"/>
      </rPr>
      <t>5</t>
    </r>
  </si>
  <si>
    <r>
      <t>R</t>
    </r>
    <r>
      <rPr>
        <sz val="11"/>
        <rFont val="Arial"/>
        <family val="2"/>
      </rPr>
      <t>81</t>
    </r>
  </si>
  <si>
    <r>
      <t>Fatal air carrier accidents, total</t>
    </r>
    <r>
      <rPr>
        <b/>
        <vertAlign val="superscript"/>
        <sz val="11"/>
        <color indexed="8"/>
        <rFont val="Arial"/>
        <family val="2"/>
      </rPr>
      <t>a</t>
    </r>
  </si>
  <si>
    <r>
      <t xml:space="preserve">6 </t>
    </r>
    <r>
      <rPr>
        <sz val="11"/>
        <rFont val="Arial"/>
        <family val="2"/>
      </rPr>
      <t>17</t>
    </r>
  </si>
  <si>
    <r>
      <t xml:space="preserve">6 </t>
    </r>
    <r>
      <rPr>
        <sz val="11"/>
        <rFont val="Arial"/>
        <family val="2"/>
      </rPr>
      <t>8</t>
    </r>
  </si>
  <si>
    <r>
      <t>R</t>
    </r>
    <r>
      <rPr>
        <sz val="11"/>
        <rFont val="Arial"/>
        <family val="2"/>
      </rPr>
      <t>38</t>
    </r>
  </si>
  <si>
    <r>
      <t>R</t>
    </r>
    <r>
      <rPr>
        <sz val="11"/>
        <rFont val="Arial"/>
        <family val="2"/>
      </rPr>
      <t>3</t>
    </r>
  </si>
  <si>
    <r>
      <t xml:space="preserve">17 </t>
    </r>
    <r>
      <rPr>
        <sz val="11"/>
        <rFont val="Arial"/>
        <family val="2"/>
      </rPr>
      <t>345,872,950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</si>
</sst>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s>
  <fonts count="32">
    <font>
      <sz val="10"/>
      <name val="Arial"/>
      <family val="0"/>
    </font>
    <font>
      <b/>
      <sz val="10"/>
      <name val="Arial"/>
      <family val="0"/>
    </font>
    <font>
      <i/>
      <sz val="10"/>
      <name val="Arial"/>
      <family val="0"/>
    </font>
    <font>
      <b/>
      <i/>
      <sz val="10"/>
      <name val="Arial"/>
      <family val="0"/>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b/>
      <sz val="8"/>
      <name val="Helv"/>
      <family val="0"/>
    </font>
    <font>
      <vertAlign val="superscript"/>
      <sz val="10"/>
      <name val="Helv"/>
      <family val="0"/>
    </font>
    <font>
      <sz val="8"/>
      <name val="Arial"/>
      <family val="2"/>
    </font>
    <font>
      <b/>
      <sz val="12"/>
      <name val="Arial"/>
      <family val="2"/>
    </font>
    <font>
      <sz val="12"/>
      <name val="Arial"/>
      <family val="2"/>
    </font>
    <font>
      <sz val="9"/>
      <color indexed="8"/>
      <name val="Arial"/>
      <family val="2"/>
    </font>
    <font>
      <sz val="9"/>
      <name val="Arial"/>
      <family val="2"/>
    </font>
    <font>
      <vertAlign val="superscript"/>
      <sz val="9"/>
      <color indexed="8"/>
      <name val="Arial"/>
      <family val="2"/>
    </font>
    <font>
      <i/>
      <sz val="9"/>
      <color indexed="8"/>
      <name val="Arial"/>
      <family val="2"/>
    </font>
    <font>
      <i/>
      <sz val="9"/>
      <name val="Arial"/>
      <family val="2"/>
    </font>
    <font>
      <b/>
      <sz val="9"/>
      <color indexed="8"/>
      <name val="Arial"/>
      <family val="2"/>
    </font>
    <font>
      <b/>
      <sz val="11"/>
      <name val="Arial"/>
      <family val="2"/>
    </font>
    <font>
      <b/>
      <vertAlign val="superscript"/>
      <sz val="11"/>
      <name val="Arial"/>
      <family val="2"/>
    </font>
    <font>
      <sz val="11"/>
      <name val="Arial"/>
      <family val="2"/>
    </font>
    <font>
      <sz val="11"/>
      <color indexed="8"/>
      <name val="Arial"/>
      <family val="2"/>
    </font>
    <font>
      <vertAlign val="superscript"/>
      <sz val="11"/>
      <color indexed="8"/>
      <name val="Arial"/>
      <family val="2"/>
    </font>
    <font>
      <vertAlign val="superscript"/>
      <sz val="11"/>
      <name val="Arial"/>
      <family val="2"/>
    </font>
    <font>
      <b/>
      <sz val="11"/>
      <color indexed="8"/>
      <name val="Arial"/>
      <family val="2"/>
    </font>
    <font>
      <b/>
      <vertAlign val="superscript"/>
      <sz val="11"/>
      <color indexed="8"/>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hair">
        <color indexed="8"/>
      </bottom>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6" fillId="0" borderId="1">
      <alignment horizontal="righ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2">
      <alignment horizontal="right"/>
      <protection/>
    </xf>
    <xf numFmtId="0" fontId="9" fillId="0" borderId="3">
      <alignment horizontal="left" vertical="center"/>
      <protection/>
    </xf>
    <xf numFmtId="0" fontId="9" fillId="2" borderId="0">
      <alignment horizontal="centerContinuous" wrapText="1"/>
      <protection/>
    </xf>
    <xf numFmtId="49" fontId="7" fillId="2" borderId="4" applyFill="0">
      <alignment horizontal="left" vertical="center"/>
      <protection/>
    </xf>
    <xf numFmtId="9" fontId="0" fillId="0" borderId="0" applyFont="0" applyFill="0" applyBorder="0" applyAlignment="0" applyProtection="0"/>
    <xf numFmtId="0" fontId="4" fillId="0" borderId="0">
      <alignment horizontal="right"/>
      <protection/>
    </xf>
    <xf numFmtId="49" fontId="4" fillId="0" borderId="0">
      <alignment horizontal="center"/>
      <protection/>
    </xf>
    <xf numFmtId="0" fontId="5" fillId="0" borderId="0">
      <alignment horizontal="right"/>
      <protection/>
    </xf>
    <xf numFmtId="0" fontId="4" fillId="0" borderId="0">
      <alignment horizontal="left"/>
      <protection/>
    </xf>
    <xf numFmtId="49" fontId="13" fillId="0" borderId="2" applyFill="0">
      <alignment horizontal="left"/>
      <protection/>
    </xf>
    <xf numFmtId="165" fontId="6" fillId="0" borderId="0" applyNumberFormat="0">
      <alignment horizontal="right"/>
      <protection/>
    </xf>
    <xf numFmtId="0" fontId="7" fillId="3" borderId="0">
      <alignment horizontal="centerContinuous" vertical="center" wrapText="1"/>
      <protection/>
    </xf>
    <xf numFmtId="0" fontId="7" fillId="0" borderId="1">
      <alignment horizontal="left" vertical="center"/>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11" fillId="0" borderId="0">
      <alignment horizontal="left"/>
      <protection/>
    </xf>
    <xf numFmtId="0" fontId="8" fillId="0" borderId="0">
      <alignment horizontal="left" vertical="top"/>
      <protection/>
    </xf>
    <xf numFmtId="0" fontId="10" fillId="0" borderId="0">
      <alignment horizontal="left"/>
      <protection/>
    </xf>
    <xf numFmtId="0" fontId="11" fillId="0" borderId="0">
      <alignment horizontal="left"/>
      <protection/>
    </xf>
    <xf numFmtId="49" fontId="4" fillId="0" borderId="2">
      <alignment horizontal="left"/>
      <protection/>
    </xf>
    <xf numFmtId="49" fontId="12" fillId="0" borderId="2">
      <alignment horizontal="left"/>
      <protection/>
    </xf>
    <xf numFmtId="0" fontId="9" fillId="0" borderId="0">
      <alignment horizontal="left" vertical="center"/>
      <protection/>
    </xf>
  </cellStyleXfs>
  <cellXfs count="100">
    <xf numFmtId="0" fontId="0" fillId="0" borderId="0" xfId="0" applyAlignment="1">
      <alignment/>
    </xf>
    <xf numFmtId="0" fontId="0" fillId="0" borderId="0" xfId="0" applyFont="1" applyFill="1" applyBorder="1" applyAlignment="1">
      <alignment/>
    </xf>
    <xf numFmtId="3" fontId="14" fillId="0" borderId="0" xfId="20" applyFont="1" applyFill="1" applyBorder="1">
      <alignment horizontal="right"/>
      <protection/>
    </xf>
    <xf numFmtId="0" fontId="14" fillId="0" borderId="0" xfId="0" applyFont="1" applyFill="1" applyBorder="1" applyAlignment="1">
      <alignment/>
    </xf>
    <xf numFmtId="0" fontId="1" fillId="0" borderId="0" xfId="0" applyFont="1" applyFill="1" applyBorder="1" applyAlignment="1">
      <alignment/>
    </xf>
    <xf numFmtId="3" fontId="14" fillId="0" borderId="0" xfId="0" applyNumberFormat="1" applyFont="1" applyFill="1" applyBorder="1" applyAlignment="1">
      <alignment horizontal="right"/>
    </xf>
    <xf numFmtId="3" fontId="18" fillId="0" borderId="0" xfId="20" applyFont="1" applyFill="1" applyBorder="1">
      <alignment horizontal="right"/>
      <protection/>
    </xf>
    <xf numFmtId="0" fontId="17" fillId="0" borderId="0" xfId="0" applyFont="1" applyFill="1" applyBorder="1" applyAlignment="1">
      <alignment/>
    </xf>
    <xf numFmtId="3" fontId="18" fillId="0" borderId="0" xfId="0" applyNumberFormat="1" applyFont="1" applyFill="1" applyBorder="1" applyAlignment="1">
      <alignment/>
    </xf>
    <xf numFmtId="166" fontId="18" fillId="0" borderId="0" xfId="0" applyNumberFormat="1" applyFont="1" applyFill="1" applyBorder="1" applyAlignment="1">
      <alignment/>
    </xf>
    <xf numFmtId="0" fontId="18" fillId="0" borderId="0" xfId="0" applyFont="1" applyFill="1" applyBorder="1" applyAlignment="1">
      <alignment/>
    </xf>
    <xf numFmtId="0" fontId="21" fillId="0" borderId="0" xfId="0" applyFont="1" applyFill="1" applyBorder="1" applyAlignment="1">
      <alignment/>
    </xf>
    <xf numFmtId="0" fontId="19" fillId="0" borderId="0" xfId="28" applyFont="1" applyFill="1" applyBorder="1" applyAlignment="1">
      <alignment horizontal="left" wrapText="1"/>
      <protection/>
    </xf>
    <xf numFmtId="0" fontId="1" fillId="0" borderId="0" xfId="0" applyFont="1" applyFill="1" applyBorder="1" applyAlignment="1">
      <alignment horizontal="right"/>
    </xf>
    <xf numFmtId="0" fontId="0" fillId="0" borderId="0" xfId="0" applyFont="1" applyFill="1" applyBorder="1" applyAlignment="1">
      <alignment horizontal="right"/>
    </xf>
    <xf numFmtId="49" fontId="23" fillId="0" borderId="5" xfId="23" applyFont="1" applyFill="1" applyBorder="1" applyAlignment="1">
      <alignment horizontal="left" vertical="center"/>
      <protection/>
    </xf>
    <xf numFmtId="49" fontId="23" fillId="0" borderId="5" xfId="22" applyNumberFormat="1" applyFont="1" applyFill="1" applyBorder="1" applyAlignment="1">
      <alignment horizontal="center" vertical="center"/>
      <protection/>
    </xf>
    <xf numFmtId="49" fontId="23" fillId="0" borderId="5" xfId="22" applyNumberFormat="1" applyFont="1" applyFill="1" applyBorder="1" applyAlignment="1">
      <alignment horizontal="center"/>
      <protection/>
    </xf>
    <xf numFmtId="49" fontId="24" fillId="0" borderId="5" xfId="0" applyNumberFormat="1" applyFont="1" applyFill="1" applyBorder="1" applyAlignment="1">
      <alignment horizontal="center" vertical="top"/>
    </xf>
    <xf numFmtId="49" fontId="24" fillId="0" borderId="6" xfId="0" applyNumberFormat="1" applyFont="1" applyFill="1" applyBorder="1" applyAlignment="1">
      <alignment horizontal="center" vertical="top"/>
    </xf>
    <xf numFmtId="49" fontId="23" fillId="0" borderId="0" xfId="41" applyFont="1" applyFill="1" applyBorder="1">
      <alignment horizontal="left"/>
      <protection/>
    </xf>
    <xf numFmtId="3" fontId="25" fillId="0" borderId="0" xfId="20" applyNumberFormat="1" applyFont="1" applyFill="1" applyBorder="1">
      <alignment horizontal="right"/>
      <protection/>
    </xf>
    <xf numFmtId="3" fontId="25" fillId="0" borderId="0" xfId="20" applyFont="1" applyFill="1" applyBorder="1">
      <alignment horizontal="right"/>
      <protection/>
    </xf>
    <xf numFmtId="49" fontId="26" fillId="0" borderId="0" xfId="40" applyFont="1" applyFill="1" applyBorder="1" applyAlignment="1">
      <alignment horizontal="left" vertical="top" indent="1"/>
      <protection/>
    </xf>
    <xf numFmtId="3" fontId="25" fillId="0" borderId="0" xfId="20" applyNumberFormat="1" applyFont="1" applyFill="1" applyBorder="1" applyAlignment="1">
      <alignment horizontal="right"/>
      <protection/>
    </xf>
    <xf numFmtId="49" fontId="26" fillId="0" borderId="0" xfId="40" applyFont="1" applyFill="1" applyBorder="1" applyAlignment="1">
      <alignment horizontal="left" indent="2"/>
      <protection/>
    </xf>
    <xf numFmtId="3" fontId="28" fillId="0" borderId="0" xfId="20" applyFont="1" applyFill="1" applyBorder="1" applyAlignment="1">
      <alignment horizontal="right" vertical="top"/>
      <protection/>
    </xf>
    <xf numFmtId="3" fontId="28" fillId="0" borderId="0" xfId="0" applyNumberFormat="1" applyFont="1" applyFill="1" applyBorder="1" applyAlignment="1">
      <alignment horizontal="right" vertical="top"/>
    </xf>
    <xf numFmtId="3" fontId="28" fillId="0" borderId="0" xfId="20" applyNumberFormat="1" applyFont="1" applyFill="1" applyBorder="1" applyAlignment="1">
      <alignment horizontal="right" vertical="top"/>
      <protection/>
    </xf>
    <xf numFmtId="49" fontId="26" fillId="0" borderId="0" xfId="40" applyFont="1" applyFill="1" applyBorder="1" applyAlignment="1">
      <alignment horizontal="left" indent="1"/>
      <protection/>
    </xf>
    <xf numFmtId="3" fontId="25" fillId="0" borderId="0" xfId="20" applyFont="1" applyFill="1" applyBorder="1" applyAlignment="1">
      <alignment horizontal="right"/>
      <protection/>
    </xf>
    <xf numFmtId="49" fontId="29" fillId="0" borderId="0" xfId="41" applyFont="1" applyFill="1" applyBorder="1">
      <alignment horizontal="left"/>
      <protection/>
    </xf>
    <xf numFmtId="3" fontId="25" fillId="0" borderId="0" xfId="0" applyNumberFormat="1" applyFont="1" applyFill="1" applyBorder="1" applyAlignment="1">
      <alignment horizontal="right"/>
    </xf>
    <xf numFmtId="49" fontId="29" fillId="0" borderId="7" xfId="23" applyFont="1" applyFill="1" applyBorder="1" applyAlignment="1">
      <alignment horizontal="left" vertical="top"/>
      <protection/>
    </xf>
    <xf numFmtId="49" fontId="29" fillId="0" borderId="0" xfId="41" applyFont="1" applyFill="1" applyBorder="1" applyAlignment="1">
      <alignment horizontal="left" vertical="top"/>
      <protection/>
    </xf>
    <xf numFmtId="49" fontId="29" fillId="0" borderId="0" xfId="41" applyFont="1" applyFill="1" applyBorder="1" applyAlignment="1">
      <alignment horizontal="left" wrapText="1"/>
      <protection/>
    </xf>
    <xf numFmtId="0" fontId="25" fillId="0" borderId="0" xfId="0" applyFont="1" applyFill="1" applyBorder="1" applyAlignment="1">
      <alignment/>
    </xf>
    <xf numFmtId="49" fontId="26" fillId="0" borderId="0" xfId="40" applyFont="1" applyFill="1" applyBorder="1" applyAlignment="1">
      <alignment horizontal="left" vertical="top"/>
      <protection/>
    </xf>
    <xf numFmtId="49" fontId="26" fillId="0" borderId="5" xfId="40" applyFont="1" applyFill="1" applyBorder="1" applyAlignment="1">
      <alignment horizontal="left" indent="1"/>
      <protection/>
    </xf>
    <xf numFmtId="3" fontId="25" fillId="0" borderId="5" xfId="20" applyFont="1" applyFill="1" applyBorder="1">
      <alignment horizontal="right"/>
      <protection/>
    </xf>
    <xf numFmtId="3" fontId="25" fillId="0" borderId="5" xfId="20" applyNumberFormat="1" applyFont="1" applyFill="1" applyBorder="1">
      <alignment horizontal="right"/>
      <protection/>
    </xf>
    <xf numFmtId="3" fontId="25" fillId="0" borderId="5" xfId="0" applyNumberFormat="1" applyFont="1" applyFill="1" applyBorder="1" applyAlignment="1">
      <alignment horizontal="right"/>
    </xf>
    <xf numFmtId="49" fontId="29" fillId="0" borderId="5" xfId="23" applyFont="1" applyFill="1" applyBorder="1" applyAlignment="1">
      <alignment vertical="center"/>
      <protection/>
    </xf>
    <xf numFmtId="3" fontId="23" fillId="0" borderId="0" xfId="20" applyNumberFormat="1" applyFont="1" applyFill="1" applyBorder="1">
      <alignment horizontal="right"/>
      <protection/>
    </xf>
    <xf numFmtId="3" fontId="23" fillId="0" borderId="0" xfId="20" applyFont="1" applyFill="1" applyBorder="1">
      <alignment horizontal="right"/>
      <protection/>
    </xf>
    <xf numFmtId="0" fontId="23" fillId="0" borderId="0" xfId="0" applyFont="1" applyFill="1" applyBorder="1" applyAlignment="1">
      <alignment/>
    </xf>
    <xf numFmtId="3" fontId="23" fillId="0" borderId="0" xfId="0" applyNumberFormat="1" applyFont="1" applyFill="1" applyBorder="1" applyAlignment="1">
      <alignment horizontal="right"/>
    </xf>
    <xf numFmtId="49" fontId="26" fillId="0" borderId="0" xfId="40" applyFont="1" applyFill="1" applyBorder="1">
      <alignment horizontal="left"/>
      <protection/>
    </xf>
    <xf numFmtId="49" fontId="26" fillId="0" borderId="0" xfId="40" applyFont="1" applyFill="1" applyBorder="1" applyAlignment="1">
      <alignment horizontal="left" wrapText="1"/>
      <protection/>
    </xf>
    <xf numFmtId="3" fontId="28" fillId="0" borderId="0" xfId="20" applyFont="1" applyFill="1" applyBorder="1" applyAlignment="1">
      <alignment horizontal="right"/>
      <protection/>
    </xf>
    <xf numFmtId="3" fontId="28" fillId="0" borderId="0" xfId="0" applyNumberFormat="1" applyFont="1" applyFill="1" applyBorder="1" applyAlignment="1">
      <alignment horizontal="right"/>
    </xf>
    <xf numFmtId="3" fontId="28" fillId="0" borderId="0" xfId="20" applyNumberFormat="1" applyFont="1" applyFill="1" applyBorder="1" applyAlignment="1">
      <alignment horizontal="right"/>
      <protection/>
    </xf>
    <xf numFmtId="49" fontId="28" fillId="0" borderId="0" xfId="29" applyFont="1" applyFill="1" applyBorder="1">
      <alignment horizontal="left"/>
      <protection/>
    </xf>
    <xf numFmtId="49" fontId="26" fillId="0" borderId="0" xfId="40" applyFont="1" applyFill="1" applyBorder="1" applyAlignment="1">
      <alignment horizontal="left"/>
      <protection/>
    </xf>
    <xf numFmtId="2" fontId="25" fillId="0" borderId="0" xfId="20" applyNumberFormat="1" applyFont="1" applyFill="1" applyBorder="1">
      <alignment horizontal="right"/>
      <protection/>
    </xf>
    <xf numFmtId="2" fontId="25" fillId="0" borderId="0" xfId="20" applyNumberFormat="1" applyFont="1" applyFill="1" applyBorder="1" applyAlignment="1">
      <alignment horizontal="right"/>
      <protection/>
    </xf>
    <xf numFmtId="4" fontId="25" fillId="0" borderId="0" xfId="0" applyNumberFormat="1" applyFont="1" applyFill="1" applyBorder="1" applyAlignment="1">
      <alignment horizontal="right"/>
    </xf>
    <xf numFmtId="4" fontId="25" fillId="0" borderId="0" xfId="20" applyNumberFormat="1" applyFont="1" applyFill="1" applyBorder="1">
      <alignment horizontal="right"/>
      <protection/>
    </xf>
    <xf numFmtId="2" fontId="28" fillId="0" borderId="0" xfId="20" applyNumberFormat="1" applyFont="1" applyFill="1" applyBorder="1" applyAlignment="1">
      <alignment horizontal="right" vertical="top"/>
      <protection/>
    </xf>
    <xf numFmtId="3" fontId="25" fillId="0" borderId="0" xfId="20" applyFont="1" applyFill="1" applyBorder="1" applyAlignment="1">
      <alignment horizontal="right" vertical="top"/>
      <protection/>
    </xf>
    <xf numFmtId="3" fontId="25" fillId="0" borderId="0" xfId="0" applyNumberFormat="1" applyFont="1" applyFill="1" applyBorder="1" applyAlignment="1">
      <alignment horizontal="right" vertical="top"/>
    </xf>
    <xf numFmtId="166" fontId="25" fillId="0" borderId="0" xfId="20" applyNumberFormat="1" applyFont="1" applyFill="1" applyBorder="1">
      <alignment horizontal="right"/>
      <protection/>
    </xf>
    <xf numFmtId="166" fontId="28" fillId="0" borderId="0" xfId="20" applyNumberFormat="1" applyFont="1" applyFill="1" applyBorder="1" applyAlignment="1">
      <alignment horizontal="right" vertical="top"/>
      <protection/>
    </xf>
    <xf numFmtId="164" fontId="28" fillId="0" borderId="0" xfId="0" applyNumberFormat="1" applyFont="1" applyFill="1" applyBorder="1" applyAlignment="1">
      <alignment horizontal="right" vertical="top"/>
    </xf>
    <xf numFmtId="166" fontId="25" fillId="0" borderId="0" xfId="20" applyNumberFormat="1" applyFont="1" applyFill="1" applyBorder="1" applyAlignment="1">
      <alignment horizontal="right" vertical="top"/>
      <protection/>
    </xf>
    <xf numFmtId="164" fontId="25" fillId="0" borderId="0" xfId="0" applyNumberFormat="1" applyFont="1" applyFill="1" applyBorder="1" applyAlignment="1">
      <alignment horizontal="right" vertical="top"/>
    </xf>
    <xf numFmtId="166" fontId="28" fillId="0" borderId="0" xfId="20" applyNumberFormat="1" applyFont="1" applyFill="1" applyBorder="1" applyAlignment="1">
      <alignment horizontal="right"/>
      <protection/>
    </xf>
    <xf numFmtId="166" fontId="25" fillId="0" borderId="0" xfId="20" applyNumberFormat="1" applyFont="1" applyFill="1" applyBorder="1" applyAlignment="1">
      <alignment horizontal="right"/>
      <protection/>
    </xf>
    <xf numFmtId="164" fontId="28" fillId="0" borderId="0" xfId="0" applyNumberFormat="1" applyFont="1" applyFill="1" applyBorder="1" applyAlignment="1">
      <alignment horizontal="right"/>
    </xf>
    <xf numFmtId="49" fontId="26" fillId="0" borderId="0" xfId="41" applyFont="1" applyFill="1" applyBorder="1">
      <alignment horizontal="left"/>
      <protection/>
    </xf>
    <xf numFmtId="3" fontId="28" fillId="0" borderId="0" xfId="20" applyFont="1" applyFill="1" applyBorder="1" applyAlignment="1">
      <alignment horizontal="right" vertical="top" wrapText="1"/>
      <protection/>
    </xf>
    <xf numFmtId="3" fontId="25" fillId="0" borderId="0" xfId="20" applyNumberFormat="1" applyFont="1" applyFill="1" applyBorder="1" applyAlignment="1">
      <alignment horizontal="right" vertical="top"/>
      <protection/>
    </xf>
    <xf numFmtId="3" fontId="28" fillId="0" borderId="0" xfId="29" applyNumberFormat="1" applyFont="1" applyFill="1" applyBorder="1" applyAlignment="1">
      <alignment horizontal="right" vertical="top"/>
      <protection/>
    </xf>
    <xf numFmtId="49" fontId="29" fillId="0" borderId="7" xfId="23" applyFont="1" applyFill="1" applyBorder="1">
      <alignment horizontal="left" vertical="center"/>
      <protection/>
    </xf>
    <xf numFmtId="0" fontId="25" fillId="0" borderId="0" xfId="0" applyFont="1" applyFill="1" applyBorder="1" applyAlignment="1">
      <alignment horizontal="right"/>
    </xf>
    <xf numFmtId="1" fontId="25" fillId="0" borderId="0" xfId="20" applyNumberFormat="1" applyFont="1" applyFill="1" applyBorder="1">
      <alignment horizontal="right"/>
      <protection/>
    </xf>
    <xf numFmtId="1" fontId="28" fillId="0" borderId="0" xfId="20" applyNumberFormat="1" applyFont="1" applyFill="1" applyBorder="1" applyAlignment="1">
      <alignment horizontal="right" vertical="top"/>
      <protection/>
    </xf>
    <xf numFmtId="49" fontId="29" fillId="0" borderId="0" xfId="40" applyFont="1" applyFill="1" applyBorder="1">
      <alignment horizontal="left"/>
      <protection/>
    </xf>
    <xf numFmtId="49" fontId="26" fillId="0" borderId="8" xfId="40" applyFont="1" applyFill="1" applyBorder="1" applyAlignment="1">
      <alignment horizontal="left" indent="2"/>
      <protection/>
    </xf>
    <xf numFmtId="3" fontId="25" fillId="0" borderId="8" xfId="20" applyFont="1" applyFill="1" applyBorder="1">
      <alignment horizontal="right"/>
      <protection/>
    </xf>
    <xf numFmtId="3" fontId="25" fillId="0" borderId="8" xfId="20" applyNumberFormat="1" applyFont="1" applyFill="1" applyBorder="1">
      <alignment horizontal="right"/>
      <protection/>
    </xf>
    <xf numFmtId="1" fontId="25" fillId="0" borderId="8" xfId="20" applyNumberFormat="1" applyFont="1" applyFill="1" applyBorder="1">
      <alignment horizontal="right"/>
      <protection/>
    </xf>
    <xf numFmtId="3" fontId="25" fillId="0" borderId="8" xfId="0" applyNumberFormat="1" applyFont="1" applyFill="1" applyBorder="1" applyAlignment="1">
      <alignment horizontal="right"/>
    </xf>
    <xf numFmtId="0" fontId="0" fillId="0" borderId="0" xfId="0" applyFont="1" applyFill="1" applyAlignment="1">
      <alignment wrapText="1"/>
    </xf>
    <xf numFmtId="0" fontId="31" fillId="0" borderId="0" xfId="0" applyFont="1" applyFill="1" applyBorder="1" applyAlignment="1">
      <alignment/>
    </xf>
    <xf numFmtId="3" fontId="0" fillId="0" borderId="0" xfId="0" applyNumberFormat="1" applyFont="1" applyFill="1" applyBorder="1" applyAlignment="1">
      <alignment/>
    </xf>
    <xf numFmtId="166" fontId="0" fillId="0" borderId="0" xfId="0" applyNumberFormat="1" applyFont="1" applyFill="1" applyBorder="1" applyAlignment="1">
      <alignment/>
    </xf>
    <xf numFmtId="0" fontId="15" fillId="0" borderId="8" xfId="37" applyFont="1" applyFill="1" applyBorder="1" applyAlignment="1">
      <alignment horizontal="left" vertical="top"/>
      <protection/>
    </xf>
    <xf numFmtId="0" fontId="16" fillId="0" borderId="8" xfId="0" applyFont="1" applyFill="1" applyBorder="1" applyAlignment="1">
      <alignment/>
    </xf>
    <xf numFmtId="0" fontId="0" fillId="0" borderId="8" xfId="0" applyBorder="1" applyAlignment="1">
      <alignment/>
    </xf>
    <xf numFmtId="0" fontId="19" fillId="0" borderId="0" xfId="0" applyNumberFormat="1" applyFont="1" applyFill="1" applyBorder="1" applyAlignment="1">
      <alignment wrapText="1"/>
    </xf>
    <xf numFmtId="0" fontId="0" fillId="0" borderId="0" xfId="0" applyFont="1" applyFill="1" applyAlignment="1">
      <alignment wrapText="1"/>
    </xf>
    <xf numFmtId="0" fontId="19" fillId="0" borderId="0" xfId="0" applyFont="1" applyFill="1" applyBorder="1" applyAlignment="1">
      <alignment wrapText="1"/>
    </xf>
    <xf numFmtId="49" fontId="22" fillId="0" borderId="0" xfId="40" applyFont="1" applyFill="1" applyBorder="1" applyAlignment="1">
      <alignment horizontal="left" wrapText="1"/>
      <protection/>
    </xf>
    <xf numFmtId="49" fontId="17" fillId="0" borderId="0" xfId="40" applyFont="1" applyFill="1" applyBorder="1" applyAlignment="1">
      <alignment horizontal="left" wrapText="1"/>
      <protection/>
    </xf>
    <xf numFmtId="0" fontId="19" fillId="0" borderId="0" xfId="28" applyFont="1" applyFill="1" applyBorder="1" applyAlignment="1">
      <alignment horizontal="left" wrapText="1"/>
      <protection/>
    </xf>
    <xf numFmtId="0" fontId="19" fillId="0" borderId="0" xfId="28" applyNumberFormat="1" applyFont="1" applyFill="1" applyBorder="1" applyAlignment="1">
      <alignment horizontal="left" wrapText="1"/>
      <protection/>
    </xf>
    <xf numFmtId="0" fontId="22" fillId="0" borderId="0" xfId="0" applyFont="1" applyFill="1" applyBorder="1" applyAlignment="1">
      <alignment wrapText="1"/>
    </xf>
    <xf numFmtId="0" fontId="1" fillId="0" borderId="0" xfId="0" applyFont="1" applyFill="1" applyAlignment="1">
      <alignment wrapText="1"/>
    </xf>
    <xf numFmtId="0" fontId="17" fillId="0" borderId="0" xfId="0" applyFont="1" applyFill="1" applyBorder="1" applyAlignment="1">
      <alignment wrapText="1"/>
    </xf>
  </cellXfs>
  <cellStyles count="29">
    <cellStyle name="Normal" xfId="0"/>
    <cellStyle name="\" xfId="15"/>
    <cellStyle name="Comma" xfId="16"/>
    <cellStyle name="Comma [0]" xfId="17"/>
    <cellStyle name="Currency" xfId="18"/>
    <cellStyle name="Currency [0]" xfId="19"/>
    <cellStyle name="Data" xfId="20"/>
    <cellStyle name="Hed Side" xfId="21"/>
    <cellStyle name="Hed Top" xfId="22"/>
    <cellStyle name="Hed Top - SECTION" xfId="23"/>
    <cellStyle name="Percent" xfId="24"/>
    <cellStyle name="Source Hed" xfId="25"/>
    <cellStyle name="Source Letter" xfId="26"/>
    <cellStyle name="Source Superscript" xfId="27"/>
    <cellStyle name="Source Text" xfId="28"/>
    <cellStyle name="Superscript" xfId="29"/>
    <cellStyle name="Table Data" xfId="30"/>
    <cellStyle name="Table Head Top" xfId="31"/>
    <cellStyle name="Table Hed Side" xfId="32"/>
    <cellStyle name="Table Title" xfId="33"/>
    <cellStyle name="Title Text" xfId="34"/>
    <cellStyle name="Title Text 1" xfId="35"/>
    <cellStyle name="Title Text 2" xfId="36"/>
    <cellStyle name="Title-1" xfId="37"/>
    <cellStyle name="Title-2" xfId="38"/>
    <cellStyle name="Title-3" xfId="39"/>
    <cellStyle name="Wrap" xfId="40"/>
    <cellStyle name="Wrap Bold" xfId="41"/>
    <cellStyle name="Wrap Title"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5"/>
  <sheetViews>
    <sheetView tabSelected="1" workbookViewId="0" topLeftCell="A1">
      <selection activeCell="N1" sqref="N1"/>
    </sheetView>
  </sheetViews>
  <sheetFormatPr defaultColWidth="9.140625" defaultRowHeight="12.75"/>
  <cols>
    <col min="1" max="1" width="41.28125" style="1" customWidth="1"/>
    <col min="2" max="2" width="11.7109375" style="1" customWidth="1"/>
    <col min="3" max="3" width="14.00390625" style="85" customWidth="1"/>
    <col min="4" max="4" width="14.8515625" style="86" customWidth="1"/>
    <col min="5" max="5" width="12.140625" style="1" customWidth="1"/>
    <col min="6" max="6" width="14.28125" style="1" customWidth="1"/>
    <col min="7" max="11" width="14.57421875" style="1" bestFit="1" customWidth="1"/>
    <col min="12" max="12" width="14.57421875" style="5" bestFit="1" customWidth="1"/>
    <col min="13" max="13" width="14.57421875" style="1" bestFit="1" customWidth="1"/>
    <col min="14" max="16384" width="9.140625" style="1" customWidth="1"/>
  </cols>
  <sheetData>
    <row r="1" spans="1:13" ht="16.5" thickBot="1">
      <c r="A1" s="87" t="s">
        <v>71</v>
      </c>
      <c r="B1" s="88"/>
      <c r="C1" s="88"/>
      <c r="D1" s="88"/>
      <c r="E1" s="88"/>
      <c r="F1" s="88"/>
      <c r="G1" s="88"/>
      <c r="H1" s="88"/>
      <c r="I1" s="88"/>
      <c r="J1" s="88"/>
      <c r="K1" s="88"/>
      <c r="L1" s="88"/>
      <c r="M1" s="89"/>
    </row>
    <row r="2" spans="1:13" ht="17.25">
      <c r="A2" s="15" t="s">
        <v>72</v>
      </c>
      <c r="B2" s="16" t="s">
        <v>35</v>
      </c>
      <c r="C2" s="16" t="s">
        <v>36</v>
      </c>
      <c r="D2" s="16" t="s">
        <v>37</v>
      </c>
      <c r="E2" s="16" t="s">
        <v>38</v>
      </c>
      <c r="F2" s="16" t="s">
        <v>39</v>
      </c>
      <c r="G2" s="16" t="s">
        <v>40</v>
      </c>
      <c r="H2" s="16" t="s">
        <v>41</v>
      </c>
      <c r="I2" s="16" t="s">
        <v>42</v>
      </c>
      <c r="J2" s="16" t="s">
        <v>43</v>
      </c>
      <c r="K2" s="17" t="s">
        <v>45</v>
      </c>
      <c r="L2" s="18" t="s">
        <v>85</v>
      </c>
      <c r="M2" s="19" t="s">
        <v>86</v>
      </c>
    </row>
    <row r="3" spans="1:13" ht="15">
      <c r="A3" s="20" t="s">
        <v>75</v>
      </c>
      <c r="B3" s="21">
        <f aca="true" t="shared" si="0" ref="B3:M3">B4+B8</f>
        <v>2884277</v>
      </c>
      <c r="C3" s="21">
        <f t="shared" si="0"/>
        <v>9289658</v>
      </c>
      <c r="D3" s="21">
        <f t="shared" si="0"/>
        <v>32882441</v>
      </c>
      <c r="E3" s="22">
        <f t="shared" si="0"/>
        <v>75950863</v>
      </c>
      <c r="F3" s="22">
        <f t="shared" si="0"/>
        <v>88313422</v>
      </c>
      <c r="G3" s="22">
        <f t="shared" si="0"/>
        <v>94318533</v>
      </c>
      <c r="H3" s="22">
        <f t="shared" si="0"/>
        <v>101937346</v>
      </c>
      <c r="I3" s="22">
        <f t="shared" si="0"/>
        <v>109567602</v>
      </c>
      <c r="J3" s="22">
        <f t="shared" si="0"/>
        <v>113465078</v>
      </c>
      <c r="K3" s="22">
        <f t="shared" si="0"/>
        <v>119038452</v>
      </c>
      <c r="L3" s="22">
        <f t="shared" si="0"/>
        <v>130299258</v>
      </c>
      <c r="M3" s="22">
        <f t="shared" si="0"/>
        <v>115019000</v>
      </c>
    </row>
    <row r="4" spans="1:13" ht="16.5">
      <c r="A4" s="23" t="s">
        <v>87</v>
      </c>
      <c r="B4" s="22">
        <v>2178339</v>
      </c>
      <c r="C4" s="22">
        <v>7180161</v>
      </c>
      <c r="D4" s="21">
        <f>D6+D7+23012073</f>
        <v>26440297</v>
      </c>
      <c r="E4" s="22">
        <f>53333552+4167552+459404</f>
        <v>57960508</v>
      </c>
      <c r="F4" s="22">
        <f>59846676+5465021+637296</f>
        <v>65948993</v>
      </c>
      <c r="G4" s="22">
        <f>64317169+5935773+632108</f>
        <v>70885050</v>
      </c>
      <c r="H4" s="22">
        <v>76890526</v>
      </c>
      <c r="I4" s="22">
        <v>82249568</v>
      </c>
      <c r="J4" s="22">
        <v>86493789</v>
      </c>
      <c r="K4" s="22">
        <v>90931479</v>
      </c>
      <c r="L4" s="24">
        <v>98895837</v>
      </c>
      <c r="M4" s="24">
        <v>86208701</v>
      </c>
    </row>
    <row r="5" spans="1:13" ht="16.5">
      <c r="A5" s="25" t="s">
        <v>8</v>
      </c>
      <c r="B5" s="26" t="s">
        <v>88</v>
      </c>
      <c r="C5" s="26" t="s">
        <v>89</v>
      </c>
      <c r="D5" s="26" t="s">
        <v>90</v>
      </c>
      <c r="E5" s="26" t="s">
        <v>91</v>
      </c>
      <c r="F5" s="26" t="s">
        <v>92</v>
      </c>
      <c r="G5" s="26" t="s">
        <v>93</v>
      </c>
      <c r="H5" s="26" t="s">
        <v>94</v>
      </c>
      <c r="I5" s="26" t="s">
        <v>95</v>
      </c>
      <c r="J5" s="26" t="s">
        <v>96</v>
      </c>
      <c r="K5" s="26" t="s">
        <v>97</v>
      </c>
      <c r="L5" s="27" t="s">
        <v>98</v>
      </c>
      <c r="M5" s="28" t="s">
        <v>99</v>
      </c>
    </row>
    <row r="6" spans="1:13" ht="16.5">
      <c r="A6" s="25" t="s">
        <v>9</v>
      </c>
      <c r="B6" s="22">
        <v>146481</v>
      </c>
      <c r="C6" s="21">
        <v>736831</v>
      </c>
      <c r="D6" s="21">
        <v>3182418</v>
      </c>
      <c r="E6" s="26" t="s">
        <v>100</v>
      </c>
      <c r="F6" s="26" t="s">
        <v>101</v>
      </c>
      <c r="G6" s="26" t="s">
        <v>102</v>
      </c>
      <c r="H6" s="26" t="s">
        <v>103</v>
      </c>
      <c r="I6" s="26" t="s">
        <v>104</v>
      </c>
      <c r="J6" s="26" t="s">
        <v>105</v>
      </c>
      <c r="K6" s="26" t="s">
        <v>106</v>
      </c>
      <c r="L6" s="27" t="s">
        <v>107</v>
      </c>
      <c r="M6" s="28" t="s">
        <v>108</v>
      </c>
    </row>
    <row r="7" spans="1:13" ht="16.5">
      <c r="A7" s="25" t="s">
        <v>26</v>
      </c>
      <c r="B7" s="22" t="s">
        <v>10</v>
      </c>
      <c r="C7" s="21" t="s">
        <v>10</v>
      </c>
      <c r="D7" s="21">
        <v>245806</v>
      </c>
      <c r="E7" s="26" t="s">
        <v>109</v>
      </c>
      <c r="F7" s="26" t="s">
        <v>110</v>
      </c>
      <c r="G7" s="26" t="s">
        <v>111</v>
      </c>
      <c r="H7" s="26" t="s">
        <v>112</v>
      </c>
      <c r="I7" s="26" t="s">
        <v>113</v>
      </c>
      <c r="J7" s="26" t="s">
        <v>114</v>
      </c>
      <c r="K7" s="26" t="s">
        <v>115</v>
      </c>
      <c r="L7" s="27" t="s">
        <v>116</v>
      </c>
      <c r="M7" s="28" t="s">
        <v>117</v>
      </c>
    </row>
    <row r="8" spans="1:13" ht="14.25">
      <c r="A8" s="29" t="s">
        <v>74</v>
      </c>
      <c r="B8" s="22">
        <v>705938</v>
      </c>
      <c r="C8" s="21">
        <v>2109497</v>
      </c>
      <c r="D8" s="21">
        <f>5976221+D10</f>
        <v>6442144</v>
      </c>
      <c r="E8" s="22">
        <f>16761376+901352+327627</f>
        <v>17990355</v>
      </c>
      <c r="F8" s="22">
        <f>19222842+2697137+444450</f>
        <v>22364429</v>
      </c>
      <c r="G8" s="22">
        <f>19892111+3282606+258766</f>
        <v>23433483</v>
      </c>
      <c r="H8" s="22">
        <v>25046820</v>
      </c>
      <c r="I8" s="22">
        <v>27318034</v>
      </c>
      <c r="J8" s="22">
        <v>26971289</v>
      </c>
      <c r="K8" s="30">
        <v>28106973</v>
      </c>
      <c r="L8" s="24">
        <v>31403421</v>
      </c>
      <c r="M8" s="24">
        <v>28810299</v>
      </c>
    </row>
    <row r="9" spans="1:13" ht="16.5">
      <c r="A9" s="25" t="s">
        <v>8</v>
      </c>
      <c r="B9" s="22">
        <v>705938</v>
      </c>
      <c r="C9" s="21">
        <v>2109497</v>
      </c>
      <c r="D9" s="26" t="s">
        <v>118</v>
      </c>
      <c r="E9" s="26" t="s">
        <v>119</v>
      </c>
      <c r="F9" s="26" t="s">
        <v>120</v>
      </c>
      <c r="G9" s="26" t="s">
        <v>121</v>
      </c>
      <c r="H9" s="26" t="s">
        <v>122</v>
      </c>
      <c r="I9" s="26" t="s">
        <v>123</v>
      </c>
      <c r="J9" s="26" t="s">
        <v>124</v>
      </c>
      <c r="K9" s="26" t="s">
        <v>125</v>
      </c>
      <c r="L9" s="27" t="s">
        <v>126</v>
      </c>
      <c r="M9" s="28" t="s">
        <v>127</v>
      </c>
    </row>
    <row r="10" spans="1:13" ht="16.5">
      <c r="A10" s="25" t="s">
        <v>9</v>
      </c>
      <c r="B10" s="22" t="s">
        <v>10</v>
      </c>
      <c r="C10" s="21" t="s">
        <v>10</v>
      </c>
      <c r="D10" s="21">
        <v>465923</v>
      </c>
      <c r="E10" s="26" t="s">
        <v>128</v>
      </c>
      <c r="F10" s="26" t="s">
        <v>129</v>
      </c>
      <c r="G10" s="26" t="s">
        <v>130</v>
      </c>
      <c r="H10" s="26" t="s">
        <v>131</v>
      </c>
      <c r="I10" s="26" t="s">
        <v>132</v>
      </c>
      <c r="J10" s="26" t="s">
        <v>133</v>
      </c>
      <c r="K10" s="26" t="s">
        <v>134</v>
      </c>
      <c r="L10" s="27" t="s">
        <v>135</v>
      </c>
      <c r="M10" s="28" t="s">
        <v>136</v>
      </c>
    </row>
    <row r="11" spans="1:13" ht="16.5">
      <c r="A11" s="25" t="s">
        <v>26</v>
      </c>
      <c r="B11" s="22" t="s">
        <v>10</v>
      </c>
      <c r="C11" s="21" t="s">
        <v>10</v>
      </c>
      <c r="D11" s="21" t="s">
        <v>10</v>
      </c>
      <c r="E11" s="26" t="s">
        <v>137</v>
      </c>
      <c r="F11" s="26" t="s">
        <v>138</v>
      </c>
      <c r="G11" s="26" t="s">
        <v>139</v>
      </c>
      <c r="H11" s="26" t="s">
        <v>140</v>
      </c>
      <c r="I11" s="26" t="s">
        <v>141</v>
      </c>
      <c r="J11" s="26" t="s">
        <v>142</v>
      </c>
      <c r="K11" s="26" t="s">
        <v>143</v>
      </c>
      <c r="L11" s="27" t="s">
        <v>144</v>
      </c>
      <c r="M11" s="28" t="s">
        <v>145</v>
      </c>
    </row>
    <row r="12" spans="1:13" ht="15">
      <c r="A12" s="31" t="s">
        <v>76</v>
      </c>
      <c r="B12" s="22">
        <f>B13+B17</f>
        <v>2717754</v>
      </c>
      <c r="C12" s="21">
        <f>C13+C17</f>
        <v>9067273</v>
      </c>
      <c r="D12" s="21">
        <f>D13+D17</f>
        <v>33108094</v>
      </c>
      <c r="E12" s="21">
        <f>E13+E17</f>
        <v>77867566</v>
      </c>
      <c r="F12" s="21">
        <f>F13+F17</f>
        <v>85599958</v>
      </c>
      <c r="G12" s="21">
        <v>88454956</v>
      </c>
      <c r="H12" s="21">
        <v>95728276</v>
      </c>
      <c r="I12" s="21">
        <v>100980807</v>
      </c>
      <c r="J12" s="21">
        <v>104137267</v>
      </c>
      <c r="K12" s="21">
        <v>110635417</v>
      </c>
      <c r="L12" s="24">
        <v>123314280</v>
      </c>
      <c r="M12" s="32">
        <v>125058578</v>
      </c>
    </row>
    <row r="13" spans="1:13" ht="16.5">
      <c r="A13" s="23" t="s">
        <v>146</v>
      </c>
      <c r="B13" s="22">
        <f>B14+B15</f>
        <v>2052094</v>
      </c>
      <c r="C13" s="21">
        <f>C14+C15</f>
        <v>7001668</v>
      </c>
      <c r="D13" s="21">
        <f>D15+D16+23150527</f>
        <v>26465999</v>
      </c>
      <c r="E13" s="22">
        <f>54209401+4297823+445862</f>
        <v>58953086</v>
      </c>
      <c r="F13" s="22">
        <f>57824115+5285783+648039</f>
        <v>63757937</v>
      </c>
      <c r="G13" s="22">
        <v>66119699</v>
      </c>
      <c r="H13" s="22">
        <v>71573073</v>
      </c>
      <c r="I13" s="22">
        <v>75731215</v>
      </c>
      <c r="J13" s="22">
        <v>78388515</v>
      </c>
      <c r="K13" s="30">
        <v>84328320</v>
      </c>
      <c r="L13" s="32">
        <v>93578562</v>
      </c>
      <c r="M13" s="32">
        <v>94302619</v>
      </c>
    </row>
    <row r="14" spans="1:13" ht="16.5">
      <c r="A14" s="25" t="s">
        <v>8</v>
      </c>
      <c r="B14" s="22">
        <v>1907785</v>
      </c>
      <c r="C14" s="21">
        <v>6256039</v>
      </c>
      <c r="D14" s="26" t="s">
        <v>147</v>
      </c>
      <c r="E14" s="26" t="s">
        <v>148</v>
      </c>
      <c r="F14" s="26" t="s">
        <v>149</v>
      </c>
      <c r="G14" s="26" t="s">
        <v>150</v>
      </c>
      <c r="H14" s="26" t="s">
        <v>151</v>
      </c>
      <c r="I14" s="26" t="s">
        <v>152</v>
      </c>
      <c r="J14" s="26" t="s">
        <v>153</v>
      </c>
      <c r="K14" s="26" t="s">
        <v>154</v>
      </c>
      <c r="L14" s="26" t="s">
        <v>155</v>
      </c>
      <c r="M14" s="27" t="s">
        <v>156</v>
      </c>
    </row>
    <row r="15" spans="1:13" ht="16.5">
      <c r="A15" s="25" t="s">
        <v>9</v>
      </c>
      <c r="B15" s="22">
        <v>144309</v>
      </c>
      <c r="C15" s="21">
        <v>745629</v>
      </c>
      <c r="D15" s="21">
        <v>3058289</v>
      </c>
      <c r="E15" s="26" t="s">
        <v>157</v>
      </c>
      <c r="F15" s="26" t="s">
        <v>158</v>
      </c>
      <c r="G15" s="26" t="s">
        <v>159</v>
      </c>
      <c r="H15" s="26" t="s">
        <v>160</v>
      </c>
      <c r="I15" s="26" t="s">
        <v>161</v>
      </c>
      <c r="J15" s="26" t="s">
        <v>162</v>
      </c>
      <c r="K15" s="26" t="s">
        <v>163</v>
      </c>
      <c r="L15" s="26" t="s">
        <v>164</v>
      </c>
      <c r="M15" s="27" t="s">
        <v>165</v>
      </c>
    </row>
    <row r="16" spans="1:13" ht="16.5">
      <c r="A16" s="25" t="s">
        <v>26</v>
      </c>
      <c r="B16" s="22" t="s">
        <v>10</v>
      </c>
      <c r="C16" s="21" t="s">
        <v>10</v>
      </c>
      <c r="D16" s="21">
        <v>257183</v>
      </c>
      <c r="E16" s="26" t="s">
        <v>166</v>
      </c>
      <c r="F16" s="26" t="s">
        <v>167</v>
      </c>
      <c r="G16" s="26" t="s">
        <v>168</v>
      </c>
      <c r="H16" s="26" t="s">
        <v>169</v>
      </c>
      <c r="I16" s="26" t="s">
        <v>170</v>
      </c>
      <c r="J16" s="26" t="s">
        <v>171</v>
      </c>
      <c r="K16" s="26" t="s">
        <v>172</v>
      </c>
      <c r="L16" s="27" t="s">
        <v>173</v>
      </c>
      <c r="M16" s="27" t="s">
        <v>174</v>
      </c>
    </row>
    <row r="17" spans="1:13" ht="14.25">
      <c r="A17" s="29" t="s">
        <v>74</v>
      </c>
      <c r="B17" s="22">
        <v>665660</v>
      </c>
      <c r="C17" s="21">
        <v>2065605</v>
      </c>
      <c r="D17" s="21">
        <f>6171366+D19</f>
        <v>6642095</v>
      </c>
      <c r="E17" s="22">
        <f>17746006+853361+315113</f>
        <v>18914480</v>
      </c>
      <c r="F17" s="22">
        <f>18875302+2503462+463257</f>
        <v>21842021</v>
      </c>
      <c r="G17" s="22">
        <v>22335257</v>
      </c>
      <c r="H17" s="22">
        <v>24155203</v>
      </c>
      <c r="I17" s="22">
        <v>25249593</v>
      </c>
      <c r="J17" s="22">
        <v>25748752</v>
      </c>
      <c r="K17" s="22">
        <v>26307097</v>
      </c>
      <c r="L17" s="32">
        <v>29735718</v>
      </c>
      <c r="M17" s="32">
        <v>30755959</v>
      </c>
    </row>
    <row r="18" spans="1:13" ht="16.5">
      <c r="A18" s="25" t="s">
        <v>8</v>
      </c>
      <c r="B18" s="22">
        <v>665660</v>
      </c>
      <c r="C18" s="21">
        <v>2065605</v>
      </c>
      <c r="D18" s="28" t="s">
        <v>175</v>
      </c>
      <c r="E18" s="26" t="s">
        <v>176</v>
      </c>
      <c r="F18" s="26" t="s">
        <v>177</v>
      </c>
      <c r="G18" s="26" t="s">
        <v>178</v>
      </c>
      <c r="H18" s="26" t="s">
        <v>179</v>
      </c>
      <c r="I18" s="26" t="s">
        <v>180</v>
      </c>
      <c r="J18" s="26" t="s">
        <v>181</v>
      </c>
      <c r="K18" s="26" t="s">
        <v>182</v>
      </c>
      <c r="L18" s="27" t="s">
        <v>183</v>
      </c>
      <c r="M18" s="27" t="s">
        <v>184</v>
      </c>
    </row>
    <row r="19" spans="1:13" ht="16.5">
      <c r="A19" s="25" t="s">
        <v>9</v>
      </c>
      <c r="B19" s="22" t="s">
        <v>10</v>
      </c>
      <c r="C19" s="21" t="s">
        <v>10</v>
      </c>
      <c r="D19" s="21">
        <v>470729</v>
      </c>
      <c r="E19" s="26" t="s">
        <v>185</v>
      </c>
      <c r="F19" s="26" t="s">
        <v>186</v>
      </c>
      <c r="G19" s="26" t="s">
        <v>187</v>
      </c>
      <c r="H19" s="26" t="s">
        <v>188</v>
      </c>
      <c r="I19" s="26" t="s">
        <v>189</v>
      </c>
      <c r="J19" s="26" t="s">
        <v>190</v>
      </c>
      <c r="K19" s="26" t="s">
        <v>191</v>
      </c>
      <c r="L19" s="27" t="s">
        <v>192</v>
      </c>
      <c r="M19" s="27" t="s">
        <v>193</v>
      </c>
    </row>
    <row r="20" spans="1:13" ht="16.5">
      <c r="A20" s="25" t="s">
        <v>26</v>
      </c>
      <c r="B20" s="22" t="s">
        <v>10</v>
      </c>
      <c r="C20" s="21" t="s">
        <v>10</v>
      </c>
      <c r="D20" s="21" t="s">
        <v>10</v>
      </c>
      <c r="E20" s="26" t="s">
        <v>194</v>
      </c>
      <c r="F20" s="26" t="s">
        <v>195</v>
      </c>
      <c r="G20" s="26" t="s">
        <v>196</v>
      </c>
      <c r="H20" s="26" t="s">
        <v>197</v>
      </c>
      <c r="I20" s="26" t="s">
        <v>198</v>
      </c>
      <c r="J20" s="26" t="s">
        <v>199</v>
      </c>
      <c r="K20" s="26" t="s">
        <v>200</v>
      </c>
      <c r="L20" s="27" t="s">
        <v>201</v>
      </c>
      <c r="M20" s="27" t="s">
        <v>202</v>
      </c>
    </row>
    <row r="21" spans="1:13" ht="17.25" thickBot="1">
      <c r="A21" s="25"/>
      <c r="B21" s="22"/>
      <c r="C21" s="21"/>
      <c r="D21" s="21"/>
      <c r="E21" s="26"/>
      <c r="F21" s="26"/>
      <c r="G21" s="26"/>
      <c r="H21" s="26"/>
      <c r="I21" s="26"/>
      <c r="J21" s="26"/>
      <c r="K21" s="26"/>
      <c r="L21" s="27"/>
      <c r="M21" s="27"/>
    </row>
    <row r="22" spans="1:13" ht="17.25">
      <c r="A22" s="33" t="s">
        <v>203</v>
      </c>
      <c r="B22" s="16" t="s">
        <v>35</v>
      </c>
      <c r="C22" s="16" t="s">
        <v>36</v>
      </c>
      <c r="D22" s="16" t="s">
        <v>37</v>
      </c>
      <c r="E22" s="16" t="s">
        <v>38</v>
      </c>
      <c r="F22" s="16" t="s">
        <v>39</v>
      </c>
      <c r="G22" s="16" t="s">
        <v>40</v>
      </c>
      <c r="H22" s="16" t="s">
        <v>41</v>
      </c>
      <c r="I22" s="16" t="s">
        <v>42</v>
      </c>
      <c r="J22" s="16" t="s">
        <v>43</v>
      </c>
      <c r="K22" s="17" t="s">
        <v>45</v>
      </c>
      <c r="L22" s="18" t="s">
        <v>85</v>
      </c>
      <c r="M22" s="19" t="s">
        <v>86</v>
      </c>
    </row>
    <row r="23" spans="1:13" ht="17.25">
      <c r="A23" s="34" t="s">
        <v>204</v>
      </c>
      <c r="B23" s="22">
        <v>55</v>
      </c>
      <c r="C23" s="22">
        <v>39</v>
      </c>
      <c r="D23" s="21">
        <f aca="true" t="shared" si="1" ref="D23:K23">SUM(D24:D26)</f>
        <v>66</v>
      </c>
      <c r="E23" s="21">
        <f t="shared" si="1"/>
        <v>59</v>
      </c>
      <c r="F23" s="21">
        <f t="shared" si="1"/>
        <v>80</v>
      </c>
      <c r="G23" s="21">
        <f t="shared" si="1"/>
        <v>89</v>
      </c>
      <c r="H23" s="21">
        <f t="shared" si="1"/>
        <v>90</v>
      </c>
      <c r="I23" s="21">
        <f t="shared" si="1"/>
        <v>82</v>
      </c>
      <c r="J23" s="21">
        <f t="shared" si="1"/>
        <v>80</v>
      </c>
      <c r="K23" s="21">
        <f t="shared" si="1"/>
        <v>82</v>
      </c>
      <c r="L23" s="26" t="s">
        <v>205</v>
      </c>
      <c r="M23" s="21">
        <f>SUM(M24:M26)</f>
        <v>69</v>
      </c>
    </row>
    <row r="24" spans="1:13" ht="14.25">
      <c r="A24" s="29" t="s">
        <v>12</v>
      </c>
      <c r="B24" s="21" t="s">
        <v>10</v>
      </c>
      <c r="C24" s="21" t="s">
        <v>10</v>
      </c>
      <c r="D24" s="21">
        <v>14</v>
      </c>
      <c r="E24" s="22">
        <v>12</v>
      </c>
      <c r="F24" s="22">
        <v>11</v>
      </c>
      <c r="G24" s="22">
        <v>11</v>
      </c>
      <c r="H24" s="22">
        <v>12</v>
      </c>
      <c r="I24" s="22">
        <v>13</v>
      </c>
      <c r="J24" s="22">
        <v>13</v>
      </c>
      <c r="K24" s="22">
        <v>13</v>
      </c>
      <c r="L24" s="32">
        <v>14</v>
      </c>
      <c r="M24" s="22">
        <v>15</v>
      </c>
    </row>
    <row r="25" spans="1:13" ht="16.5">
      <c r="A25" s="29" t="s">
        <v>13</v>
      </c>
      <c r="B25" s="21" t="s">
        <v>10</v>
      </c>
      <c r="C25" s="21" t="s">
        <v>10</v>
      </c>
      <c r="D25" s="21">
        <v>18</v>
      </c>
      <c r="E25" s="22">
        <v>15</v>
      </c>
      <c r="F25" s="22">
        <v>23</v>
      </c>
      <c r="G25" s="22">
        <v>27</v>
      </c>
      <c r="H25" s="22">
        <v>31</v>
      </c>
      <c r="I25" s="22">
        <v>31</v>
      </c>
      <c r="J25" s="22">
        <v>27</v>
      </c>
      <c r="K25" s="22">
        <v>31</v>
      </c>
      <c r="L25" s="27" t="s">
        <v>206</v>
      </c>
      <c r="M25" s="22">
        <v>27</v>
      </c>
    </row>
    <row r="26" spans="1:13" ht="14.25">
      <c r="A26" s="29" t="s">
        <v>14</v>
      </c>
      <c r="B26" s="22" t="s">
        <v>10</v>
      </c>
      <c r="C26" s="21" t="s">
        <v>10</v>
      </c>
      <c r="D26" s="21">
        <v>34</v>
      </c>
      <c r="E26" s="22">
        <v>32</v>
      </c>
      <c r="F26" s="22">
        <v>46</v>
      </c>
      <c r="G26" s="22">
        <v>51</v>
      </c>
      <c r="H26" s="22">
        <v>47</v>
      </c>
      <c r="I26" s="22">
        <v>38</v>
      </c>
      <c r="J26" s="22">
        <v>40</v>
      </c>
      <c r="K26" s="22">
        <v>38</v>
      </c>
      <c r="L26" s="32">
        <v>29</v>
      </c>
      <c r="M26" s="32">
        <v>27</v>
      </c>
    </row>
    <row r="27" spans="1:13" ht="32.25">
      <c r="A27" s="35" t="s">
        <v>207</v>
      </c>
      <c r="B27" s="21">
        <v>2135</v>
      </c>
      <c r="C27" s="21">
        <v>2690</v>
      </c>
      <c r="D27" s="21">
        <v>2818</v>
      </c>
      <c r="E27" s="22">
        <v>4727</v>
      </c>
      <c r="F27" s="22">
        <v>5221</v>
      </c>
      <c r="G27" s="22">
        <v>5567</v>
      </c>
      <c r="H27" s="22">
        <v>5961</v>
      </c>
      <c r="I27" s="22">
        <f>SUM(I28:I30)</f>
        <v>5770</v>
      </c>
      <c r="J27" s="22">
        <v>6144</v>
      </c>
      <c r="K27" s="22">
        <v>6254</v>
      </c>
      <c r="L27" s="32">
        <f>SUM(L28:L30)</f>
        <v>6522</v>
      </c>
      <c r="M27" s="32">
        <v>6081</v>
      </c>
    </row>
    <row r="28" spans="1:13" ht="14.25">
      <c r="A28" s="29" t="s">
        <v>12</v>
      </c>
      <c r="B28" s="22" t="s">
        <v>10</v>
      </c>
      <c r="C28" s="21" t="s">
        <v>10</v>
      </c>
      <c r="D28" s="21">
        <v>2071</v>
      </c>
      <c r="E28" s="22">
        <v>3854</v>
      </c>
      <c r="F28" s="22">
        <v>4085</v>
      </c>
      <c r="G28" s="22">
        <v>4039</v>
      </c>
      <c r="H28" s="22">
        <v>4422</v>
      </c>
      <c r="I28" s="22">
        <v>4352</v>
      </c>
      <c r="J28" s="22">
        <v>4605</v>
      </c>
      <c r="K28" s="22">
        <v>4711</v>
      </c>
      <c r="L28" s="32">
        <v>5118</v>
      </c>
      <c r="M28" s="32">
        <v>4996</v>
      </c>
    </row>
    <row r="29" spans="1:13" ht="14.25">
      <c r="A29" s="29" t="s">
        <v>13</v>
      </c>
      <c r="B29" s="22" t="s">
        <v>10</v>
      </c>
      <c r="C29" s="21" t="s">
        <v>10</v>
      </c>
      <c r="D29" s="21">
        <v>432</v>
      </c>
      <c r="E29" s="22">
        <v>650</v>
      </c>
      <c r="F29" s="22">
        <v>819</v>
      </c>
      <c r="G29" s="22">
        <v>1143</v>
      </c>
      <c r="H29" s="22">
        <v>1167</v>
      </c>
      <c r="I29" s="22">
        <v>967</v>
      </c>
      <c r="J29" s="22">
        <v>1113</v>
      </c>
      <c r="K29" s="22">
        <v>1319</v>
      </c>
      <c r="L29" s="32">
        <v>1182</v>
      </c>
      <c r="M29" s="32">
        <v>952</v>
      </c>
    </row>
    <row r="30" spans="1:13" ht="14.25">
      <c r="A30" s="29" t="s">
        <v>14</v>
      </c>
      <c r="B30" s="22" t="s">
        <v>10</v>
      </c>
      <c r="C30" s="21" t="s">
        <v>10</v>
      </c>
      <c r="D30" s="21">
        <v>315</v>
      </c>
      <c r="E30" s="22">
        <v>223</v>
      </c>
      <c r="F30" s="22">
        <v>317</v>
      </c>
      <c r="G30" s="22">
        <v>385</v>
      </c>
      <c r="H30" s="22">
        <v>372</v>
      </c>
      <c r="I30" s="22">
        <v>451</v>
      </c>
      <c r="J30" s="22">
        <v>426</v>
      </c>
      <c r="K30" s="22">
        <v>224</v>
      </c>
      <c r="L30" s="32">
        <v>222</v>
      </c>
      <c r="M30" s="32">
        <v>133</v>
      </c>
    </row>
    <row r="31" spans="1:12" ht="15">
      <c r="A31" s="31" t="s">
        <v>27</v>
      </c>
      <c r="B31" s="22"/>
      <c r="C31" s="21"/>
      <c r="D31" s="21"/>
      <c r="E31" s="22"/>
      <c r="F31" s="22"/>
      <c r="G31" s="22"/>
      <c r="H31" s="22"/>
      <c r="I31" s="22"/>
      <c r="J31" s="36"/>
      <c r="K31" s="36"/>
      <c r="L31" s="32"/>
    </row>
    <row r="32" spans="1:13" ht="16.5">
      <c r="A32" s="37" t="s">
        <v>208</v>
      </c>
      <c r="B32" s="22">
        <v>169872</v>
      </c>
      <c r="C32" s="21">
        <v>304690</v>
      </c>
      <c r="D32" s="21">
        <v>354264</v>
      </c>
      <c r="E32" s="22">
        <v>588926</v>
      </c>
      <c r="F32" s="22">
        <v>585427</v>
      </c>
      <c r="G32" s="22">
        <v>610363</v>
      </c>
      <c r="H32" s="22">
        <f>SUM(H33:H35)</f>
        <v>634866</v>
      </c>
      <c r="I32" s="30">
        <v>656243</v>
      </c>
      <c r="J32" s="30">
        <v>696408</v>
      </c>
      <c r="K32" s="22">
        <v>728495</v>
      </c>
      <c r="L32" s="32">
        <v>732049</v>
      </c>
      <c r="M32" s="32">
        <v>653488</v>
      </c>
    </row>
    <row r="33" spans="1:13" ht="14.25">
      <c r="A33" s="29" t="s">
        <v>12</v>
      </c>
      <c r="B33" s="22">
        <v>118189</v>
      </c>
      <c r="C33" s="21">
        <v>214021</v>
      </c>
      <c r="D33" s="21">
        <v>318973</v>
      </c>
      <c r="E33" s="22">
        <v>549100</v>
      </c>
      <c r="F33" s="22">
        <v>526379</v>
      </c>
      <c r="G33" s="22">
        <v>533313</v>
      </c>
      <c r="H33" s="22">
        <v>564631</v>
      </c>
      <c r="I33" s="22">
        <v>597953</v>
      </c>
      <c r="J33" s="22">
        <v>623389</v>
      </c>
      <c r="K33" s="22">
        <v>650267</v>
      </c>
      <c r="L33" s="32">
        <v>672294</v>
      </c>
      <c r="M33" s="32">
        <v>607857</v>
      </c>
    </row>
    <row r="34" spans="1:13" ht="14.25">
      <c r="A34" s="29" t="s">
        <v>13</v>
      </c>
      <c r="B34" s="22">
        <v>12470</v>
      </c>
      <c r="C34" s="21">
        <v>24913</v>
      </c>
      <c r="D34" s="21">
        <v>29922</v>
      </c>
      <c r="E34" s="22">
        <v>32077</v>
      </c>
      <c r="F34" s="22">
        <v>46670</v>
      </c>
      <c r="G34" s="22">
        <v>59444</v>
      </c>
      <c r="H34" s="22">
        <v>56586</v>
      </c>
      <c r="I34" s="22">
        <v>47662</v>
      </c>
      <c r="J34" s="30">
        <v>59620</v>
      </c>
      <c r="K34" s="22">
        <v>68138</v>
      </c>
      <c r="L34" s="32">
        <v>56056</v>
      </c>
      <c r="M34" s="32">
        <v>41865</v>
      </c>
    </row>
    <row r="35" spans="1:13" ht="14.25">
      <c r="A35" s="38" t="s">
        <v>14</v>
      </c>
      <c r="B35" s="39" t="s">
        <v>10</v>
      </c>
      <c r="C35" s="40" t="s">
        <v>10</v>
      </c>
      <c r="D35" s="40">
        <v>5369</v>
      </c>
      <c r="E35" s="39">
        <v>7749</v>
      </c>
      <c r="F35" s="39">
        <v>12378</v>
      </c>
      <c r="G35" s="39">
        <v>17606</v>
      </c>
      <c r="H35" s="39">
        <v>13649</v>
      </c>
      <c r="I35" s="39">
        <v>10628</v>
      </c>
      <c r="J35" s="39">
        <v>13399</v>
      </c>
      <c r="K35" s="39">
        <v>10090</v>
      </c>
      <c r="L35" s="41">
        <v>3699</v>
      </c>
      <c r="M35" s="41">
        <v>3766</v>
      </c>
    </row>
    <row r="36" spans="1:13" ht="15" thickBot="1">
      <c r="A36" s="38"/>
      <c r="B36" s="39"/>
      <c r="C36" s="40"/>
      <c r="D36" s="40"/>
      <c r="E36" s="39"/>
      <c r="F36" s="39"/>
      <c r="G36" s="39"/>
      <c r="H36" s="39"/>
      <c r="I36" s="39"/>
      <c r="J36" s="39"/>
      <c r="K36" s="39"/>
      <c r="L36" s="41"/>
      <c r="M36" s="41"/>
    </row>
    <row r="37" spans="1:13" ht="17.25">
      <c r="A37" s="42" t="s">
        <v>77</v>
      </c>
      <c r="B37" s="16" t="s">
        <v>35</v>
      </c>
      <c r="C37" s="16" t="s">
        <v>36</v>
      </c>
      <c r="D37" s="16" t="s">
        <v>37</v>
      </c>
      <c r="E37" s="16" t="s">
        <v>38</v>
      </c>
      <c r="F37" s="16" t="s">
        <v>39</v>
      </c>
      <c r="G37" s="16" t="s">
        <v>40</v>
      </c>
      <c r="H37" s="16" t="s">
        <v>41</v>
      </c>
      <c r="I37" s="16" t="s">
        <v>42</v>
      </c>
      <c r="J37" s="16" t="s">
        <v>43</v>
      </c>
      <c r="K37" s="17" t="s">
        <v>45</v>
      </c>
      <c r="L37" s="18" t="s">
        <v>85</v>
      </c>
      <c r="M37" s="19" t="s">
        <v>86</v>
      </c>
    </row>
    <row r="38" spans="1:12" ht="15">
      <c r="A38" s="31" t="s">
        <v>28</v>
      </c>
      <c r="B38" s="36"/>
      <c r="C38" s="21"/>
      <c r="D38" s="21"/>
      <c r="E38" s="22"/>
      <c r="F38" s="22"/>
      <c r="G38" s="22"/>
      <c r="H38" s="22"/>
      <c r="I38" s="22"/>
      <c r="J38" s="36"/>
      <c r="K38" s="36"/>
      <c r="L38" s="32"/>
    </row>
    <row r="39" spans="1:12" s="4" customFormat="1" ht="16.5">
      <c r="A39" s="37" t="s">
        <v>209</v>
      </c>
      <c r="B39" s="43"/>
      <c r="C39" s="43"/>
      <c r="D39" s="43"/>
      <c r="E39" s="44"/>
      <c r="F39" s="44"/>
      <c r="G39" s="44"/>
      <c r="H39" s="44"/>
      <c r="I39" s="44"/>
      <c r="J39" s="45"/>
      <c r="K39" s="45"/>
      <c r="L39" s="46"/>
    </row>
    <row r="40" spans="1:13" ht="16.5">
      <c r="A40" s="23" t="s">
        <v>210</v>
      </c>
      <c r="B40" s="26" t="s">
        <v>211</v>
      </c>
      <c r="C40" s="28" t="s">
        <v>212</v>
      </c>
      <c r="D40" s="28" t="s">
        <v>213</v>
      </c>
      <c r="E40" s="26" t="s">
        <v>214</v>
      </c>
      <c r="F40" s="26" t="s">
        <v>215</v>
      </c>
      <c r="G40" s="26" t="s">
        <v>216</v>
      </c>
      <c r="H40" s="26" t="s">
        <v>217</v>
      </c>
      <c r="I40" s="26" t="s">
        <v>218</v>
      </c>
      <c r="J40" s="26" t="s">
        <v>219</v>
      </c>
      <c r="K40" s="26" t="s">
        <v>220</v>
      </c>
      <c r="L40" s="27" t="s">
        <v>221</v>
      </c>
      <c r="M40" s="28" t="s">
        <v>222</v>
      </c>
    </row>
    <row r="41" spans="1:13" ht="16.5">
      <c r="A41" s="23" t="s">
        <v>223</v>
      </c>
      <c r="B41" s="22">
        <v>716961</v>
      </c>
      <c r="C41" s="21">
        <v>1778065</v>
      </c>
      <c r="D41" s="21">
        <v>2113669</v>
      </c>
      <c r="E41" s="26" t="s">
        <v>224</v>
      </c>
      <c r="F41" s="26" t="s">
        <v>225</v>
      </c>
      <c r="G41" s="26" t="s">
        <v>226</v>
      </c>
      <c r="H41" s="26" t="s">
        <v>227</v>
      </c>
      <c r="I41" s="26" t="s">
        <v>228</v>
      </c>
      <c r="J41" s="26" t="s">
        <v>229</v>
      </c>
      <c r="K41" s="26" t="s">
        <v>230</v>
      </c>
      <c r="L41" s="27" t="s">
        <v>231</v>
      </c>
      <c r="M41" s="28" t="s">
        <v>232</v>
      </c>
    </row>
    <row r="42" spans="1:13" ht="16.5">
      <c r="A42" s="23" t="s">
        <v>233</v>
      </c>
      <c r="B42" s="22">
        <v>94794</v>
      </c>
      <c r="C42" s="21">
        <v>247055</v>
      </c>
      <c r="D42" s="21">
        <v>330528</v>
      </c>
      <c r="E42" s="26" t="s">
        <v>234</v>
      </c>
      <c r="F42" s="26" t="s">
        <v>235</v>
      </c>
      <c r="G42" s="26" t="s">
        <v>236</v>
      </c>
      <c r="H42" s="26" t="s">
        <v>237</v>
      </c>
      <c r="I42" s="26" t="s">
        <v>238</v>
      </c>
      <c r="J42" s="26" t="s">
        <v>239</v>
      </c>
      <c r="K42" s="26" t="s">
        <v>240</v>
      </c>
      <c r="L42" s="27" t="s">
        <v>241</v>
      </c>
      <c r="M42" s="28" t="s">
        <v>242</v>
      </c>
    </row>
    <row r="43" spans="1:13" ht="16.5">
      <c r="A43" s="23" t="s">
        <v>243</v>
      </c>
      <c r="B43" s="22" t="s">
        <v>10</v>
      </c>
      <c r="C43" s="22" t="s">
        <v>10</v>
      </c>
      <c r="D43" s="21">
        <v>56995</v>
      </c>
      <c r="E43" s="26" t="s">
        <v>244</v>
      </c>
      <c r="F43" s="26" t="s">
        <v>245</v>
      </c>
      <c r="G43" s="26" t="s">
        <v>246</v>
      </c>
      <c r="H43" s="26" t="s">
        <v>247</v>
      </c>
      <c r="I43" s="26" t="s">
        <v>248</v>
      </c>
      <c r="J43" s="26" t="s">
        <v>249</v>
      </c>
      <c r="K43" s="26" t="s">
        <v>250</v>
      </c>
      <c r="L43" s="27" t="s">
        <v>251</v>
      </c>
      <c r="M43" s="28" t="s">
        <v>252</v>
      </c>
    </row>
    <row r="44" spans="1:13" s="4" customFormat="1" ht="15">
      <c r="A44" s="47" t="s">
        <v>11</v>
      </c>
      <c r="B44" s="44"/>
      <c r="C44" s="43"/>
      <c r="D44" s="43"/>
      <c r="E44" s="44"/>
      <c r="F44" s="44"/>
      <c r="G44" s="44"/>
      <c r="H44" s="44"/>
      <c r="I44" s="44"/>
      <c r="J44" s="44"/>
      <c r="K44" s="44"/>
      <c r="L44" s="46"/>
      <c r="M44" s="13"/>
    </row>
    <row r="45" spans="1:13" ht="16.5">
      <c r="A45" s="23" t="s">
        <v>210</v>
      </c>
      <c r="B45" s="22">
        <v>181605</v>
      </c>
      <c r="C45" s="21">
        <v>474666</v>
      </c>
      <c r="D45" s="28" t="s">
        <v>253</v>
      </c>
      <c r="E45" s="26" t="s">
        <v>254</v>
      </c>
      <c r="F45" s="26" t="s">
        <v>255</v>
      </c>
      <c r="G45" s="26" t="s">
        <v>256</v>
      </c>
      <c r="H45" s="26" t="s">
        <v>257</v>
      </c>
      <c r="I45" s="26" t="s">
        <v>258</v>
      </c>
      <c r="J45" s="26" t="s">
        <v>259</v>
      </c>
      <c r="K45" s="26" t="s">
        <v>260</v>
      </c>
      <c r="L45" s="27" t="s">
        <v>261</v>
      </c>
      <c r="M45" s="28" t="s">
        <v>262</v>
      </c>
    </row>
    <row r="46" spans="1:13" ht="16.5">
      <c r="A46" s="23" t="s">
        <v>223</v>
      </c>
      <c r="B46" s="22" t="s">
        <v>10</v>
      </c>
      <c r="C46" s="21" t="s">
        <v>10</v>
      </c>
      <c r="D46" s="21">
        <v>330391</v>
      </c>
      <c r="E46" s="26" t="s">
        <v>263</v>
      </c>
      <c r="F46" s="26" t="s">
        <v>264</v>
      </c>
      <c r="G46" s="26" t="s">
        <v>265</v>
      </c>
      <c r="H46" s="26" t="s">
        <v>266</v>
      </c>
      <c r="I46" s="26" t="s">
        <v>267</v>
      </c>
      <c r="J46" s="26" t="s">
        <v>268</v>
      </c>
      <c r="K46" s="26" t="s">
        <v>269</v>
      </c>
      <c r="L46" s="27" t="s">
        <v>270</v>
      </c>
      <c r="M46" s="28" t="s">
        <v>271</v>
      </c>
    </row>
    <row r="47" spans="1:13" ht="16.5">
      <c r="A47" s="23" t="s">
        <v>233</v>
      </c>
      <c r="B47" s="22" t="s">
        <v>10</v>
      </c>
      <c r="C47" s="21" t="s">
        <v>10</v>
      </c>
      <c r="D47" s="21">
        <v>66499</v>
      </c>
      <c r="E47" s="26" t="s">
        <v>272</v>
      </c>
      <c r="F47" s="26" t="s">
        <v>273</v>
      </c>
      <c r="G47" s="26" t="s">
        <v>274</v>
      </c>
      <c r="H47" s="26" t="s">
        <v>275</v>
      </c>
      <c r="I47" s="26" t="s">
        <v>276</v>
      </c>
      <c r="J47" s="26" t="s">
        <v>277</v>
      </c>
      <c r="K47" s="26" t="s">
        <v>278</v>
      </c>
      <c r="L47" s="27" t="s">
        <v>279</v>
      </c>
      <c r="M47" s="28" t="s">
        <v>280</v>
      </c>
    </row>
    <row r="48" spans="1:13" ht="16.5">
      <c r="A48" s="23" t="s">
        <v>243</v>
      </c>
      <c r="B48" s="21" t="s">
        <v>10</v>
      </c>
      <c r="C48" s="21" t="s">
        <v>10</v>
      </c>
      <c r="D48" s="21">
        <v>2948</v>
      </c>
      <c r="E48" s="26" t="s">
        <v>281</v>
      </c>
      <c r="F48" s="26" t="s">
        <v>282</v>
      </c>
      <c r="G48" s="26" t="s">
        <v>283</v>
      </c>
      <c r="H48" s="26" t="s">
        <v>284</v>
      </c>
      <c r="I48" s="26" t="s">
        <v>285</v>
      </c>
      <c r="J48" s="26" t="s">
        <v>286</v>
      </c>
      <c r="K48" s="26" t="s">
        <v>287</v>
      </c>
      <c r="L48" s="27" t="s">
        <v>288</v>
      </c>
      <c r="M48" s="28" t="s">
        <v>289</v>
      </c>
    </row>
    <row r="49" spans="1:13" ht="30.75">
      <c r="A49" s="48" t="s">
        <v>290</v>
      </c>
      <c r="B49" s="24" t="s">
        <v>10</v>
      </c>
      <c r="C49" s="24" t="s">
        <v>10</v>
      </c>
      <c r="D49" s="24">
        <v>23204</v>
      </c>
      <c r="E49" s="49" t="s">
        <v>291</v>
      </c>
      <c r="F49" s="49" t="s">
        <v>292</v>
      </c>
      <c r="G49" s="49" t="s">
        <v>293</v>
      </c>
      <c r="H49" s="49" t="s">
        <v>294</v>
      </c>
      <c r="I49" s="49" t="s">
        <v>295</v>
      </c>
      <c r="J49" s="49" t="s">
        <v>296</v>
      </c>
      <c r="K49" s="49" t="s">
        <v>297</v>
      </c>
      <c r="L49" s="50" t="s">
        <v>298</v>
      </c>
      <c r="M49" s="51" t="s">
        <v>299</v>
      </c>
    </row>
    <row r="50" spans="1:13" ht="16.5">
      <c r="A50" s="23" t="s">
        <v>300</v>
      </c>
      <c r="B50" s="22">
        <v>1040056</v>
      </c>
      <c r="C50" s="21">
        <v>2542264</v>
      </c>
      <c r="D50" s="21">
        <f>2523375+400971</f>
        <v>2924346</v>
      </c>
      <c r="E50" s="22">
        <f>3963263+760338</f>
        <v>4723601</v>
      </c>
      <c r="F50" s="22">
        <f>4379830+979765</f>
        <v>5359595</v>
      </c>
      <c r="G50" s="22">
        <v>5627052</v>
      </c>
      <c r="H50" s="22">
        <v>5854766</v>
      </c>
      <c r="I50" s="22">
        <v>6024764</v>
      </c>
      <c r="J50" s="22">
        <v>6227180</v>
      </c>
      <c r="K50" s="30">
        <v>6557701</v>
      </c>
      <c r="L50" s="32">
        <v>7056534</v>
      </c>
      <c r="M50" s="24">
        <v>6807928</v>
      </c>
    </row>
    <row r="51" spans="1:13" ht="15">
      <c r="A51" s="31" t="s">
        <v>29</v>
      </c>
      <c r="B51" s="21"/>
      <c r="C51" s="21"/>
      <c r="D51" s="21"/>
      <c r="E51" s="22"/>
      <c r="F51" s="22"/>
      <c r="G51" s="22"/>
      <c r="H51" s="22"/>
      <c r="I51" s="22"/>
      <c r="J51" s="22"/>
      <c r="K51" s="22"/>
      <c r="L51" s="32"/>
      <c r="M51" s="14"/>
    </row>
    <row r="52" spans="1:13" ht="16.5">
      <c r="A52" s="37" t="s">
        <v>209</v>
      </c>
      <c r="B52" s="21"/>
      <c r="C52" s="21"/>
      <c r="D52" s="21"/>
      <c r="E52" s="22"/>
      <c r="F52" s="22"/>
      <c r="G52" s="22"/>
      <c r="H52" s="22"/>
      <c r="I52" s="22"/>
      <c r="J52" s="22"/>
      <c r="K52" s="22"/>
      <c r="L52" s="32"/>
      <c r="M52" s="14"/>
    </row>
    <row r="53" spans="1:13" ht="16.5">
      <c r="A53" s="23" t="s">
        <v>210</v>
      </c>
      <c r="B53" s="22">
        <v>3672900</v>
      </c>
      <c r="C53" s="21">
        <v>5133161</v>
      </c>
      <c r="D53" s="28" t="s">
        <v>301</v>
      </c>
      <c r="E53" s="26" t="s">
        <v>302</v>
      </c>
      <c r="F53" s="26" t="s">
        <v>303</v>
      </c>
      <c r="G53" s="26" t="s">
        <v>304</v>
      </c>
      <c r="H53" s="26" t="s">
        <v>305</v>
      </c>
      <c r="I53" s="26" t="s">
        <v>306</v>
      </c>
      <c r="J53" s="26" t="s">
        <v>307</v>
      </c>
      <c r="K53" s="26" t="s">
        <v>308</v>
      </c>
      <c r="L53" s="27" t="s">
        <v>309</v>
      </c>
      <c r="M53" s="28" t="s">
        <v>310</v>
      </c>
    </row>
    <row r="54" spans="1:13" ht="16.5">
      <c r="A54" s="23" t="s">
        <v>223</v>
      </c>
      <c r="B54" s="22">
        <v>2802317</v>
      </c>
      <c r="C54" s="21">
        <v>4066480</v>
      </c>
      <c r="D54" s="21">
        <v>4941327</v>
      </c>
      <c r="E54" s="26" t="s">
        <v>311</v>
      </c>
      <c r="F54" s="26" t="s">
        <v>312</v>
      </c>
      <c r="G54" s="26" t="s">
        <v>313</v>
      </c>
      <c r="H54" s="26" t="s">
        <v>314</v>
      </c>
      <c r="I54" s="26" t="s">
        <v>315</v>
      </c>
      <c r="J54" s="26" t="s">
        <v>316</v>
      </c>
      <c r="K54" s="26" t="s">
        <v>317</v>
      </c>
      <c r="L54" s="27" t="s">
        <v>318</v>
      </c>
      <c r="M54" s="28" t="s">
        <v>319</v>
      </c>
    </row>
    <row r="55" spans="1:13" ht="16.5">
      <c r="A55" s="23" t="s">
        <v>233</v>
      </c>
      <c r="B55" s="22">
        <v>606146</v>
      </c>
      <c r="C55" s="21">
        <v>908935</v>
      </c>
      <c r="D55" s="21">
        <v>919187</v>
      </c>
      <c r="E55" s="26" t="s">
        <v>320</v>
      </c>
      <c r="F55" s="26" t="s">
        <v>321</v>
      </c>
      <c r="G55" s="26" t="s">
        <v>322</v>
      </c>
      <c r="H55" s="26" t="s">
        <v>323</v>
      </c>
      <c r="I55" s="26" t="s">
        <v>324</v>
      </c>
      <c r="J55" s="26" t="s">
        <v>325</v>
      </c>
      <c r="K55" s="26" t="s">
        <v>326</v>
      </c>
      <c r="L55" s="27" t="s">
        <v>327</v>
      </c>
      <c r="M55" s="28" t="s">
        <v>328</v>
      </c>
    </row>
    <row r="56" spans="1:13" ht="16.5">
      <c r="A56" s="23" t="s">
        <v>243</v>
      </c>
      <c r="B56" s="22" t="s">
        <v>10</v>
      </c>
      <c r="C56" s="21" t="s">
        <v>10</v>
      </c>
      <c r="D56" s="21">
        <v>267522</v>
      </c>
      <c r="E56" s="26" t="s">
        <v>329</v>
      </c>
      <c r="F56" s="26" t="s">
        <v>330</v>
      </c>
      <c r="G56" s="26" t="s">
        <v>331</v>
      </c>
      <c r="H56" s="26" t="s">
        <v>332</v>
      </c>
      <c r="I56" s="26" t="s">
        <v>333</v>
      </c>
      <c r="J56" s="26" t="s">
        <v>334</v>
      </c>
      <c r="K56" s="26" t="s">
        <v>335</v>
      </c>
      <c r="L56" s="27" t="s">
        <v>336</v>
      </c>
      <c r="M56" s="28" t="s">
        <v>337</v>
      </c>
    </row>
    <row r="57" spans="1:13" ht="14.25">
      <c r="A57" s="47" t="s">
        <v>11</v>
      </c>
      <c r="B57" s="22"/>
      <c r="C57" s="21"/>
      <c r="D57" s="21"/>
      <c r="E57" s="22"/>
      <c r="F57" s="22"/>
      <c r="G57" s="22"/>
      <c r="H57" s="22"/>
      <c r="I57" s="22"/>
      <c r="J57" s="22"/>
      <c r="K57" s="22"/>
      <c r="L57" s="32"/>
      <c r="M57" s="14"/>
    </row>
    <row r="58" spans="1:13" ht="16.5">
      <c r="A58" s="23" t="s">
        <v>210</v>
      </c>
      <c r="B58" s="22">
        <v>608736</v>
      </c>
      <c r="C58" s="21">
        <v>977325</v>
      </c>
      <c r="D58" s="28" t="s">
        <v>338</v>
      </c>
      <c r="E58" s="26" t="s">
        <v>339</v>
      </c>
      <c r="F58" s="26" t="s">
        <v>340</v>
      </c>
      <c r="G58" s="26" t="s">
        <v>341</v>
      </c>
      <c r="H58" s="26" t="s">
        <v>342</v>
      </c>
      <c r="I58" s="26" t="s">
        <v>343</v>
      </c>
      <c r="J58" s="26" t="s">
        <v>344</v>
      </c>
      <c r="K58" s="26" t="s">
        <v>345</v>
      </c>
      <c r="L58" s="27" t="s">
        <v>346</v>
      </c>
      <c r="M58" s="28" t="s">
        <v>347</v>
      </c>
    </row>
    <row r="59" spans="1:13" ht="16.5">
      <c r="A59" s="23" t="s">
        <v>223</v>
      </c>
      <c r="B59" s="22" t="s">
        <v>10</v>
      </c>
      <c r="C59" s="21" t="s">
        <v>10</v>
      </c>
      <c r="D59" s="21">
        <v>668199</v>
      </c>
      <c r="E59" s="26" t="s">
        <v>348</v>
      </c>
      <c r="F59" s="26" t="s">
        <v>349</v>
      </c>
      <c r="G59" s="26" t="s">
        <v>350</v>
      </c>
      <c r="H59" s="26" t="s">
        <v>351</v>
      </c>
      <c r="I59" s="26" t="s">
        <v>352</v>
      </c>
      <c r="J59" s="26" t="s">
        <v>353</v>
      </c>
      <c r="K59" s="26" t="s">
        <v>354</v>
      </c>
      <c r="L59" s="27" t="s">
        <v>355</v>
      </c>
      <c r="M59" s="28" t="s">
        <v>356</v>
      </c>
    </row>
    <row r="60" spans="1:13" ht="16.5">
      <c r="A60" s="23" t="s">
        <v>233</v>
      </c>
      <c r="B60" s="22" t="s">
        <v>10</v>
      </c>
      <c r="C60" s="21" t="s">
        <v>10</v>
      </c>
      <c r="D60" s="21">
        <v>140329</v>
      </c>
      <c r="E60" s="26" t="s">
        <v>357</v>
      </c>
      <c r="F60" s="26" t="s">
        <v>358</v>
      </c>
      <c r="G60" s="26" t="s">
        <v>359</v>
      </c>
      <c r="H60" s="26" t="s">
        <v>360</v>
      </c>
      <c r="I60" s="26" t="s">
        <v>361</v>
      </c>
      <c r="J60" s="26" t="s">
        <v>362</v>
      </c>
      <c r="K60" s="26" t="s">
        <v>363</v>
      </c>
      <c r="L60" s="27" t="s">
        <v>364</v>
      </c>
      <c r="M60" s="28" t="s">
        <v>365</v>
      </c>
    </row>
    <row r="61" spans="1:13" ht="16.5">
      <c r="A61" s="23" t="s">
        <v>243</v>
      </c>
      <c r="B61" s="22" t="s">
        <v>10</v>
      </c>
      <c r="C61" s="21" t="s">
        <v>10</v>
      </c>
      <c r="D61" s="21">
        <v>7583</v>
      </c>
      <c r="E61" s="26" t="s">
        <v>366</v>
      </c>
      <c r="F61" s="26" t="s">
        <v>367</v>
      </c>
      <c r="G61" s="26" t="s">
        <v>368</v>
      </c>
      <c r="H61" s="26" t="s">
        <v>369</v>
      </c>
      <c r="I61" s="26" t="s">
        <v>370</v>
      </c>
      <c r="J61" s="26" t="s">
        <v>371</v>
      </c>
      <c r="K61" s="26" t="s">
        <v>372</v>
      </c>
      <c r="L61" s="27" t="s">
        <v>373</v>
      </c>
      <c r="M61" s="28" t="s">
        <v>374</v>
      </c>
    </row>
    <row r="62" spans="1:13" ht="30.75">
      <c r="A62" s="48" t="s">
        <v>290</v>
      </c>
      <c r="B62" s="30" t="s">
        <v>10</v>
      </c>
      <c r="C62" s="24" t="s">
        <v>10</v>
      </c>
      <c r="D62" s="24">
        <v>123411</v>
      </c>
      <c r="E62" s="49" t="s">
        <v>375</v>
      </c>
      <c r="F62" s="49" t="s">
        <v>376</v>
      </c>
      <c r="G62" s="49" t="s">
        <v>377</v>
      </c>
      <c r="H62" s="49" t="s">
        <v>378</v>
      </c>
      <c r="I62" s="49" t="s">
        <v>379</v>
      </c>
      <c r="J62" s="49" t="s">
        <v>380</v>
      </c>
      <c r="K62" s="49" t="s">
        <v>381</v>
      </c>
      <c r="L62" s="50" t="s">
        <v>382</v>
      </c>
      <c r="M62" s="51" t="s">
        <v>383</v>
      </c>
    </row>
    <row r="63" spans="1:13" ht="16.5">
      <c r="A63" s="23" t="s">
        <v>300</v>
      </c>
      <c r="B63" s="22">
        <v>4281636</v>
      </c>
      <c r="C63" s="21">
        <v>6110486</v>
      </c>
      <c r="D63" s="21">
        <v>7190724</v>
      </c>
      <c r="E63" s="22">
        <v>11298194</v>
      </c>
      <c r="F63" s="22">
        <v>12699755</v>
      </c>
      <c r="G63" s="22">
        <v>13399194</v>
      </c>
      <c r="H63" s="22">
        <v>13985353</v>
      </c>
      <c r="I63" s="22">
        <v>14295694</v>
      </c>
      <c r="J63" s="22">
        <v>14839578</v>
      </c>
      <c r="K63" s="30">
        <v>15547999</v>
      </c>
      <c r="L63" s="32">
        <v>16501365</v>
      </c>
      <c r="M63" s="24">
        <v>16066192</v>
      </c>
    </row>
    <row r="64" spans="1:13" ht="15">
      <c r="A64" s="31" t="s">
        <v>32</v>
      </c>
      <c r="B64" s="22"/>
      <c r="C64" s="21"/>
      <c r="D64" s="21"/>
      <c r="E64" s="22"/>
      <c r="F64" s="22"/>
      <c r="G64" s="22"/>
      <c r="H64" s="22"/>
      <c r="I64" s="22"/>
      <c r="J64" s="22"/>
      <c r="K64" s="30" t="s">
        <v>34</v>
      </c>
      <c r="L64" s="32"/>
      <c r="M64" s="14"/>
    </row>
    <row r="65" spans="1:13" ht="16.5">
      <c r="A65" s="37" t="s">
        <v>209</v>
      </c>
      <c r="B65" s="52"/>
      <c r="C65" s="21"/>
      <c r="D65" s="21"/>
      <c r="E65" s="22"/>
      <c r="F65" s="22"/>
      <c r="G65" s="22"/>
      <c r="H65" s="22"/>
      <c r="I65" s="22"/>
      <c r="J65" s="22"/>
      <c r="K65" s="22"/>
      <c r="L65" s="32"/>
      <c r="M65" s="14"/>
    </row>
    <row r="66" spans="1:13" ht="16.5">
      <c r="A66" s="29" t="s">
        <v>78</v>
      </c>
      <c r="B66" s="22">
        <v>31098944</v>
      </c>
      <c r="C66" s="21">
        <v>108441978</v>
      </c>
      <c r="D66" s="28" t="s">
        <v>384</v>
      </c>
      <c r="E66" s="26" t="s">
        <v>816</v>
      </c>
      <c r="F66" s="26" t="s">
        <v>385</v>
      </c>
      <c r="G66" s="26" t="s">
        <v>386</v>
      </c>
      <c r="H66" s="26" t="s">
        <v>387</v>
      </c>
      <c r="I66" s="26" t="s">
        <v>388</v>
      </c>
      <c r="J66" s="26" t="s">
        <v>389</v>
      </c>
      <c r="K66" s="26" t="s">
        <v>390</v>
      </c>
      <c r="L66" s="27" t="s">
        <v>391</v>
      </c>
      <c r="M66" s="28" t="s">
        <v>392</v>
      </c>
    </row>
    <row r="67" spans="1:13" ht="16.5">
      <c r="A67" s="29" t="s">
        <v>8</v>
      </c>
      <c r="B67" s="22">
        <v>29430428</v>
      </c>
      <c r="C67" s="21">
        <v>99903229</v>
      </c>
      <c r="D67" s="21">
        <v>182984795</v>
      </c>
      <c r="E67" s="26" t="s">
        <v>393</v>
      </c>
      <c r="F67" s="26" t="s">
        <v>394</v>
      </c>
      <c r="G67" s="26" t="s">
        <v>395</v>
      </c>
      <c r="H67" s="26" t="s">
        <v>396</v>
      </c>
      <c r="I67" s="26" t="s">
        <v>397</v>
      </c>
      <c r="J67" s="26" t="s">
        <v>398</v>
      </c>
      <c r="K67" s="26" t="s">
        <v>399</v>
      </c>
      <c r="L67" s="27" t="s">
        <v>400</v>
      </c>
      <c r="M67" s="28" t="s">
        <v>401</v>
      </c>
    </row>
    <row r="68" spans="1:13" ht="16.5">
      <c r="A68" s="29" t="s">
        <v>9</v>
      </c>
      <c r="B68" s="22">
        <v>1170779</v>
      </c>
      <c r="C68" s="21">
        <v>7642071</v>
      </c>
      <c r="D68" s="21">
        <v>20466712</v>
      </c>
      <c r="E68" s="26" t="s">
        <v>402</v>
      </c>
      <c r="F68" s="26" t="s">
        <v>403</v>
      </c>
      <c r="G68" s="26" t="s">
        <v>404</v>
      </c>
      <c r="H68" s="26" t="s">
        <v>405</v>
      </c>
      <c r="I68" s="26" t="s">
        <v>406</v>
      </c>
      <c r="J68" s="26" t="s">
        <v>407</v>
      </c>
      <c r="K68" s="26" t="s">
        <v>408</v>
      </c>
      <c r="L68" s="27" t="s">
        <v>409</v>
      </c>
      <c r="M68" s="28" t="s">
        <v>410</v>
      </c>
    </row>
    <row r="69" spans="1:13" ht="16.5">
      <c r="A69" s="29" t="s">
        <v>26</v>
      </c>
      <c r="B69" s="22" t="s">
        <v>10</v>
      </c>
      <c r="C69" s="21" t="s">
        <v>10</v>
      </c>
      <c r="D69" s="21">
        <v>711868</v>
      </c>
      <c r="E69" s="26" t="s">
        <v>411</v>
      </c>
      <c r="F69" s="26" t="s">
        <v>412</v>
      </c>
      <c r="G69" s="26" t="s">
        <v>413</v>
      </c>
      <c r="H69" s="26" t="s">
        <v>414</v>
      </c>
      <c r="I69" s="26" t="s">
        <v>415</v>
      </c>
      <c r="J69" s="26" t="s">
        <v>416</v>
      </c>
      <c r="K69" s="26" t="s">
        <v>417</v>
      </c>
      <c r="L69" s="27" t="s">
        <v>418</v>
      </c>
      <c r="M69" s="28" t="s">
        <v>419</v>
      </c>
    </row>
    <row r="70" spans="1:12" ht="14.25">
      <c r="A70" s="53" t="s">
        <v>11</v>
      </c>
      <c r="B70" s="21"/>
      <c r="C70" s="21"/>
      <c r="D70" s="21"/>
      <c r="E70" s="22"/>
      <c r="F70" s="22"/>
      <c r="G70" s="22"/>
      <c r="H70" s="22"/>
      <c r="I70" s="22"/>
      <c r="J70" s="22"/>
      <c r="K70" s="22"/>
      <c r="L70" s="32"/>
    </row>
    <row r="71" spans="1:13" ht="16.5">
      <c r="A71" s="29" t="s">
        <v>78</v>
      </c>
      <c r="B71" s="26" t="s">
        <v>420</v>
      </c>
      <c r="C71" s="28" t="s">
        <v>421</v>
      </c>
      <c r="D71" s="28" t="s">
        <v>422</v>
      </c>
      <c r="E71" s="26" t="s">
        <v>423</v>
      </c>
      <c r="F71" s="26" t="s">
        <v>424</v>
      </c>
      <c r="G71" s="26" t="s">
        <v>425</v>
      </c>
      <c r="H71" s="26" t="s">
        <v>426</v>
      </c>
      <c r="I71" s="26" t="s">
        <v>427</v>
      </c>
      <c r="J71" s="26" t="s">
        <v>428</v>
      </c>
      <c r="K71" s="26" t="s">
        <v>429</v>
      </c>
      <c r="L71" s="27" t="s">
        <v>430</v>
      </c>
      <c r="M71" s="28" t="s">
        <v>431</v>
      </c>
    </row>
    <row r="72" spans="1:13" ht="16.5">
      <c r="A72" s="29" t="s">
        <v>8</v>
      </c>
      <c r="B72" s="22" t="s">
        <v>10</v>
      </c>
      <c r="C72" s="22" t="s">
        <v>10</v>
      </c>
      <c r="D72" s="21">
        <v>54318160</v>
      </c>
      <c r="E72" s="26" t="s">
        <v>432</v>
      </c>
      <c r="F72" s="26" t="s">
        <v>433</v>
      </c>
      <c r="G72" s="26" t="s">
        <v>434</v>
      </c>
      <c r="H72" s="26" t="s">
        <v>435</v>
      </c>
      <c r="I72" s="26" t="s">
        <v>436</v>
      </c>
      <c r="J72" s="26" t="s">
        <v>437</v>
      </c>
      <c r="K72" s="26" t="s">
        <v>438</v>
      </c>
      <c r="L72" s="27" t="s">
        <v>439</v>
      </c>
      <c r="M72" s="28" t="s">
        <v>440</v>
      </c>
    </row>
    <row r="73" spans="1:13" ht="16.5">
      <c r="A73" s="29" t="s">
        <v>9</v>
      </c>
      <c r="B73" s="22" t="s">
        <v>10</v>
      </c>
      <c r="C73" s="22" t="s">
        <v>10</v>
      </c>
      <c r="D73" s="21">
        <v>8659592</v>
      </c>
      <c r="E73" s="26" t="s">
        <v>441</v>
      </c>
      <c r="F73" s="26" t="s">
        <v>442</v>
      </c>
      <c r="G73" s="26" t="s">
        <v>443</v>
      </c>
      <c r="H73" s="26" t="s">
        <v>444</v>
      </c>
      <c r="I73" s="26" t="s">
        <v>445</v>
      </c>
      <c r="J73" s="26" t="s">
        <v>446</v>
      </c>
      <c r="K73" s="26" t="s">
        <v>447</v>
      </c>
      <c r="L73" s="27" t="s">
        <v>448</v>
      </c>
      <c r="M73" s="28" t="s">
        <v>449</v>
      </c>
    </row>
    <row r="74" spans="1:13" ht="16.5">
      <c r="A74" s="29" t="s">
        <v>26</v>
      </c>
      <c r="B74" s="22" t="s">
        <v>10</v>
      </c>
      <c r="C74" s="22" t="s">
        <v>10</v>
      </c>
      <c r="D74" s="21">
        <v>330288</v>
      </c>
      <c r="E74" s="26" t="s">
        <v>450</v>
      </c>
      <c r="F74" s="26" t="s">
        <v>451</v>
      </c>
      <c r="G74" s="26" t="s">
        <v>452</v>
      </c>
      <c r="H74" s="26" t="s">
        <v>453</v>
      </c>
      <c r="I74" s="26" t="s">
        <v>454</v>
      </c>
      <c r="J74" s="26" t="s">
        <v>455</v>
      </c>
      <c r="K74" s="26" t="s">
        <v>456</v>
      </c>
      <c r="L74" s="27" t="s">
        <v>457</v>
      </c>
      <c r="M74" s="28" t="s">
        <v>458</v>
      </c>
    </row>
    <row r="75" spans="1:13" ht="30.75">
      <c r="A75" s="48" t="s">
        <v>290</v>
      </c>
      <c r="B75" s="22" t="s">
        <v>10</v>
      </c>
      <c r="C75" s="22" t="s">
        <v>10</v>
      </c>
      <c r="D75" s="21">
        <v>250571</v>
      </c>
      <c r="E75" s="49" t="s">
        <v>459</v>
      </c>
      <c r="F75" s="49" t="s">
        <v>460</v>
      </c>
      <c r="G75" s="49" t="s">
        <v>461</v>
      </c>
      <c r="H75" s="49" t="s">
        <v>462</v>
      </c>
      <c r="I75" s="49" t="s">
        <v>463</v>
      </c>
      <c r="J75" s="49" t="s">
        <v>464</v>
      </c>
      <c r="K75" s="49" t="s">
        <v>465</v>
      </c>
      <c r="L75" s="50" t="s">
        <v>466</v>
      </c>
      <c r="M75" s="51" t="s">
        <v>467</v>
      </c>
    </row>
    <row r="76" spans="1:13" ht="16.5">
      <c r="A76" s="23" t="s">
        <v>300</v>
      </c>
      <c r="B76" s="22">
        <v>40049616</v>
      </c>
      <c r="C76" s="21">
        <v>148137370</v>
      </c>
      <c r="D76" s="21">
        <v>267972557</v>
      </c>
      <c r="E76" s="22">
        <v>472566495</v>
      </c>
      <c r="F76" s="22">
        <f>388398689+149107689</f>
        <v>537506378</v>
      </c>
      <c r="G76" s="22">
        <v>558757051</v>
      </c>
      <c r="H76" s="22">
        <v>596163697</v>
      </c>
      <c r="I76" s="22">
        <v>619968582</v>
      </c>
      <c r="J76" s="22">
        <v>635517395</v>
      </c>
      <c r="K76" s="30">
        <v>668625907</v>
      </c>
      <c r="L76" s="32">
        <v>708926283</v>
      </c>
      <c r="M76" s="21">
        <v>664841301</v>
      </c>
    </row>
    <row r="77" spans="1:13" ht="15">
      <c r="A77" s="31" t="s">
        <v>79</v>
      </c>
      <c r="B77" s="22"/>
      <c r="C77" s="21"/>
      <c r="D77" s="21"/>
      <c r="E77" s="22"/>
      <c r="F77" s="22"/>
      <c r="G77" s="22"/>
      <c r="H77" s="22"/>
      <c r="I77" s="22"/>
      <c r="J77" s="22"/>
      <c r="K77" s="22"/>
      <c r="L77" s="32"/>
      <c r="M77" s="21"/>
    </row>
    <row r="78" spans="1:13" ht="14.25">
      <c r="A78" s="47" t="s">
        <v>33</v>
      </c>
      <c r="B78" s="54">
        <v>6.09</v>
      </c>
      <c r="C78" s="54">
        <v>6</v>
      </c>
      <c r="D78" s="54">
        <v>11.49</v>
      </c>
      <c r="E78" s="54">
        <v>13.43</v>
      </c>
      <c r="F78" s="54">
        <v>13.12</v>
      </c>
      <c r="G78" s="54">
        <v>13.48</v>
      </c>
      <c r="H78" s="54">
        <v>13.76</v>
      </c>
      <c r="I78" s="54">
        <f>(61841988/442639547)*100</f>
        <v>13.971184549400418</v>
      </c>
      <c r="J78" s="54">
        <f>(63990546/454430277)*100</f>
        <v>14.081488236753204</v>
      </c>
      <c r="K78" s="55">
        <v>13.72</v>
      </c>
      <c r="L78" s="56">
        <f>(74046343/516128630)*100</f>
        <v>14.34649013754575</v>
      </c>
      <c r="M78" s="57">
        <f>(63949937/486459389)*100</f>
        <v>13.145997064926625</v>
      </c>
    </row>
    <row r="79" spans="1:13" ht="15">
      <c r="A79" s="31" t="s">
        <v>80</v>
      </c>
      <c r="B79" s="54"/>
      <c r="C79" s="54"/>
      <c r="D79" s="54"/>
      <c r="E79" s="54"/>
      <c r="F79" s="54"/>
      <c r="G79" s="54"/>
      <c r="H79" s="54"/>
      <c r="I79" s="54"/>
      <c r="J79" s="36"/>
      <c r="K79" s="36"/>
      <c r="L79" s="32"/>
      <c r="M79" s="57"/>
    </row>
    <row r="80" spans="1:13" ht="16.5">
      <c r="A80" s="47" t="s">
        <v>33</v>
      </c>
      <c r="B80" s="54">
        <v>30.01</v>
      </c>
      <c r="C80" s="54">
        <v>40.65</v>
      </c>
      <c r="D80" s="54">
        <v>84.6</v>
      </c>
      <c r="E80" s="54">
        <v>107.86</v>
      </c>
      <c r="F80" s="54">
        <v>103.21</v>
      </c>
      <c r="G80" s="54">
        <v>106.66</v>
      </c>
      <c r="H80" s="54">
        <v>110.37</v>
      </c>
      <c r="I80" s="54">
        <f>(61841988/542001)</f>
        <v>114.09939834059347</v>
      </c>
      <c r="J80" s="58" t="s">
        <v>468</v>
      </c>
      <c r="K80" s="58" t="s">
        <v>469</v>
      </c>
      <c r="L80" s="55">
        <f>(74046343/610600)</f>
        <v>121.26816737635113</v>
      </c>
      <c r="M80" s="57">
        <f>(63949937/570127)</f>
        <v>112.16788013898658</v>
      </c>
    </row>
    <row r="81" spans="1:13" ht="15">
      <c r="A81" s="31" t="s">
        <v>470</v>
      </c>
      <c r="B81" s="54"/>
      <c r="C81" s="54"/>
      <c r="D81" s="54"/>
      <c r="E81" s="54"/>
      <c r="F81" s="54"/>
      <c r="G81" s="54"/>
      <c r="H81" s="54"/>
      <c r="I81" s="54"/>
      <c r="J81" s="22"/>
      <c r="K81" s="22"/>
      <c r="L81" s="32"/>
      <c r="M81" s="21"/>
    </row>
    <row r="82" spans="1:13" ht="16.5">
      <c r="A82" s="37" t="s">
        <v>209</v>
      </c>
      <c r="B82" s="52"/>
      <c r="C82" s="21"/>
      <c r="D82" s="21"/>
      <c r="E82" s="22"/>
      <c r="F82" s="22"/>
      <c r="G82" s="22"/>
      <c r="H82" s="22"/>
      <c r="I82" s="22"/>
      <c r="J82" s="22"/>
      <c r="K82" s="22"/>
      <c r="L82" s="32"/>
      <c r="M82" s="21"/>
    </row>
    <row r="83" spans="1:13" ht="16.5">
      <c r="A83" s="23" t="s">
        <v>210</v>
      </c>
      <c r="B83" s="26" t="s">
        <v>471</v>
      </c>
      <c r="C83" s="28" t="s">
        <v>472</v>
      </c>
      <c r="D83" s="28" t="s">
        <v>473</v>
      </c>
      <c r="E83" s="26" t="s">
        <v>474</v>
      </c>
      <c r="F83" s="26" t="s">
        <v>475</v>
      </c>
      <c r="G83" s="26" t="s">
        <v>476</v>
      </c>
      <c r="H83" s="26" t="s">
        <v>477</v>
      </c>
      <c r="I83" s="26" t="s">
        <v>478</v>
      </c>
      <c r="J83" s="26" t="s">
        <v>479</v>
      </c>
      <c r="K83" s="26" t="s">
        <v>480</v>
      </c>
      <c r="L83" s="27" t="s">
        <v>481</v>
      </c>
      <c r="M83" s="27" t="s">
        <v>482</v>
      </c>
    </row>
    <row r="84" spans="1:13" ht="16.5">
      <c r="A84" s="23" t="s">
        <v>223</v>
      </c>
      <c r="B84" s="22">
        <v>48678</v>
      </c>
      <c r="C84" s="21">
        <v>122866</v>
      </c>
      <c r="D84" s="21">
        <v>223237</v>
      </c>
      <c r="E84" s="26" t="s">
        <v>483</v>
      </c>
      <c r="F84" s="26" t="s">
        <v>484</v>
      </c>
      <c r="G84" s="26" t="s">
        <v>485</v>
      </c>
      <c r="H84" s="26" t="s">
        <v>486</v>
      </c>
      <c r="I84" s="26" t="s">
        <v>487</v>
      </c>
      <c r="J84" s="26" t="s">
        <v>488</v>
      </c>
      <c r="K84" s="26" t="s">
        <v>489</v>
      </c>
      <c r="L84" s="27" t="s">
        <v>490</v>
      </c>
      <c r="M84" s="27" t="s">
        <v>491</v>
      </c>
    </row>
    <row r="85" spans="1:13" ht="16.5">
      <c r="A85" s="23" t="s">
        <v>233</v>
      </c>
      <c r="B85" s="22">
        <v>5949</v>
      </c>
      <c r="C85" s="21">
        <v>26726</v>
      </c>
      <c r="D85" s="21">
        <v>47145</v>
      </c>
      <c r="E85" s="26" t="s">
        <v>492</v>
      </c>
      <c r="F85" s="26" t="s">
        <v>493</v>
      </c>
      <c r="G85" s="26" t="s">
        <v>494</v>
      </c>
      <c r="H85" s="26" t="s">
        <v>495</v>
      </c>
      <c r="I85" s="26" t="s">
        <v>496</v>
      </c>
      <c r="J85" s="26" t="s">
        <v>497</v>
      </c>
      <c r="K85" s="26" t="s">
        <v>498</v>
      </c>
      <c r="L85" s="27" t="s">
        <v>499</v>
      </c>
      <c r="M85" s="27" t="s">
        <v>500</v>
      </c>
    </row>
    <row r="86" spans="1:13" ht="16.5">
      <c r="A86" s="23" t="s">
        <v>243</v>
      </c>
      <c r="B86" s="22" t="s">
        <v>10</v>
      </c>
      <c r="C86" s="21" t="s">
        <v>10</v>
      </c>
      <c r="D86" s="21">
        <v>3748</v>
      </c>
      <c r="E86" s="26" t="s">
        <v>501</v>
      </c>
      <c r="F86" s="26" t="s">
        <v>502</v>
      </c>
      <c r="G86" s="26" t="s">
        <v>503</v>
      </c>
      <c r="H86" s="26" t="s">
        <v>504</v>
      </c>
      <c r="I86" s="26" t="s">
        <v>505</v>
      </c>
      <c r="J86" s="26" t="s">
        <v>506</v>
      </c>
      <c r="K86" s="26" t="s">
        <v>507</v>
      </c>
      <c r="L86" s="27" t="s">
        <v>508</v>
      </c>
      <c r="M86" s="27" t="s">
        <v>509</v>
      </c>
    </row>
    <row r="87" spans="1:13" ht="16.5">
      <c r="A87" s="47" t="s">
        <v>11</v>
      </c>
      <c r="B87" s="52"/>
      <c r="C87" s="21"/>
      <c r="D87" s="21"/>
      <c r="E87" s="59"/>
      <c r="F87" s="59"/>
      <c r="G87" s="59"/>
      <c r="H87" s="59"/>
      <c r="I87" s="59"/>
      <c r="J87" s="59"/>
      <c r="K87" s="59"/>
      <c r="L87" s="60"/>
      <c r="M87" s="60"/>
    </row>
    <row r="88" spans="1:13" ht="16.5">
      <c r="A88" s="23" t="s">
        <v>210</v>
      </c>
      <c r="B88" s="22">
        <v>5904</v>
      </c>
      <c r="C88" s="21">
        <v>16620</v>
      </c>
      <c r="D88" s="28" t="s">
        <v>510</v>
      </c>
      <c r="E88" s="26" t="s">
        <v>511</v>
      </c>
      <c r="F88" s="26" t="s">
        <v>512</v>
      </c>
      <c r="G88" s="26" t="s">
        <v>513</v>
      </c>
      <c r="H88" s="26" t="s">
        <v>514</v>
      </c>
      <c r="I88" s="26" t="s">
        <v>515</v>
      </c>
      <c r="J88" s="26" t="s">
        <v>516</v>
      </c>
      <c r="K88" s="26" t="s">
        <v>517</v>
      </c>
      <c r="L88" s="27" t="s">
        <v>518</v>
      </c>
      <c r="M88" s="27" t="s">
        <v>519</v>
      </c>
    </row>
    <row r="89" spans="1:13" ht="16.5">
      <c r="A89" s="23" t="s">
        <v>223</v>
      </c>
      <c r="B89" s="22" t="s">
        <v>10</v>
      </c>
      <c r="C89" s="21" t="s">
        <v>10</v>
      </c>
      <c r="D89" s="21">
        <v>23949</v>
      </c>
      <c r="E89" s="26" t="s">
        <v>520</v>
      </c>
      <c r="F89" s="26" t="s">
        <v>521</v>
      </c>
      <c r="G89" s="26" t="s">
        <v>522</v>
      </c>
      <c r="H89" s="26" t="s">
        <v>523</v>
      </c>
      <c r="I89" s="26" t="s">
        <v>524</v>
      </c>
      <c r="J89" s="26" t="s">
        <v>525</v>
      </c>
      <c r="K89" s="26" t="s">
        <v>526</v>
      </c>
      <c r="L89" s="27" t="s">
        <v>527</v>
      </c>
      <c r="M89" s="27" t="s">
        <v>528</v>
      </c>
    </row>
    <row r="90" spans="1:13" ht="16.5">
      <c r="A90" s="23" t="s">
        <v>233</v>
      </c>
      <c r="B90" s="22" t="s">
        <v>10</v>
      </c>
      <c r="C90" s="21" t="s">
        <v>10</v>
      </c>
      <c r="D90" s="21">
        <v>2343</v>
      </c>
      <c r="E90" s="26" t="s">
        <v>529</v>
      </c>
      <c r="F90" s="26" t="s">
        <v>530</v>
      </c>
      <c r="G90" s="26" t="s">
        <v>531</v>
      </c>
      <c r="H90" s="26" t="s">
        <v>532</v>
      </c>
      <c r="I90" s="26" t="s">
        <v>533</v>
      </c>
      <c r="J90" s="26" t="s">
        <v>534</v>
      </c>
      <c r="K90" s="26" t="s">
        <v>535</v>
      </c>
      <c r="L90" s="27" t="s">
        <v>536</v>
      </c>
      <c r="M90" s="27" t="s">
        <v>537</v>
      </c>
    </row>
    <row r="91" spans="1:13" ht="16.5">
      <c r="A91" s="23" t="s">
        <v>243</v>
      </c>
      <c r="B91" s="22" t="s">
        <v>10</v>
      </c>
      <c r="C91" s="21" t="s">
        <v>10</v>
      </c>
      <c r="D91" s="21">
        <v>149</v>
      </c>
      <c r="E91" s="26" t="s">
        <v>538</v>
      </c>
      <c r="F91" s="26" t="s">
        <v>539</v>
      </c>
      <c r="G91" s="26" t="s">
        <v>540</v>
      </c>
      <c r="H91" s="26" t="s">
        <v>541</v>
      </c>
      <c r="I91" s="26" t="s">
        <v>542</v>
      </c>
      <c r="J91" s="26" t="s">
        <v>543</v>
      </c>
      <c r="K91" s="26" t="s">
        <v>544</v>
      </c>
      <c r="L91" s="27" t="s">
        <v>545</v>
      </c>
      <c r="M91" s="27" t="s">
        <v>546</v>
      </c>
    </row>
    <row r="92" spans="1:13" ht="30.75">
      <c r="A92" s="48" t="s">
        <v>290</v>
      </c>
      <c r="B92" s="22" t="s">
        <v>10</v>
      </c>
      <c r="C92" s="21" t="s">
        <v>10</v>
      </c>
      <c r="D92" s="21">
        <v>1125</v>
      </c>
      <c r="E92" s="49" t="s">
        <v>547</v>
      </c>
      <c r="F92" s="49" t="s">
        <v>548</v>
      </c>
      <c r="G92" s="49" t="s">
        <v>549</v>
      </c>
      <c r="H92" s="49" t="s">
        <v>550</v>
      </c>
      <c r="I92" s="49" t="s">
        <v>551</v>
      </c>
      <c r="J92" s="49" t="s">
        <v>552</v>
      </c>
      <c r="K92" s="49" t="s">
        <v>553</v>
      </c>
      <c r="L92" s="50" t="s">
        <v>554</v>
      </c>
      <c r="M92" s="50" t="s">
        <v>555</v>
      </c>
    </row>
    <row r="93" spans="1:13" ht="16.5">
      <c r="A93" s="23" t="s">
        <v>300</v>
      </c>
      <c r="B93" s="22">
        <v>62256</v>
      </c>
      <c r="C93" s="21">
        <v>169922</v>
      </c>
      <c r="D93" s="21">
        <v>302821</v>
      </c>
      <c r="E93" s="22">
        <v>475193</v>
      </c>
      <c r="F93" s="22">
        <f>489351+51330</f>
        <v>540681</v>
      </c>
      <c r="G93" s="22">
        <v>559653</v>
      </c>
      <c r="H93" s="22">
        <v>592909</v>
      </c>
      <c r="I93" s="22">
        <v>605502</v>
      </c>
      <c r="J93" s="22">
        <v>624710</v>
      </c>
      <c r="K93" s="30">
        <v>646872</v>
      </c>
      <c r="L93" s="32">
        <v>677606</v>
      </c>
      <c r="M93" s="21">
        <v>631539</v>
      </c>
    </row>
    <row r="94" spans="1:13" ht="15">
      <c r="A94" s="31" t="s">
        <v>30</v>
      </c>
      <c r="B94" s="22"/>
      <c r="C94" s="21"/>
      <c r="D94" s="21"/>
      <c r="E94" s="22"/>
      <c r="F94" s="22"/>
      <c r="G94" s="22"/>
      <c r="H94" s="22"/>
      <c r="I94" s="22"/>
      <c r="J94" s="36"/>
      <c r="K94" s="36"/>
      <c r="L94" s="32"/>
      <c r="M94" s="21"/>
    </row>
    <row r="95" spans="1:13" ht="15">
      <c r="A95" s="31" t="s">
        <v>69</v>
      </c>
      <c r="B95" s="22"/>
      <c r="C95" s="21"/>
      <c r="D95" s="61"/>
      <c r="E95" s="22"/>
      <c r="F95" s="22"/>
      <c r="G95" s="22"/>
      <c r="H95" s="22"/>
      <c r="I95" s="22"/>
      <c r="J95" s="36"/>
      <c r="K95" s="36"/>
      <c r="L95" s="32"/>
      <c r="M95" s="21"/>
    </row>
    <row r="96" spans="1:13" ht="16.5">
      <c r="A96" s="37" t="s">
        <v>209</v>
      </c>
      <c r="B96" s="22"/>
      <c r="C96" s="21"/>
      <c r="D96" s="61"/>
      <c r="E96" s="22"/>
      <c r="F96" s="22"/>
      <c r="G96" s="22"/>
      <c r="H96" s="22"/>
      <c r="I96" s="22"/>
      <c r="J96" s="36"/>
      <c r="K96" s="36"/>
      <c r="L96" s="32"/>
      <c r="M96" s="21"/>
    </row>
    <row r="97" spans="1:13" ht="16.5">
      <c r="A97" s="29" t="s">
        <v>81</v>
      </c>
      <c r="B97" s="61">
        <v>58.5</v>
      </c>
      <c r="C97" s="61">
        <v>48.9</v>
      </c>
      <c r="D97" s="62" t="s">
        <v>556</v>
      </c>
      <c r="E97" s="62" t="s">
        <v>557</v>
      </c>
      <c r="F97" s="61">
        <v>64.7</v>
      </c>
      <c r="G97" s="62" t="s">
        <v>558</v>
      </c>
      <c r="H97" s="62" t="s">
        <v>559</v>
      </c>
      <c r="I97" s="62" t="s">
        <v>560</v>
      </c>
      <c r="J97" s="62" t="s">
        <v>561</v>
      </c>
      <c r="K97" s="62" t="s">
        <v>562</v>
      </c>
      <c r="L97" s="63" t="s">
        <v>563</v>
      </c>
      <c r="M97" s="62" t="s">
        <v>560</v>
      </c>
    </row>
    <row r="98" spans="1:13" ht="16.5">
      <c r="A98" s="29" t="s">
        <v>15</v>
      </c>
      <c r="B98" s="61">
        <v>59.5</v>
      </c>
      <c r="C98" s="61">
        <v>49.3</v>
      </c>
      <c r="D98" s="61">
        <v>58.1</v>
      </c>
      <c r="E98" s="62" t="s">
        <v>564</v>
      </c>
      <c r="F98" s="61">
        <v>65</v>
      </c>
      <c r="G98" s="62" t="s">
        <v>565</v>
      </c>
      <c r="H98" s="62" t="s">
        <v>566</v>
      </c>
      <c r="I98" s="62" t="s">
        <v>567</v>
      </c>
      <c r="J98" s="62" t="s">
        <v>568</v>
      </c>
      <c r="K98" s="62" t="s">
        <v>569</v>
      </c>
      <c r="L98" s="63" t="s">
        <v>570</v>
      </c>
      <c r="M98" s="62" t="s">
        <v>571</v>
      </c>
    </row>
    <row r="99" spans="1:13" ht="16.5">
      <c r="A99" s="29" t="s">
        <v>13</v>
      </c>
      <c r="B99" s="61">
        <v>41.9</v>
      </c>
      <c r="C99" s="61">
        <v>43.6</v>
      </c>
      <c r="D99" s="61">
        <v>58.4</v>
      </c>
      <c r="E99" s="62" t="s">
        <v>572</v>
      </c>
      <c r="F99" s="61">
        <v>62.6</v>
      </c>
      <c r="G99" s="62" t="s">
        <v>573</v>
      </c>
      <c r="H99" s="62" t="s">
        <v>574</v>
      </c>
      <c r="I99" s="62" t="s">
        <v>575</v>
      </c>
      <c r="J99" s="62" t="s">
        <v>576</v>
      </c>
      <c r="K99" s="62" t="s">
        <v>577</v>
      </c>
      <c r="L99" s="63" t="s">
        <v>578</v>
      </c>
      <c r="M99" s="62" t="s">
        <v>579</v>
      </c>
    </row>
    <row r="100" spans="1:13" ht="16.5">
      <c r="A100" s="29" t="s">
        <v>31</v>
      </c>
      <c r="B100" s="61" t="s">
        <v>10</v>
      </c>
      <c r="C100" s="61" t="s">
        <v>10</v>
      </c>
      <c r="D100" s="61">
        <v>47.7</v>
      </c>
      <c r="E100" s="62" t="s">
        <v>580</v>
      </c>
      <c r="F100" s="61">
        <v>60</v>
      </c>
      <c r="G100" s="62" t="s">
        <v>581</v>
      </c>
      <c r="H100" s="62" t="s">
        <v>582</v>
      </c>
      <c r="I100" s="62" t="s">
        <v>583</v>
      </c>
      <c r="J100" s="62" t="s">
        <v>584</v>
      </c>
      <c r="K100" s="62" t="s">
        <v>585</v>
      </c>
      <c r="L100" s="63" t="s">
        <v>586</v>
      </c>
      <c r="M100" s="62" t="s">
        <v>587</v>
      </c>
    </row>
    <row r="101" spans="1:13" ht="14.25">
      <c r="A101" s="47" t="s">
        <v>11</v>
      </c>
      <c r="B101" s="22"/>
      <c r="C101" s="61"/>
      <c r="D101" s="61"/>
      <c r="E101" s="64"/>
      <c r="F101" s="61"/>
      <c r="G101" s="64"/>
      <c r="H101" s="64"/>
      <c r="I101" s="64"/>
      <c r="J101" s="64"/>
      <c r="K101" s="64"/>
      <c r="L101" s="65"/>
      <c r="M101" s="14"/>
    </row>
    <row r="102" spans="1:13" ht="16.5">
      <c r="A102" s="29" t="s">
        <v>81</v>
      </c>
      <c r="B102" s="61">
        <v>62.2</v>
      </c>
      <c r="C102" s="61">
        <v>53</v>
      </c>
      <c r="D102" s="62" t="s">
        <v>588</v>
      </c>
      <c r="E102" s="62" t="s">
        <v>589</v>
      </c>
      <c r="F102" s="61">
        <v>70.6</v>
      </c>
      <c r="G102" s="62" t="s">
        <v>590</v>
      </c>
      <c r="H102" s="62" t="s">
        <v>591</v>
      </c>
      <c r="I102" s="62" t="s">
        <v>592</v>
      </c>
      <c r="J102" s="62" t="s">
        <v>593</v>
      </c>
      <c r="K102" s="62" t="s">
        <v>594</v>
      </c>
      <c r="L102" s="63" t="s">
        <v>595</v>
      </c>
      <c r="M102" s="62" t="s">
        <v>593</v>
      </c>
    </row>
    <row r="103" spans="1:13" ht="16.5">
      <c r="A103" s="29" t="s">
        <v>12</v>
      </c>
      <c r="B103" s="22" t="s">
        <v>10</v>
      </c>
      <c r="C103" s="61" t="s">
        <v>10</v>
      </c>
      <c r="D103" s="61">
        <v>62.8</v>
      </c>
      <c r="E103" s="62" t="s">
        <v>596</v>
      </c>
      <c r="F103" s="61">
        <v>70.8</v>
      </c>
      <c r="G103" s="62" t="s">
        <v>597</v>
      </c>
      <c r="H103" s="62" t="s">
        <v>598</v>
      </c>
      <c r="I103" s="62" t="s">
        <v>599</v>
      </c>
      <c r="J103" s="62" t="s">
        <v>600</v>
      </c>
      <c r="K103" s="62" t="s">
        <v>601</v>
      </c>
      <c r="L103" s="63" t="s">
        <v>602</v>
      </c>
      <c r="M103" s="62" t="s">
        <v>600</v>
      </c>
    </row>
    <row r="104" spans="1:13" ht="16.5">
      <c r="A104" s="29" t="s">
        <v>16</v>
      </c>
      <c r="B104" s="22" t="s">
        <v>10</v>
      </c>
      <c r="C104" s="61" t="s">
        <v>10</v>
      </c>
      <c r="D104" s="61">
        <v>65.5</v>
      </c>
      <c r="E104" s="62" t="s">
        <v>603</v>
      </c>
      <c r="F104" s="61">
        <v>68.2</v>
      </c>
      <c r="G104" s="62" t="s">
        <v>604</v>
      </c>
      <c r="H104" s="62" t="s">
        <v>605</v>
      </c>
      <c r="I104" s="62" t="s">
        <v>606</v>
      </c>
      <c r="J104" s="62" t="s">
        <v>607</v>
      </c>
      <c r="K104" s="62" t="s">
        <v>608</v>
      </c>
      <c r="L104" s="63" t="s">
        <v>603</v>
      </c>
      <c r="M104" s="62" t="s">
        <v>609</v>
      </c>
    </row>
    <row r="105" spans="1:13" ht="16.5">
      <c r="A105" s="29" t="s">
        <v>31</v>
      </c>
      <c r="B105" s="22" t="s">
        <v>10</v>
      </c>
      <c r="C105" s="61" t="s">
        <v>10</v>
      </c>
      <c r="D105" s="61">
        <v>73.9</v>
      </c>
      <c r="E105" s="62" t="s">
        <v>610</v>
      </c>
      <c r="F105" s="61">
        <v>46.8</v>
      </c>
      <c r="G105" s="62" t="s">
        <v>611</v>
      </c>
      <c r="H105" s="62" t="s">
        <v>612</v>
      </c>
      <c r="I105" s="62" t="s">
        <v>613</v>
      </c>
      <c r="J105" s="62" t="s">
        <v>614</v>
      </c>
      <c r="K105" s="62" t="s">
        <v>615</v>
      </c>
      <c r="L105" s="63" t="s">
        <v>616</v>
      </c>
      <c r="M105" s="62" t="s">
        <v>617</v>
      </c>
    </row>
    <row r="106" spans="1:13" ht="30.75">
      <c r="A106" s="48" t="s">
        <v>290</v>
      </c>
      <c r="B106" s="22" t="s">
        <v>10</v>
      </c>
      <c r="C106" s="61" t="s">
        <v>10</v>
      </c>
      <c r="D106" s="66" t="s">
        <v>618</v>
      </c>
      <c r="E106" s="66" t="s">
        <v>619</v>
      </c>
      <c r="F106" s="67">
        <v>53.8</v>
      </c>
      <c r="G106" s="66" t="s">
        <v>620</v>
      </c>
      <c r="H106" s="66" t="s">
        <v>621</v>
      </c>
      <c r="I106" s="66" t="s">
        <v>622</v>
      </c>
      <c r="J106" s="66" t="s">
        <v>623</v>
      </c>
      <c r="K106" s="66" t="s">
        <v>624</v>
      </c>
      <c r="L106" s="68" t="s">
        <v>625</v>
      </c>
      <c r="M106" s="66" t="s">
        <v>626</v>
      </c>
    </row>
    <row r="107" spans="1:13" ht="15">
      <c r="A107" s="31" t="s">
        <v>70</v>
      </c>
      <c r="B107" s="22"/>
      <c r="C107" s="21"/>
      <c r="D107" s="61"/>
      <c r="E107" s="22"/>
      <c r="F107" s="22"/>
      <c r="G107" s="22"/>
      <c r="H107" s="22"/>
      <c r="I107" s="22"/>
      <c r="J107" s="61"/>
      <c r="K107" s="61"/>
      <c r="L107" s="32"/>
      <c r="M107" s="21"/>
    </row>
    <row r="108" spans="1:13" ht="14.25">
      <c r="A108" s="47" t="s">
        <v>82</v>
      </c>
      <c r="B108" s="22"/>
      <c r="C108" s="21"/>
      <c r="D108" s="61"/>
      <c r="E108" s="22"/>
      <c r="F108" s="22"/>
      <c r="G108" s="22"/>
      <c r="H108" s="22"/>
      <c r="I108" s="22"/>
      <c r="J108" s="61"/>
      <c r="K108" s="61"/>
      <c r="L108" s="32"/>
      <c r="M108" s="21"/>
    </row>
    <row r="109" spans="1:13" ht="16.5">
      <c r="A109" s="29" t="s">
        <v>17</v>
      </c>
      <c r="B109" s="26" t="s">
        <v>627</v>
      </c>
      <c r="C109" s="28" t="s">
        <v>628</v>
      </c>
      <c r="D109" s="28" t="s">
        <v>629</v>
      </c>
      <c r="E109" s="26" t="s">
        <v>630</v>
      </c>
      <c r="F109" s="30">
        <v>23291</v>
      </c>
      <c r="G109" s="26" t="s">
        <v>631</v>
      </c>
      <c r="H109" s="26" t="s">
        <v>632</v>
      </c>
      <c r="I109" s="26" t="s">
        <v>633</v>
      </c>
      <c r="J109" s="26" t="s">
        <v>634</v>
      </c>
      <c r="K109" s="26" t="s">
        <v>635</v>
      </c>
      <c r="L109" s="27" t="s">
        <v>636</v>
      </c>
      <c r="M109" s="27" t="s">
        <v>637</v>
      </c>
    </row>
    <row r="110" spans="1:13" ht="14.25">
      <c r="A110" s="29" t="s">
        <v>18</v>
      </c>
      <c r="B110" s="22">
        <v>1234</v>
      </c>
      <c r="C110" s="21">
        <v>4343</v>
      </c>
      <c r="D110" s="21">
        <v>10231</v>
      </c>
      <c r="E110" s="22">
        <v>17269</v>
      </c>
      <c r="F110" s="22">
        <v>20527</v>
      </c>
      <c r="G110" s="22">
        <v>22328</v>
      </c>
      <c r="H110" s="22">
        <v>24704</v>
      </c>
      <c r="I110" s="22">
        <v>27571</v>
      </c>
      <c r="J110" s="22">
        <v>28791</v>
      </c>
      <c r="K110" s="22">
        <v>30324</v>
      </c>
      <c r="L110" s="32">
        <v>32380</v>
      </c>
      <c r="M110" s="21">
        <v>28715</v>
      </c>
    </row>
    <row r="111" spans="1:13" ht="14.25">
      <c r="A111" s="69" t="s">
        <v>83</v>
      </c>
      <c r="B111" s="22"/>
      <c r="C111" s="21"/>
      <c r="D111" s="21"/>
      <c r="E111" s="22"/>
      <c r="F111" s="22"/>
      <c r="G111" s="22"/>
      <c r="H111" s="22"/>
      <c r="I111" s="22"/>
      <c r="J111" s="36"/>
      <c r="K111" s="36"/>
      <c r="L111" s="32"/>
      <c r="M111" s="21"/>
    </row>
    <row r="112" spans="1:13" ht="14.25">
      <c r="A112" s="29" t="s">
        <v>17</v>
      </c>
      <c r="B112" s="22">
        <v>1200</v>
      </c>
      <c r="C112" s="21">
        <v>4949</v>
      </c>
      <c r="D112" s="21">
        <v>9369</v>
      </c>
      <c r="E112" s="22">
        <v>17628</v>
      </c>
      <c r="F112" s="22">
        <v>21355</v>
      </c>
      <c r="G112" s="22">
        <v>22231</v>
      </c>
      <c r="H112" s="22">
        <v>22901</v>
      </c>
      <c r="I112" s="22">
        <v>24302</v>
      </c>
      <c r="J112" s="22">
        <v>24513</v>
      </c>
      <c r="K112" s="22">
        <v>25457</v>
      </c>
      <c r="L112" s="32">
        <v>27431</v>
      </c>
      <c r="M112" s="21">
        <v>25483</v>
      </c>
    </row>
    <row r="113" spans="1:13" ht="14.25">
      <c r="A113" s="29" t="s">
        <v>18</v>
      </c>
      <c r="B113" s="22">
        <v>1136</v>
      </c>
      <c r="C113" s="21">
        <v>4147</v>
      </c>
      <c r="D113" s="21">
        <v>9886</v>
      </c>
      <c r="E113" s="22">
        <v>16418</v>
      </c>
      <c r="F113" s="22">
        <v>18993</v>
      </c>
      <c r="G113" s="22">
        <v>20795</v>
      </c>
      <c r="H113" s="22">
        <v>22884</v>
      </c>
      <c r="I113" s="22">
        <v>25382</v>
      </c>
      <c r="J113" s="22">
        <v>26350</v>
      </c>
      <c r="K113" s="22">
        <v>28399</v>
      </c>
      <c r="L113" s="32">
        <v>30068</v>
      </c>
      <c r="M113" s="21">
        <v>27111</v>
      </c>
    </row>
    <row r="114" spans="1:13" ht="17.25">
      <c r="A114" s="34" t="s">
        <v>638</v>
      </c>
      <c r="B114" s="22"/>
      <c r="C114" s="21"/>
      <c r="D114" s="21"/>
      <c r="E114" s="22"/>
      <c r="F114" s="22"/>
      <c r="G114" s="22"/>
      <c r="H114" s="22"/>
      <c r="I114" s="22"/>
      <c r="J114" s="36"/>
      <c r="K114" s="36"/>
      <c r="L114" s="32"/>
      <c r="M114" s="21"/>
    </row>
    <row r="115" spans="1:13" ht="16.5">
      <c r="A115" s="37" t="s">
        <v>209</v>
      </c>
      <c r="B115" s="22"/>
      <c r="C115" s="21"/>
      <c r="D115" s="21"/>
      <c r="E115" s="22"/>
      <c r="F115" s="22"/>
      <c r="G115" s="22"/>
      <c r="H115" s="22"/>
      <c r="I115" s="22"/>
      <c r="J115" s="36"/>
      <c r="K115" s="36"/>
      <c r="L115" s="32"/>
      <c r="M115" s="21"/>
    </row>
    <row r="116" spans="1:13" ht="16.5">
      <c r="A116" s="29" t="s">
        <v>78</v>
      </c>
      <c r="B116" s="26" t="s">
        <v>639</v>
      </c>
      <c r="C116" s="28" t="s">
        <v>640</v>
      </c>
      <c r="D116" s="28" t="s">
        <v>641</v>
      </c>
      <c r="E116" s="26" t="s">
        <v>642</v>
      </c>
      <c r="F116" s="22">
        <v>50631589</v>
      </c>
      <c r="G116" s="26" t="s">
        <v>643</v>
      </c>
      <c r="H116" s="26" t="s">
        <v>644</v>
      </c>
      <c r="I116" s="26" t="s">
        <v>645</v>
      </c>
      <c r="J116" s="26" t="s">
        <v>646</v>
      </c>
      <c r="K116" s="26" t="s">
        <v>647</v>
      </c>
      <c r="L116" s="27" t="s">
        <v>648</v>
      </c>
      <c r="M116" s="28" t="s">
        <v>649</v>
      </c>
    </row>
    <row r="117" spans="1:13" ht="18" customHeight="1">
      <c r="A117" s="29" t="s">
        <v>8</v>
      </c>
      <c r="B117" s="22">
        <v>3332483</v>
      </c>
      <c r="C117" s="21">
        <v>12589057</v>
      </c>
      <c r="D117" s="21">
        <v>21427534</v>
      </c>
      <c r="E117" s="26" t="s">
        <v>650</v>
      </c>
      <c r="F117" s="22">
        <v>44952734</v>
      </c>
      <c r="G117" s="26" t="s">
        <v>651</v>
      </c>
      <c r="H117" s="26" t="s">
        <v>652</v>
      </c>
      <c r="I117" s="26" t="s">
        <v>653</v>
      </c>
      <c r="J117" s="26" t="s">
        <v>654</v>
      </c>
      <c r="K117" s="26" t="s">
        <v>655</v>
      </c>
      <c r="L117" s="27" t="s">
        <v>656</v>
      </c>
      <c r="M117" s="28" t="s">
        <v>657</v>
      </c>
    </row>
    <row r="118" spans="1:13" ht="18" customHeight="1">
      <c r="A118" s="29" t="s">
        <v>9</v>
      </c>
      <c r="B118" s="22">
        <v>121157</v>
      </c>
      <c r="C118" s="21">
        <v>850477</v>
      </c>
      <c r="D118" s="21">
        <v>3336057</v>
      </c>
      <c r="E118" s="26" t="s">
        <v>658</v>
      </c>
      <c r="F118" s="22">
        <v>4510285</v>
      </c>
      <c r="G118" s="26" t="s">
        <v>659</v>
      </c>
      <c r="H118" s="70" t="s">
        <v>660</v>
      </c>
      <c r="I118" s="26" t="s">
        <v>661</v>
      </c>
      <c r="J118" s="26" t="s">
        <v>662</v>
      </c>
      <c r="K118" s="26" t="s">
        <v>663</v>
      </c>
      <c r="L118" s="27" t="s">
        <v>664</v>
      </c>
      <c r="M118" s="28" t="s">
        <v>665</v>
      </c>
    </row>
    <row r="119" spans="1:13" ht="16.5">
      <c r="A119" s="29" t="s">
        <v>26</v>
      </c>
      <c r="B119" s="22" t="s">
        <v>10</v>
      </c>
      <c r="C119" s="21" t="s">
        <v>10</v>
      </c>
      <c r="D119" s="21">
        <v>180042</v>
      </c>
      <c r="E119" s="26" t="s">
        <v>666</v>
      </c>
      <c r="F119" s="22">
        <v>1002552</v>
      </c>
      <c r="G119" s="26" t="s">
        <v>667</v>
      </c>
      <c r="H119" s="26" t="s">
        <v>668</v>
      </c>
      <c r="I119" s="26" t="s">
        <v>669</v>
      </c>
      <c r="J119" s="26" t="s">
        <v>670</v>
      </c>
      <c r="K119" s="26" t="s">
        <v>671</v>
      </c>
      <c r="L119" s="27" t="s">
        <v>672</v>
      </c>
      <c r="M119" s="28" t="s">
        <v>673</v>
      </c>
    </row>
    <row r="120" spans="1:13" ht="16.5">
      <c r="A120" s="47" t="s">
        <v>11</v>
      </c>
      <c r="B120" s="52"/>
      <c r="C120" s="21"/>
      <c r="D120" s="21"/>
      <c r="E120" s="22"/>
      <c r="F120" s="22"/>
      <c r="G120" s="22"/>
      <c r="H120" s="22"/>
      <c r="I120" s="22"/>
      <c r="J120" s="22"/>
      <c r="K120" s="22"/>
      <c r="L120" s="32"/>
      <c r="M120" s="21"/>
    </row>
    <row r="121" spans="1:13" ht="16.5">
      <c r="A121" s="29" t="s">
        <v>78</v>
      </c>
      <c r="B121" s="22">
        <v>1291336</v>
      </c>
      <c r="C121" s="21">
        <v>6308701</v>
      </c>
      <c r="D121" s="28" t="s">
        <v>674</v>
      </c>
      <c r="E121" s="26" t="s">
        <v>675</v>
      </c>
      <c r="F121" s="22">
        <v>24879791</v>
      </c>
      <c r="G121" s="26" t="s">
        <v>676</v>
      </c>
      <c r="H121" s="26" t="s">
        <v>677</v>
      </c>
      <c r="I121" s="26" t="s">
        <v>678</v>
      </c>
      <c r="J121" s="26" t="s">
        <v>679</v>
      </c>
      <c r="K121" s="26" t="s">
        <v>680</v>
      </c>
      <c r="L121" s="27" t="s">
        <v>681</v>
      </c>
      <c r="M121" s="28" t="s">
        <v>682</v>
      </c>
    </row>
    <row r="122" spans="1:13" ht="16.5">
      <c r="A122" s="29" t="s">
        <v>8</v>
      </c>
      <c r="B122" s="22" t="s">
        <v>10</v>
      </c>
      <c r="C122" s="21" t="s">
        <v>10</v>
      </c>
      <c r="D122" s="21">
        <v>7377733</v>
      </c>
      <c r="E122" s="26" t="s">
        <v>683</v>
      </c>
      <c r="F122" s="22">
        <v>20681991</v>
      </c>
      <c r="G122" s="26" t="s">
        <v>684</v>
      </c>
      <c r="H122" s="26" t="s">
        <v>685</v>
      </c>
      <c r="I122" s="26" t="s">
        <v>686</v>
      </c>
      <c r="J122" s="26" t="s">
        <v>687</v>
      </c>
      <c r="K122" s="26" t="s">
        <v>688</v>
      </c>
      <c r="L122" s="27" t="s">
        <v>689</v>
      </c>
      <c r="M122" s="28" t="s">
        <v>690</v>
      </c>
    </row>
    <row r="123" spans="1:13" ht="16.5">
      <c r="A123" s="29" t="s">
        <v>9</v>
      </c>
      <c r="B123" s="22" t="s">
        <v>10</v>
      </c>
      <c r="C123" s="21" t="s">
        <v>10</v>
      </c>
      <c r="D123" s="21">
        <v>2261534</v>
      </c>
      <c r="E123" s="26" t="s">
        <v>691</v>
      </c>
      <c r="F123" s="22">
        <v>3201089</v>
      </c>
      <c r="G123" s="26" t="s">
        <v>692</v>
      </c>
      <c r="H123" s="26" t="s">
        <v>693</v>
      </c>
      <c r="I123" s="26" t="s">
        <v>694</v>
      </c>
      <c r="J123" s="26" t="s">
        <v>695</v>
      </c>
      <c r="K123" s="26" t="s">
        <v>696</v>
      </c>
      <c r="L123" s="27" t="s">
        <v>697</v>
      </c>
      <c r="M123" s="28" t="s">
        <v>698</v>
      </c>
    </row>
    <row r="124" spans="1:13" ht="16.5">
      <c r="A124" s="29" t="s">
        <v>26</v>
      </c>
      <c r="B124" s="22" t="s">
        <v>10</v>
      </c>
      <c r="C124" s="21" t="s">
        <v>10</v>
      </c>
      <c r="D124" s="21">
        <v>44438</v>
      </c>
      <c r="E124" s="26" t="s">
        <v>699</v>
      </c>
      <c r="F124" s="22">
        <v>862184</v>
      </c>
      <c r="G124" s="26" t="s">
        <v>700</v>
      </c>
      <c r="H124" s="26" t="s">
        <v>701</v>
      </c>
      <c r="I124" s="26" t="s">
        <v>702</v>
      </c>
      <c r="J124" s="26" t="s">
        <v>703</v>
      </c>
      <c r="K124" s="26" t="s">
        <v>704</v>
      </c>
      <c r="L124" s="27" t="s">
        <v>705</v>
      </c>
      <c r="M124" s="28" t="s">
        <v>706</v>
      </c>
    </row>
    <row r="125" spans="1:13" ht="30.75">
      <c r="A125" s="48" t="s">
        <v>290</v>
      </c>
      <c r="B125" s="22" t="s">
        <v>10</v>
      </c>
      <c r="C125" s="21" t="s">
        <v>10</v>
      </c>
      <c r="D125" s="21">
        <v>28178</v>
      </c>
      <c r="E125" s="49" t="s">
        <v>707</v>
      </c>
      <c r="F125" s="30">
        <v>300545</v>
      </c>
      <c r="G125" s="49" t="s">
        <v>708</v>
      </c>
      <c r="H125" s="49" t="s">
        <v>709</v>
      </c>
      <c r="I125" s="49" t="s">
        <v>710</v>
      </c>
      <c r="J125" s="49" t="s">
        <v>711</v>
      </c>
      <c r="K125" s="49" t="s">
        <v>712</v>
      </c>
      <c r="L125" s="50" t="s">
        <v>713</v>
      </c>
      <c r="M125" s="51" t="s">
        <v>714</v>
      </c>
    </row>
    <row r="126" spans="1:13" ht="16.5">
      <c r="A126" s="23" t="s">
        <v>300</v>
      </c>
      <c r="B126" s="22">
        <v>5024285</v>
      </c>
      <c r="C126" s="21">
        <v>20185503</v>
      </c>
      <c r="D126" s="21">
        <v>34682153</v>
      </c>
      <c r="E126" s="22">
        <v>63770534</v>
      </c>
      <c r="F126" s="22">
        <f>F116+F121</f>
        <v>75511380</v>
      </c>
      <c r="G126" s="22">
        <v>79205765</v>
      </c>
      <c r="H126" s="22">
        <v>84504471</v>
      </c>
      <c r="I126" s="22">
        <v>89603186</v>
      </c>
      <c r="J126" s="22">
        <v>91650972</v>
      </c>
      <c r="K126" s="30">
        <v>95842858</v>
      </c>
      <c r="L126" s="32">
        <v>101756635</v>
      </c>
      <c r="M126" s="21">
        <v>94377089</v>
      </c>
    </row>
    <row r="127" spans="1:13" ht="15">
      <c r="A127" s="31" t="s">
        <v>715</v>
      </c>
      <c r="B127" s="22"/>
      <c r="C127" s="21"/>
      <c r="D127" s="21"/>
      <c r="E127" s="22"/>
      <c r="F127" s="22"/>
      <c r="G127" s="22"/>
      <c r="H127" s="22"/>
      <c r="I127" s="22"/>
      <c r="J127" s="22"/>
      <c r="K127" s="22"/>
      <c r="L127" s="32"/>
      <c r="M127" s="21"/>
    </row>
    <row r="128" spans="1:13" ht="16.5">
      <c r="A128" s="37" t="s">
        <v>209</v>
      </c>
      <c r="B128" s="22"/>
      <c r="C128" s="21"/>
      <c r="D128" s="21"/>
      <c r="E128" s="22"/>
      <c r="F128" s="22"/>
      <c r="G128" s="22"/>
      <c r="H128" s="22"/>
      <c r="I128" s="22"/>
      <c r="J128" s="22"/>
      <c r="K128" s="22"/>
      <c r="L128" s="32"/>
      <c r="M128" s="21"/>
    </row>
    <row r="129" spans="1:13" ht="16.5">
      <c r="A129" s="29" t="s">
        <v>78</v>
      </c>
      <c r="B129" s="22">
        <v>552756</v>
      </c>
      <c r="C129" s="21">
        <v>2708900</v>
      </c>
      <c r="D129" s="28" t="s">
        <v>716</v>
      </c>
      <c r="E129" s="26" t="s">
        <v>717</v>
      </c>
      <c r="F129" s="22">
        <v>11802778</v>
      </c>
      <c r="G129" s="26" t="s">
        <v>718</v>
      </c>
      <c r="H129" s="26" t="s">
        <v>719</v>
      </c>
      <c r="I129" s="26" t="s">
        <v>720</v>
      </c>
      <c r="J129" s="26" t="s">
        <v>721</v>
      </c>
      <c r="K129" s="26" t="s">
        <v>722</v>
      </c>
      <c r="L129" s="27" t="s">
        <v>723</v>
      </c>
      <c r="M129" s="28" t="s">
        <v>724</v>
      </c>
    </row>
    <row r="130" spans="1:13" ht="16.5">
      <c r="A130" s="29" t="s">
        <v>8</v>
      </c>
      <c r="B130" s="22">
        <v>321176</v>
      </c>
      <c r="C130" s="21" t="s">
        <v>25</v>
      </c>
      <c r="D130" s="21">
        <v>3129087</v>
      </c>
      <c r="E130" s="26" t="s">
        <v>725</v>
      </c>
      <c r="F130" s="22">
        <v>9746354</v>
      </c>
      <c r="G130" s="26" t="s">
        <v>726</v>
      </c>
      <c r="H130" s="26" t="s">
        <v>727</v>
      </c>
      <c r="I130" s="26" t="s">
        <v>728</v>
      </c>
      <c r="J130" s="26" t="s">
        <v>729</v>
      </c>
      <c r="K130" s="26" t="s">
        <v>730</v>
      </c>
      <c r="L130" s="27" t="s">
        <v>731</v>
      </c>
      <c r="M130" s="28" t="s">
        <v>732</v>
      </c>
    </row>
    <row r="131" spans="1:13" ht="16.5">
      <c r="A131" s="29" t="s">
        <v>9</v>
      </c>
      <c r="B131" s="22">
        <v>3850</v>
      </c>
      <c r="C131" s="21" t="s">
        <v>25</v>
      </c>
      <c r="D131" s="21">
        <v>1289510</v>
      </c>
      <c r="E131" s="26" t="s">
        <v>733</v>
      </c>
      <c r="F131" s="22">
        <v>1387322</v>
      </c>
      <c r="G131" s="26" t="s">
        <v>734</v>
      </c>
      <c r="H131" s="26" t="s">
        <v>735</v>
      </c>
      <c r="I131" s="26" t="s">
        <v>736</v>
      </c>
      <c r="J131" s="26" t="s">
        <v>737</v>
      </c>
      <c r="K131" s="26" t="s">
        <v>738</v>
      </c>
      <c r="L131" s="27" t="s">
        <v>739</v>
      </c>
      <c r="M131" s="28" t="s">
        <v>740</v>
      </c>
    </row>
    <row r="132" spans="1:13" ht="16.5">
      <c r="A132" s="29" t="s">
        <v>26</v>
      </c>
      <c r="B132" s="22" t="s">
        <v>10</v>
      </c>
      <c r="C132" s="22" t="s">
        <v>10</v>
      </c>
      <c r="D132" s="21">
        <v>108864</v>
      </c>
      <c r="E132" s="26" t="s">
        <v>741</v>
      </c>
      <c r="F132" s="22">
        <v>626842</v>
      </c>
      <c r="G132" s="26" t="s">
        <v>742</v>
      </c>
      <c r="H132" s="26" t="s">
        <v>743</v>
      </c>
      <c r="I132" s="26" t="s">
        <v>744</v>
      </c>
      <c r="J132" s="26" t="s">
        <v>745</v>
      </c>
      <c r="K132" s="26" t="s">
        <v>746</v>
      </c>
      <c r="L132" s="27" t="s">
        <v>747</v>
      </c>
      <c r="M132" s="28" t="s">
        <v>748</v>
      </c>
    </row>
    <row r="133" spans="1:13" ht="14.25">
      <c r="A133" s="53" t="s">
        <v>11</v>
      </c>
      <c r="B133" s="22"/>
      <c r="C133" s="21"/>
      <c r="D133" s="21"/>
      <c r="E133" s="22"/>
      <c r="F133" s="22"/>
      <c r="G133" s="22"/>
      <c r="H133" s="22"/>
      <c r="I133" s="22"/>
      <c r="J133" s="22"/>
      <c r="K133" s="22"/>
      <c r="L133" s="60"/>
      <c r="M133" s="71"/>
    </row>
    <row r="134" spans="1:13" ht="16.5">
      <c r="A134" s="29" t="s">
        <v>78</v>
      </c>
      <c r="B134" s="26" t="s">
        <v>749</v>
      </c>
      <c r="C134" s="28" t="s">
        <v>750</v>
      </c>
      <c r="D134" s="28" t="s">
        <v>751</v>
      </c>
      <c r="E134" s="26" t="s">
        <v>752</v>
      </c>
      <c r="F134" s="22">
        <v>9970189</v>
      </c>
      <c r="G134" s="26" t="s">
        <v>753</v>
      </c>
      <c r="H134" s="26" t="s">
        <v>754</v>
      </c>
      <c r="I134" s="26" t="s">
        <v>755</v>
      </c>
      <c r="J134" s="26" t="s">
        <v>756</v>
      </c>
      <c r="K134" s="26" t="s">
        <v>757</v>
      </c>
      <c r="L134" s="27" t="s">
        <v>758</v>
      </c>
      <c r="M134" s="28" t="s">
        <v>759</v>
      </c>
    </row>
    <row r="135" spans="1:13" ht="16.5">
      <c r="A135" s="29" t="s">
        <v>8</v>
      </c>
      <c r="B135" s="22" t="s">
        <v>10</v>
      </c>
      <c r="C135" s="21" t="s">
        <v>10</v>
      </c>
      <c r="D135" s="21">
        <v>1945660</v>
      </c>
      <c r="E135" s="26" t="s">
        <v>760</v>
      </c>
      <c r="F135" s="22">
        <v>7351998</v>
      </c>
      <c r="G135" s="26" t="s">
        <v>761</v>
      </c>
      <c r="H135" s="72" t="s">
        <v>762</v>
      </c>
      <c r="I135" s="72" t="s">
        <v>763</v>
      </c>
      <c r="J135" s="26" t="s">
        <v>764</v>
      </c>
      <c r="K135" s="26" t="s">
        <v>765</v>
      </c>
      <c r="L135" s="27" t="s">
        <v>766</v>
      </c>
      <c r="M135" s="28" t="s">
        <v>767</v>
      </c>
    </row>
    <row r="136" spans="1:13" ht="16.5">
      <c r="A136" s="29" t="s">
        <v>9</v>
      </c>
      <c r="B136" s="22" t="s">
        <v>10</v>
      </c>
      <c r="C136" s="21" t="s">
        <v>10</v>
      </c>
      <c r="D136" s="21">
        <v>1395575</v>
      </c>
      <c r="E136" s="26" t="s">
        <v>768</v>
      </c>
      <c r="F136" s="22">
        <v>1855167</v>
      </c>
      <c r="G136" s="26" t="s">
        <v>769</v>
      </c>
      <c r="H136" s="26" t="s">
        <v>770</v>
      </c>
      <c r="I136" s="26" t="s">
        <v>771</v>
      </c>
      <c r="J136" s="26" t="s">
        <v>772</v>
      </c>
      <c r="K136" s="26" t="s">
        <v>773</v>
      </c>
      <c r="L136" s="27" t="s">
        <v>774</v>
      </c>
      <c r="M136" s="28" t="s">
        <v>775</v>
      </c>
    </row>
    <row r="137" spans="1:13" ht="16.5">
      <c r="A137" s="29" t="s">
        <v>26</v>
      </c>
      <c r="B137" s="22" t="s">
        <v>10</v>
      </c>
      <c r="C137" s="21" t="s">
        <v>10</v>
      </c>
      <c r="D137" s="21">
        <v>11409</v>
      </c>
      <c r="E137" s="26" t="s">
        <v>776</v>
      </c>
      <c r="F137" s="22">
        <v>666863</v>
      </c>
      <c r="G137" s="26" t="s">
        <v>777</v>
      </c>
      <c r="H137" s="26" t="s">
        <v>778</v>
      </c>
      <c r="I137" s="26" t="s">
        <v>779</v>
      </c>
      <c r="J137" s="26" t="s">
        <v>780</v>
      </c>
      <c r="K137" s="26" t="s">
        <v>781</v>
      </c>
      <c r="L137" s="27" t="s">
        <v>782</v>
      </c>
      <c r="M137" s="28" t="s">
        <v>783</v>
      </c>
    </row>
    <row r="138" spans="1:13" ht="30.75">
      <c r="A138" s="48" t="s">
        <v>290</v>
      </c>
      <c r="B138" s="22" t="s">
        <v>10</v>
      </c>
      <c r="C138" s="21" t="s">
        <v>10</v>
      </c>
      <c r="D138" s="21">
        <v>3124</v>
      </c>
      <c r="E138" s="49" t="s">
        <v>784</v>
      </c>
      <c r="F138" s="30">
        <v>138421</v>
      </c>
      <c r="G138" s="49" t="s">
        <v>785</v>
      </c>
      <c r="H138" s="49" t="s">
        <v>786</v>
      </c>
      <c r="I138" s="49" t="s">
        <v>787</v>
      </c>
      <c r="J138" s="49" t="s">
        <v>788</v>
      </c>
      <c r="K138" s="49" t="s">
        <v>789</v>
      </c>
      <c r="L138" s="50" t="s">
        <v>790</v>
      </c>
      <c r="M138" s="51" t="s">
        <v>791</v>
      </c>
    </row>
    <row r="139" spans="1:13" ht="16.5">
      <c r="A139" s="23" t="s">
        <v>300</v>
      </c>
      <c r="B139" s="22">
        <v>820907</v>
      </c>
      <c r="C139" s="21">
        <v>3755436</v>
      </c>
      <c r="D139" s="21">
        <v>7884811</v>
      </c>
      <c r="E139" s="22">
        <v>16513896</v>
      </c>
      <c r="F139" s="22">
        <f>F129+F134</f>
        <v>21772967</v>
      </c>
      <c r="G139" s="22">
        <v>23374677</v>
      </c>
      <c r="H139" s="22">
        <v>24892479</v>
      </c>
      <c r="I139" s="22">
        <v>27610097</v>
      </c>
      <c r="J139" s="22">
        <v>28101978</v>
      </c>
      <c r="K139" s="30">
        <v>28984164</v>
      </c>
      <c r="L139" s="32">
        <v>30863039</v>
      </c>
      <c r="M139" s="21">
        <v>27881623</v>
      </c>
    </row>
    <row r="140" spans="1:13" ht="15" thickBot="1">
      <c r="A140" s="23"/>
      <c r="B140" s="22"/>
      <c r="C140" s="21"/>
      <c r="D140" s="21"/>
      <c r="E140" s="22"/>
      <c r="F140" s="22"/>
      <c r="G140" s="22"/>
      <c r="H140" s="22"/>
      <c r="I140" s="22"/>
      <c r="J140" s="22"/>
      <c r="K140" s="30"/>
      <c r="L140" s="32"/>
      <c r="M140" s="21"/>
    </row>
    <row r="141" spans="1:13" ht="17.25">
      <c r="A141" s="73" t="s">
        <v>84</v>
      </c>
      <c r="B141" s="16" t="s">
        <v>35</v>
      </c>
      <c r="C141" s="16" t="s">
        <v>36</v>
      </c>
      <c r="D141" s="16" t="s">
        <v>37</v>
      </c>
      <c r="E141" s="16" t="s">
        <v>38</v>
      </c>
      <c r="F141" s="16" t="s">
        <v>39</v>
      </c>
      <c r="G141" s="16" t="s">
        <v>40</v>
      </c>
      <c r="H141" s="16" t="s">
        <v>41</v>
      </c>
      <c r="I141" s="16" t="s">
        <v>42</v>
      </c>
      <c r="J141" s="16" t="s">
        <v>43</v>
      </c>
      <c r="K141" s="17" t="s">
        <v>45</v>
      </c>
      <c r="L141" s="18" t="s">
        <v>85</v>
      </c>
      <c r="M141" s="19" t="s">
        <v>86</v>
      </c>
    </row>
    <row r="142" spans="1:13" ht="17.25">
      <c r="A142" s="31" t="s">
        <v>792</v>
      </c>
      <c r="B142" s="26" t="s">
        <v>793</v>
      </c>
      <c r="C142" s="28" t="s">
        <v>794</v>
      </c>
      <c r="D142" s="22">
        <f>SUM(D144:D148)</f>
        <v>143</v>
      </c>
      <c r="E142" s="26" t="s">
        <v>795</v>
      </c>
      <c r="F142" s="22">
        <f>SUM(F144:F148)</f>
        <v>327</v>
      </c>
      <c r="G142" s="22">
        <v>229</v>
      </c>
      <c r="H142" s="22">
        <v>457</v>
      </c>
      <c r="I142" s="22">
        <v>93</v>
      </c>
      <c r="J142" s="30">
        <v>46</v>
      </c>
      <c r="K142" s="22">
        <v>62</v>
      </c>
      <c r="L142" s="30">
        <v>168</v>
      </c>
      <c r="M142" s="74">
        <v>604</v>
      </c>
    </row>
    <row r="143" spans="1:12" ht="14.25">
      <c r="A143" s="29" t="s">
        <v>19</v>
      </c>
      <c r="B143" s="22"/>
      <c r="C143" s="21"/>
      <c r="D143" s="75"/>
      <c r="E143" s="22"/>
      <c r="F143" s="22"/>
      <c r="G143" s="22"/>
      <c r="H143" s="22"/>
      <c r="I143" s="22"/>
      <c r="J143" s="36"/>
      <c r="K143" s="36"/>
      <c r="L143" s="32"/>
    </row>
    <row r="144" spans="1:13" ht="16.5">
      <c r="A144" s="25" t="s">
        <v>20</v>
      </c>
      <c r="B144" s="22" t="s">
        <v>10</v>
      </c>
      <c r="C144" s="21" t="s">
        <v>10</v>
      </c>
      <c r="D144" s="76" t="s">
        <v>796</v>
      </c>
      <c r="E144" s="26" t="s">
        <v>797</v>
      </c>
      <c r="F144" s="22">
        <v>239</v>
      </c>
      <c r="G144" s="26" t="s">
        <v>798</v>
      </c>
      <c r="H144" s="26" t="s">
        <v>799</v>
      </c>
      <c r="I144" s="26" t="s">
        <v>800</v>
      </c>
      <c r="J144" s="22">
        <v>1</v>
      </c>
      <c r="K144" s="22">
        <v>12</v>
      </c>
      <c r="L144" s="27" t="s">
        <v>801</v>
      </c>
      <c r="M144" s="74">
        <v>531</v>
      </c>
    </row>
    <row r="145" spans="1:13" ht="14.25">
      <c r="A145" s="25" t="s">
        <v>21</v>
      </c>
      <c r="B145" s="22" t="s">
        <v>10</v>
      </c>
      <c r="C145" s="21" t="s">
        <v>10</v>
      </c>
      <c r="D145" s="75">
        <v>1</v>
      </c>
      <c r="E145" s="22">
        <v>0</v>
      </c>
      <c r="F145" s="22">
        <v>0</v>
      </c>
      <c r="G145" s="22">
        <v>2</v>
      </c>
      <c r="H145" s="22">
        <v>38</v>
      </c>
      <c r="I145" s="22">
        <v>5</v>
      </c>
      <c r="J145" s="22">
        <v>0</v>
      </c>
      <c r="K145" s="22">
        <v>0</v>
      </c>
      <c r="L145" s="32">
        <v>0</v>
      </c>
      <c r="M145" s="32">
        <v>0</v>
      </c>
    </row>
    <row r="146" spans="1:13" ht="14.25">
      <c r="A146" s="29" t="s">
        <v>22</v>
      </c>
      <c r="B146" s="22"/>
      <c r="C146" s="21"/>
      <c r="D146" s="75"/>
      <c r="E146" s="22"/>
      <c r="F146" s="22"/>
      <c r="G146" s="22"/>
      <c r="H146" s="22"/>
      <c r="I146" s="22"/>
      <c r="J146" s="22"/>
      <c r="K146" s="22"/>
      <c r="L146" s="32"/>
      <c r="M146" s="14"/>
    </row>
    <row r="147" spans="1:13" ht="16.5">
      <c r="A147" s="25" t="s">
        <v>23</v>
      </c>
      <c r="B147" s="22" t="s">
        <v>10</v>
      </c>
      <c r="C147" s="21" t="s">
        <v>10</v>
      </c>
      <c r="D147" s="75">
        <v>37</v>
      </c>
      <c r="E147" s="26" t="s">
        <v>802</v>
      </c>
      <c r="F147" s="22">
        <v>25</v>
      </c>
      <c r="G147" s="22">
        <v>9</v>
      </c>
      <c r="H147" s="22">
        <v>14</v>
      </c>
      <c r="I147" s="22">
        <v>46</v>
      </c>
      <c r="J147" s="22">
        <v>0</v>
      </c>
      <c r="K147" s="22">
        <v>12</v>
      </c>
      <c r="L147" s="32">
        <v>5</v>
      </c>
      <c r="M147" s="74">
        <v>13</v>
      </c>
    </row>
    <row r="148" spans="1:13" ht="14.25">
      <c r="A148" s="25" t="s">
        <v>24</v>
      </c>
      <c r="B148" s="21" t="s">
        <v>10</v>
      </c>
      <c r="C148" s="21" t="s">
        <v>10</v>
      </c>
      <c r="D148" s="75">
        <v>105</v>
      </c>
      <c r="E148" s="22">
        <v>51</v>
      </c>
      <c r="F148" s="22">
        <v>63</v>
      </c>
      <c r="G148" s="22">
        <v>52</v>
      </c>
      <c r="H148" s="22">
        <v>63</v>
      </c>
      <c r="I148" s="22">
        <v>39</v>
      </c>
      <c r="J148" s="30">
        <v>45</v>
      </c>
      <c r="K148" s="22">
        <v>38</v>
      </c>
      <c r="L148" s="32">
        <v>71</v>
      </c>
      <c r="M148" s="32">
        <v>60</v>
      </c>
    </row>
    <row r="149" spans="1:13" ht="17.25">
      <c r="A149" s="77" t="s">
        <v>803</v>
      </c>
      <c r="B149" s="26" t="s">
        <v>804</v>
      </c>
      <c r="C149" s="28" t="s">
        <v>805</v>
      </c>
      <c r="D149" s="30">
        <v>228</v>
      </c>
      <c r="E149" s="22">
        <f>SUM(E151:E155)</f>
        <v>146</v>
      </c>
      <c r="F149" s="22">
        <f>SUM(F151:F155)</f>
        <v>118</v>
      </c>
      <c r="G149" s="22">
        <v>123</v>
      </c>
      <c r="H149" s="30">
        <v>138</v>
      </c>
      <c r="I149" s="30">
        <v>147</v>
      </c>
      <c r="J149" s="30">
        <v>135</v>
      </c>
      <c r="K149" s="30">
        <v>138</v>
      </c>
      <c r="L149" s="26" t="s">
        <v>806</v>
      </c>
      <c r="M149" s="74">
        <v>119</v>
      </c>
    </row>
    <row r="150" spans="1:13" ht="14.25">
      <c r="A150" s="29" t="s">
        <v>19</v>
      </c>
      <c r="B150" s="22"/>
      <c r="C150" s="21"/>
      <c r="D150" s="75"/>
      <c r="E150" s="22"/>
      <c r="F150" s="22"/>
      <c r="G150" s="22"/>
      <c r="H150" s="22"/>
      <c r="I150" s="22"/>
      <c r="J150" s="22"/>
      <c r="K150" s="22"/>
      <c r="L150" s="32"/>
      <c r="M150" s="14"/>
    </row>
    <row r="151" spans="1:13" ht="16.5">
      <c r="A151" s="25" t="s">
        <v>20</v>
      </c>
      <c r="B151" s="21" t="s">
        <v>10</v>
      </c>
      <c r="C151" s="21" t="s">
        <v>10</v>
      </c>
      <c r="D151" s="75">
        <v>15</v>
      </c>
      <c r="E151" s="22">
        <v>22</v>
      </c>
      <c r="F151" s="22">
        <v>19</v>
      </c>
      <c r="G151" s="22">
        <v>34</v>
      </c>
      <c r="H151" s="22">
        <v>32</v>
      </c>
      <c r="I151" s="22">
        <v>44</v>
      </c>
      <c r="J151" s="22">
        <v>43</v>
      </c>
      <c r="K151" s="26" t="s">
        <v>807</v>
      </c>
      <c r="L151" s="27" t="s">
        <v>808</v>
      </c>
      <c r="M151" s="74">
        <v>36</v>
      </c>
    </row>
    <row r="152" spans="1:13" ht="16.5">
      <c r="A152" s="25" t="s">
        <v>21</v>
      </c>
      <c r="B152" s="21" t="s">
        <v>10</v>
      </c>
      <c r="C152" s="21" t="s">
        <v>10</v>
      </c>
      <c r="D152" s="75">
        <v>4</v>
      </c>
      <c r="E152" s="22">
        <v>2</v>
      </c>
      <c r="F152" s="22">
        <v>4</v>
      </c>
      <c r="G152" s="22">
        <v>2</v>
      </c>
      <c r="H152" s="59">
        <v>5</v>
      </c>
      <c r="I152" s="22">
        <v>5</v>
      </c>
      <c r="J152" s="22">
        <v>7</v>
      </c>
      <c r="K152" s="26" t="s">
        <v>809</v>
      </c>
      <c r="L152" s="27" t="s">
        <v>802</v>
      </c>
      <c r="M152" s="32">
        <v>4</v>
      </c>
    </row>
    <row r="153" spans="1:13" ht="14.25">
      <c r="A153" s="29" t="s">
        <v>22</v>
      </c>
      <c r="B153" s="22"/>
      <c r="C153" s="21"/>
      <c r="D153" s="75"/>
      <c r="E153" s="22"/>
      <c r="F153" s="22"/>
      <c r="G153" s="22"/>
      <c r="H153" s="22"/>
      <c r="I153" s="22"/>
      <c r="J153" s="22"/>
      <c r="K153" s="22"/>
      <c r="L153" s="32"/>
      <c r="M153" s="14"/>
    </row>
    <row r="154" spans="1:13" ht="14.25">
      <c r="A154" s="25" t="s">
        <v>23</v>
      </c>
      <c r="B154" s="22" t="s">
        <v>10</v>
      </c>
      <c r="C154" s="21" t="s">
        <v>10</v>
      </c>
      <c r="D154" s="75">
        <v>38</v>
      </c>
      <c r="E154" s="22">
        <v>15</v>
      </c>
      <c r="F154" s="22">
        <v>10</v>
      </c>
      <c r="G154" s="22">
        <v>12</v>
      </c>
      <c r="H154" s="22">
        <v>11</v>
      </c>
      <c r="I154" s="22">
        <v>16</v>
      </c>
      <c r="J154" s="22">
        <v>8</v>
      </c>
      <c r="K154" s="22">
        <v>13</v>
      </c>
      <c r="L154" s="32">
        <v>12</v>
      </c>
      <c r="M154" s="74">
        <v>7</v>
      </c>
    </row>
    <row r="155" spans="1:13" ht="16.5">
      <c r="A155" s="25" t="s">
        <v>24</v>
      </c>
      <c r="B155" s="22" t="s">
        <v>10</v>
      </c>
      <c r="C155" s="21" t="s">
        <v>10</v>
      </c>
      <c r="D155" s="75">
        <v>171</v>
      </c>
      <c r="E155" s="22">
        <v>107</v>
      </c>
      <c r="F155" s="22">
        <v>85</v>
      </c>
      <c r="G155" s="22">
        <v>75</v>
      </c>
      <c r="H155" s="22">
        <v>90</v>
      </c>
      <c r="I155" s="22">
        <v>82</v>
      </c>
      <c r="J155" s="22">
        <v>77</v>
      </c>
      <c r="K155" s="30">
        <v>73</v>
      </c>
      <c r="L155" s="27" t="s">
        <v>810</v>
      </c>
      <c r="M155" s="32">
        <v>72</v>
      </c>
    </row>
    <row r="156" spans="1:13" ht="17.25">
      <c r="A156" s="31" t="s">
        <v>811</v>
      </c>
      <c r="B156" s="26" t="s">
        <v>812</v>
      </c>
      <c r="C156" s="28" t="s">
        <v>813</v>
      </c>
      <c r="D156" s="22">
        <f>SUM(D158:D162)</f>
        <v>55</v>
      </c>
      <c r="E156" s="26" t="s">
        <v>814</v>
      </c>
      <c r="F156" s="22">
        <f>SUM(F158:F162)</f>
        <v>33</v>
      </c>
      <c r="G156" s="22">
        <v>29</v>
      </c>
      <c r="H156" s="22">
        <v>35</v>
      </c>
      <c r="I156" s="22">
        <v>24</v>
      </c>
      <c r="J156" s="22">
        <v>18</v>
      </c>
      <c r="K156" s="22">
        <v>19</v>
      </c>
      <c r="L156" s="30">
        <v>26</v>
      </c>
      <c r="M156" s="74">
        <v>26</v>
      </c>
    </row>
    <row r="157" spans="1:13" ht="14.25">
      <c r="A157" s="29" t="s">
        <v>19</v>
      </c>
      <c r="B157" s="22"/>
      <c r="C157" s="21"/>
      <c r="D157" s="75"/>
      <c r="E157" s="22"/>
      <c r="F157" s="22"/>
      <c r="G157" s="22"/>
      <c r="H157" s="22"/>
      <c r="I157" s="22"/>
      <c r="J157" s="22"/>
      <c r="K157" s="22"/>
      <c r="L157" s="32"/>
      <c r="M157" s="14"/>
    </row>
    <row r="158" spans="1:13" ht="14.25">
      <c r="A158" s="25" t="s">
        <v>20</v>
      </c>
      <c r="B158" s="22" t="s">
        <v>10</v>
      </c>
      <c r="C158" s="21" t="s">
        <v>10</v>
      </c>
      <c r="D158" s="75">
        <v>0</v>
      </c>
      <c r="E158" s="22">
        <v>6</v>
      </c>
      <c r="F158" s="22">
        <v>4</v>
      </c>
      <c r="G158" s="22">
        <v>2</v>
      </c>
      <c r="H158" s="22">
        <v>3</v>
      </c>
      <c r="I158" s="22">
        <v>3</v>
      </c>
      <c r="J158" s="22">
        <v>1</v>
      </c>
      <c r="K158" s="22">
        <v>2</v>
      </c>
      <c r="L158" s="32">
        <v>3</v>
      </c>
      <c r="M158" s="74">
        <v>6</v>
      </c>
    </row>
    <row r="159" spans="1:13" ht="14.25">
      <c r="A159" s="25" t="s">
        <v>21</v>
      </c>
      <c r="B159" s="22" t="s">
        <v>10</v>
      </c>
      <c r="C159" s="21" t="s">
        <v>10</v>
      </c>
      <c r="D159" s="75">
        <v>1</v>
      </c>
      <c r="E159" s="22">
        <v>0</v>
      </c>
      <c r="F159" s="22">
        <v>0</v>
      </c>
      <c r="G159" s="22">
        <v>1</v>
      </c>
      <c r="H159" s="22">
        <v>2</v>
      </c>
      <c r="I159" s="22">
        <v>1</v>
      </c>
      <c r="J159" s="22">
        <v>0</v>
      </c>
      <c r="K159" s="22">
        <v>0</v>
      </c>
      <c r="L159" s="32">
        <v>0</v>
      </c>
      <c r="M159" s="32">
        <v>0</v>
      </c>
    </row>
    <row r="160" spans="1:13" ht="16.5">
      <c r="A160" s="29" t="s">
        <v>22</v>
      </c>
      <c r="B160" s="52"/>
      <c r="C160" s="21"/>
      <c r="D160" s="75"/>
      <c r="E160" s="22"/>
      <c r="F160" s="22"/>
      <c r="G160" s="22"/>
      <c r="H160" s="22"/>
      <c r="I160" s="36"/>
      <c r="J160" s="22"/>
      <c r="K160" s="22"/>
      <c r="L160" s="32"/>
      <c r="M160" s="14"/>
    </row>
    <row r="161" spans="1:13" ht="16.5">
      <c r="A161" s="25" t="s">
        <v>23</v>
      </c>
      <c r="B161" s="22" t="s">
        <v>10</v>
      </c>
      <c r="C161" s="21" t="s">
        <v>10</v>
      </c>
      <c r="D161" s="75">
        <v>8</v>
      </c>
      <c r="E161" s="26" t="s">
        <v>815</v>
      </c>
      <c r="F161" s="22">
        <v>3</v>
      </c>
      <c r="G161" s="22">
        <v>2</v>
      </c>
      <c r="H161" s="22">
        <v>1</v>
      </c>
      <c r="I161" s="22">
        <v>5</v>
      </c>
      <c r="J161" s="22">
        <v>0</v>
      </c>
      <c r="K161" s="22">
        <v>5</v>
      </c>
      <c r="L161" s="32">
        <v>1</v>
      </c>
      <c r="M161" s="74">
        <v>2</v>
      </c>
    </row>
    <row r="162" spans="1:13" ht="15" thickBot="1">
      <c r="A162" s="78" t="s">
        <v>24</v>
      </c>
      <c r="B162" s="79" t="s">
        <v>10</v>
      </c>
      <c r="C162" s="80" t="s">
        <v>10</v>
      </c>
      <c r="D162" s="81">
        <v>46</v>
      </c>
      <c r="E162" s="79">
        <v>29</v>
      </c>
      <c r="F162" s="79">
        <v>26</v>
      </c>
      <c r="G162" s="79">
        <v>24</v>
      </c>
      <c r="H162" s="79">
        <v>29</v>
      </c>
      <c r="I162" s="79">
        <v>15</v>
      </c>
      <c r="J162" s="79">
        <v>17</v>
      </c>
      <c r="K162" s="79">
        <v>12</v>
      </c>
      <c r="L162" s="82">
        <v>22</v>
      </c>
      <c r="M162" s="82">
        <v>18</v>
      </c>
    </row>
    <row r="163" spans="1:9" ht="28.5" customHeight="1">
      <c r="A163" s="93" t="s">
        <v>73</v>
      </c>
      <c r="B163" s="91"/>
      <c r="C163" s="91"/>
      <c r="D163" s="91"/>
      <c r="E163" s="91"/>
      <c r="F163" s="91"/>
      <c r="G163" s="6"/>
      <c r="H163" s="6"/>
      <c r="I163" s="2"/>
    </row>
    <row r="164" spans="1:9" ht="12.75">
      <c r="A164" s="94"/>
      <c r="B164" s="91"/>
      <c r="C164" s="91"/>
      <c r="D164" s="91"/>
      <c r="E164" s="91"/>
      <c r="F164" s="91"/>
      <c r="G164" s="6"/>
      <c r="H164" s="6"/>
      <c r="I164" s="2"/>
    </row>
    <row r="165" spans="1:8" ht="12.75">
      <c r="A165" s="95" t="s">
        <v>51</v>
      </c>
      <c r="B165" s="91"/>
      <c r="C165" s="91"/>
      <c r="D165" s="91"/>
      <c r="E165" s="91"/>
      <c r="F165" s="91"/>
      <c r="G165" s="10"/>
      <c r="H165" s="10"/>
    </row>
    <row r="166" spans="1:8" ht="36" customHeight="1">
      <c r="A166" s="96" t="s">
        <v>44</v>
      </c>
      <c r="B166" s="96"/>
      <c r="C166" s="96"/>
      <c r="D166" s="96"/>
      <c r="E166" s="91"/>
      <c r="F166" s="91"/>
      <c r="G166" s="10"/>
      <c r="H166" s="10"/>
    </row>
    <row r="167" spans="1:8" ht="36" customHeight="1">
      <c r="A167" s="96" t="s">
        <v>49</v>
      </c>
      <c r="B167" s="91"/>
      <c r="C167" s="91"/>
      <c r="D167" s="91"/>
      <c r="E167" s="91"/>
      <c r="F167" s="91"/>
      <c r="G167" s="10"/>
      <c r="H167" s="10"/>
    </row>
    <row r="168" spans="1:8" ht="13.5" customHeight="1">
      <c r="A168" s="95" t="s">
        <v>48</v>
      </c>
      <c r="B168" s="91"/>
      <c r="C168" s="91"/>
      <c r="D168" s="91"/>
      <c r="E168" s="91"/>
      <c r="F168" s="91"/>
      <c r="G168" s="10"/>
      <c r="H168" s="10"/>
    </row>
    <row r="169" spans="1:8" ht="12.75">
      <c r="A169" s="95" t="s">
        <v>50</v>
      </c>
      <c r="B169" s="91"/>
      <c r="C169" s="91"/>
      <c r="D169" s="91"/>
      <c r="E169" s="91"/>
      <c r="F169" s="91"/>
      <c r="G169" s="10"/>
      <c r="H169" s="10"/>
    </row>
    <row r="170" spans="1:8" ht="13.5">
      <c r="A170" s="12"/>
      <c r="B170" s="83"/>
      <c r="C170" s="83"/>
      <c r="D170" s="83"/>
      <c r="E170" s="83"/>
      <c r="F170" s="83"/>
      <c r="G170" s="10"/>
      <c r="H170" s="10"/>
    </row>
    <row r="171" spans="1:8" ht="12.75">
      <c r="A171" s="97" t="s">
        <v>46</v>
      </c>
      <c r="B171" s="98"/>
      <c r="C171" s="98"/>
      <c r="D171" s="98"/>
      <c r="E171" s="98"/>
      <c r="F171" s="98"/>
      <c r="G171" s="10"/>
      <c r="H171" s="10"/>
    </row>
    <row r="172" spans="1:8" ht="12.75">
      <c r="A172" s="99" t="s">
        <v>47</v>
      </c>
      <c r="B172" s="91"/>
      <c r="C172" s="91"/>
      <c r="D172" s="91"/>
      <c r="E172" s="91"/>
      <c r="F172" s="91"/>
      <c r="G172" s="10"/>
      <c r="H172" s="10"/>
    </row>
    <row r="173" spans="1:8" ht="25.5" customHeight="1">
      <c r="A173" s="90" t="s">
        <v>57</v>
      </c>
      <c r="B173" s="91"/>
      <c r="C173" s="91"/>
      <c r="D173" s="91"/>
      <c r="E173" s="91"/>
      <c r="F173" s="91"/>
      <c r="G173" s="10"/>
      <c r="H173" s="10"/>
    </row>
    <row r="174" spans="1:8" ht="12.75">
      <c r="A174" s="92" t="s">
        <v>58</v>
      </c>
      <c r="B174" s="91"/>
      <c r="C174" s="91"/>
      <c r="D174" s="91"/>
      <c r="E174" s="91"/>
      <c r="F174" s="91"/>
      <c r="G174" s="10"/>
      <c r="H174" s="10"/>
    </row>
    <row r="175" spans="1:8" ht="12.75">
      <c r="A175" s="92" t="s">
        <v>52</v>
      </c>
      <c r="B175" s="91"/>
      <c r="C175" s="91"/>
      <c r="D175" s="91"/>
      <c r="E175" s="91"/>
      <c r="F175" s="91"/>
      <c r="G175" s="10"/>
      <c r="H175" s="10"/>
    </row>
    <row r="176" spans="1:8" ht="12.75">
      <c r="A176" s="92" t="s">
        <v>67</v>
      </c>
      <c r="B176" s="91"/>
      <c r="C176" s="91"/>
      <c r="D176" s="91"/>
      <c r="E176" s="91"/>
      <c r="F176" s="91"/>
      <c r="G176" s="10"/>
      <c r="H176" s="10"/>
    </row>
    <row r="177" spans="1:8" ht="24" customHeight="1">
      <c r="A177" s="90" t="s">
        <v>3</v>
      </c>
      <c r="B177" s="91"/>
      <c r="C177" s="91"/>
      <c r="D177" s="91"/>
      <c r="E177" s="91"/>
      <c r="F177" s="91"/>
      <c r="G177" s="10"/>
      <c r="H177" s="10"/>
    </row>
    <row r="178" spans="1:8" ht="25.5" customHeight="1">
      <c r="A178" s="92" t="s">
        <v>66</v>
      </c>
      <c r="B178" s="91"/>
      <c r="C178" s="91"/>
      <c r="D178" s="91"/>
      <c r="E178" s="91"/>
      <c r="F178" s="91"/>
      <c r="G178" s="10"/>
      <c r="H178" s="10"/>
    </row>
    <row r="179" spans="1:8" ht="12.75">
      <c r="A179" s="92" t="s">
        <v>7</v>
      </c>
      <c r="B179" s="91"/>
      <c r="C179" s="91"/>
      <c r="D179" s="91"/>
      <c r="E179" s="91"/>
      <c r="F179" s="91"/>
      <c r="G179" s="10"/>
      <c r="H179" s="10"/>
    </row>
    <row r="180" spans="1:12" s="3" customFormat="1" ht="12.75">
      <c r="A180" s="92" t="s">
        <v>53</v>
      </c>
      <c r="B180" s="91"/>
      <c r="C180" s="91"/>
      <c r="D180" s="91"/>
      <c r="E180" s="91"/>
      <c r="F180" s="91"/>
      <c r="G180" s="10"/>
      <c r="H180" s="10"/>
      <c r="L180" s="5"/>
    </row>
    <row r="181" spans="1:12" s="3" customFormat="1" ht="12.75">
      <c r="A181" s="92" t="s">
        <v>64</v>
      </c>
      <c r="B181" s="91"/>
      <c r="C181" s="91"/>
      <c r="D181" s="91"/>
      <c r="E181" s="91"/>
      <c r="F181" s="91"/>
      <c r="G181" s="10"/>
      <c r="H181" s="10"/>
      <c r="L181" s="5"/>
    </row>
    <row r="182" spans="1:12" s="3" customFormat="1" ht="12.75">
      <c r="A182" s="92" t="s">
        <v>68</v>
      </c>
      <c r="B182" s="91"/>
      <c r="C182" s="91"/>
      <c r="D182" s="91"/>
      <c r="E182" s="91"/>
      <c r="F182" s="91"/>
      <c r="G182" s="10"/>
      <c r="H182" s="10"/>
      <c r="L182" s="5"/>
    </row>
    <row r="183" spans="1:12" s="3" customFormat="1" ht="39" customHeight="1">
      <c r="A183" s="92" t="s">
        <v>65</v>
      </c>
      <c r="B183" s="91"/>
      <c r="C183" s="91"/>
      <c r="D183" s="91"/>
      <c r="E183" s="91"/>
      <c r="F183" s="91"/>
      <c r="G183" s="10"/>
      <c r="H183" s="10"/>
      <c r="L183" s="5"/>
    </row>
    <row r="184" spans="1:12" s="3" customFormat="1" ht="25.5" customHeight="1">
      <c r="A184" s="90" t="s">
        <v>4</v>
      </c>
      <c r="B184" s="91"/>
      <c r="C184" s="91"/>
      <c r="D184" s="91"/>
      <c r="E184" s="91"/>
      <c r="F184" s="91"/>
      <c r="G184" s="10"/>
      <c r="H184" s="10"/>
      <c r="L184" s="5"/>
    </row>
    <row r="185" spans="1:12" s="3" customFormat="1" ht="12.75">
      <c r="A185" s="92" t="s">
        <v>6</v>
      </c>
      <c r="B185" s="91"/>
      <c r="C185" s="91"/>
      <c r="D185" s="91"/>
      <c r="E185" s="91"/>
      <c r="F185" s="91"/>
      <c r="G185" s="10"/>
      <c r="H185" s="10"/>
      <c r="L185" s="5"/>
    </row>
    <row r="186" spans="1:12" s="3" customFormat="1" ht="24" customHeight="1">
      <c r="A186" s="90" t="s">
        <v>54</v>
      </c>
      <c r="B186" s="91"/>
      <c r="C186" s="91"/>
      <c r="D186" s="91"/>
      <c r="E186" s="91"/>
      <c r="F186" s="91"/>
      <c r="G186" s="10"/>
      <c r="H186" s="10"/>
      <c r="L186" s="5"/>
    </row>
    <row r="187" spans="1:12" s="3" customFormat="1" ht="12.75">
      <c r="A187" s="92" t="s">
        <v>55</v>
      </c>
      <c r="B187" s="91"/>
      <c r="C187" s="91"/>
      <c r="D187" s="91"/>
      <c r="E187" s="91"/>
      <c r="F187" s="91"/>
      <c r="G187" s="10"/>
      <c r="H187" s="10"/>
      <c r="L187" s="5"/>
    </row>
    <row r="188" spans="1:12" s="3" customFormat="1" ht="12.75">
      <c r="A188" s="92" t="s">
        <v>56</v>
      </c>
      <c r="B188" s="91"/>
      <c r="C188" s="91"/>
      <c r="D188" s="91"/>
      <c r="E188" s="91"/>
      <c r="F188" s="91"/>
      <c r="G188" s="10"/>
      <c r="H188" s="10"/>
      <c r="L188" s="5"/>
    </row>
    <row r="189" spans="1:12" s="3" customFormat="1" ht="25.5" customHeight="1">
      <c r="A189" s="90" t="s">
        <v>59</v>
      </c>
      <c r="B189" s="91"/>
      <c r="C189" s="91"/>
      <c r="D189" s="91"/>
      <c r="E189" s="91"/>
      <c r="F189" s="91"/>
      <c r="G189" s="10"/>
      <c r="H189" s="10"/>
      <c r="L189" s="5"/>
    </row>
    <row r="190" spans="1:12" s="3" customFormat="1" ht="12.75">
      <c r="A190" s="92" t="s">
        <v>60</v>
      </c>
      <c r="B190" s="91"/>
      <c r="C190" s="91"/>
      <c r="D190" s="91"/>
      <c r="E190" s="91"/>
      <c r="F190" s="91"/>
      <c r="G190" s="10"/>
      <c r="H190" s="10"/>
      <c r="L190" s="5"/>
    </row>
    <row r="191" spans="1:12" s="3" customFormat="1" ht="12.75">
      <c r="A191" s="92" t="s">
        <v>61</v>
      </c>
      <c r="B191" s="91"/>
      <c r="C191" s="91"/>
      <c r="D191" s="91"/>
      <c r="E191" s="91"/>
      <c r="F191" s="91"/>
      <c r="G191" s="10"/>
      <c r="H191" s="10"/>
      <c r="L191" s="5"/>
    </row>
    <row r="192" spans="1:12" s="3" customFormat="1" ht="12.75">
      <c r="A192" s="92" t="s">
        <v>62</v>
      </c>
      <c r="B192" s="91"/>
      <c r="C192" s="91"/>
      <c r="D192" s="91"/>
      <c r="E192" s="91"/>
      <c r="F192" s="91"/>
      <c r="G192" s="10"/>
      <c r="H192" s="10"/>
      <c r="L192" s="5"/>
    </row>
    <row r="193" spans="1:12" s="3" customFormat="1" ht="26.25" customHeight="1">
      <c r="A193" s="90" t="s">
        <v>63</v>
      </c>
      <c r="B193" s="91"/>
      <c r="C193" s="91"/>
      <c r="D193" s="91"/>
      <c r="E193" s="91"/>
      <c r="F193" s="91"/>
      <c r="G193" s="10"/>
      <c r="H193" s="10"/>
      <c r="L193" s="5"/>
    </row>
    <row r="194" spans="1:12" s="3" customFormat="1" ht="12.75">
      <c r="A194" s="92" t="s">
        <v>0</v>
      </c>
      <c r="B194" s="91"/>
      <c r="C194" s="91"/>
      <c r="D194" s="91"/>
      <c r="E194" s="91"/>
      <c r="F194" s="91"/>
      <c r="G194" s="10"/>
      <c r="H194" s="10"/>
      <c r="L194" s="5"/>
    </row>
    <row r="195" spans="1:12" s="3" customFormat="1" ht="12.75">
      <c r="A195" s="92" t="s">
        <v>1</v>
      </c>
      <c r="B195" s="91"/>
      <c r="C195" s="91"/>
      <c r="D195" s="91"/>
      <c r="E195" s="91"/>
      <c r="F195" s="91"/>
      <c r="G195" s="10"/>
      <c r="H195" s="10"/>
      <c r="L195" s="5"/>
    </row>
    <row r="196" spans="1:12" s="3" customFormat="1" ht="12.75">
      <c r="A196" s="92" t="s">
        <v>2</v>
      </c>
      <c r="B196" s="91"/>
      <c r="C196" s="91"/>
      <c r="D196" s="91"/>
      <c r="E196" s="91"/>
      <c r="F196" s="91"/>
      <c r="G196" s="10"/>
      <c r="H196" s="10"/>
      <c r="L196" s="5"/>
    </row>
    <row r="197" spans="1:12" s="3" customFormat="1" ht="24.75" customHeight="1">
      <c r="A197" s="90" t="s">
        <v>5</v>
      </c>
      <c r="B197" s="91"/>
      <c r="C197" s="91"/>
      <c r="D197" s="91"/>
      <c r="E197" s="91"/>
      <c r="F197" s="91"/>
      <c r="G197" s="10"/>
      <c r="H197" s="10"/>
      <c r="L197" s="5"/>
    </row>
    <row r="198" spans="7:12" s="3" customFormat="1" ht="12" customHeight="1">
      <c r="G198" s="10"/>
      <c r="H198" s="10"/>
      <c r="L198" s="5"/>
    </row>
    <row r="199" spans="7:12" s="3" customFormat="1" ht="24" customHeight="1">
      <c r="G199" s="10"/>
      <c r="H199" s="10"/>
      <c r="L199" s="5"/>
    </row>
    <row r="200" spans="1:12" s="3" customFormat="1" ht="12">
      <c r="A200" s="7"/>
      <c r="B200" s="10"/>
      <c r="C200" s="8"/>
      <c r="D200" s="9"/>
      <c r="E200" s="10"/>
      <c r="F200" s="10"/>
      <c r="G200" s="10"/>
      <c r="H200" s="10"/>
      <c r="L200" s="5"/>
    </row>
    <row r="201" spans="1:12" s="3" customFormat="1" ht="12">
      <c r="A201" s="7"/>
      <c r="B201" s="10"/>
      <c r="C201" s="8"/>
      <c r="D201" s="9"/>
      <c r="E201" s="10"/>
      <c r="F201" s="10"/>
      <c r="G201" s="10"/>
      <c r="H201" s="10"/>
      <c r="L201" s="5"/>
    </row>
    <row r="202" spans="1:12" s="3" customFormat="1" ht="12">
      <c r="A202" s="7"/>
      <c r="B202" s="11"/>
      <c r="C202" s="8"/>
      <c r="D202" s="9"/>
      <c r="E202" s="10"/>
      <c r="F202" s="10"/>
      <c r="G202" s="10"/>
      <c r="H202" s="10"/>
      <c r="L202" s="5"/>
    </row>
    <row r="203" spans="1:12" s="3" customFormat="1" ht="12">
      <c r="A203" s="7"/>
      <c r="B203" s="10"/>
      <c r="C203" s="8"/>
      <c r="D203" s="9"/>
      <c r="E203" s="10"/>
      <c r="F203" s="10"/>
      <c r="G203" s="10"/>
      <c r="H203" s="10"/>
      <c r="L203" s="5"/>
    </row>
    <row r="204" spans="1:12" s="3" customFormat="1" ht="12">
      <c r="A204" s="7"/>
      <c r="B204" s="11"/>
      <c r="C204" s="8"/>
      <c r="D204" s="9"/>
      <c r="E204" s="10"/>
      <c r="F204" s="10"/>
      <c r="G204" s="10"/>
      <c r="H204" s="10"/>
      <c r="L204" s="5"/>
    </row>
    <row r="205" spans="1:12" s="3" customFormat="1" ht="12">
      <c r="A205" s="7"/>
      <c r="B205" s="10"/>
      <c r="C205" s="8"/>
      <c r="D205" s="9"/>
      <c r="E205" s="10"/>
      <c r="F205" s="10"/>
      <c r="G205" s="10"/>
      <c r="H205" s="10"/>
      <c r="L205" s="5"/>
    </row>
    <row r="206" spans="1:12" s="3" customFormat="1" ht="12">
      <c r="A206" s="7"/>
      <c r="B206" s="11"/>
      <c r="C206" s="8"/>
      <c r="D206" s="9"/>
      <c r="E206" s="10"/>
      <c r="F206" s="10"/>
      <c r="G206" s="10"/>
      <c r="H206" s="10"/>
      <c r="L206" s="5"/>
    </row>
    <row r="207" spans="1:12" s="3" customFormat="1" ht="12">
      <c r="A207" s="7"/>
      <c r="B207" s="10"/>
      <c r="C207" s="8"/>
      <c r="D207" s="9"/>
      <c r="E207" s="10"/>
      <c r="F207" s="10"/>
      <c r="G207" s="10"/>
      <c r="H207" s="10"/>
      <c r="L207" s="5"/>
    </row>
    <row r="208" spans="1:12" s="3" customFormat="1" ht="12">
      <c r="A208" s="7"/>
      <c r="B208" s="10"/>
      <c r="C208" s="8"/>
      <c r="D208" s="9"/>
      <c r="E208" s="10"/>
      <c r="F208" s="10"/>
      <c r="G208" s="10"/>
      <c r="H208" s="10"/>
      <c r="L208" s="5"/>
    </row>
    <row r="209" spans="1:12" s="3" customFormat="1" ht="12">
      <c r="A209" s="7"/>
      <c r="B209" s="10"/>
      <c r="C209" s="8"/>
      <c r="D209" s="9"/>
      <c r="E209" s="10"/>
      <c r="F209" s="10"/>
      <c r="G209" s="10"/>
      <c r="H209" s="10"/>
      <c r="L209" s="5"/>
    </row>
    <row r="210" spans="1:12" s="3" customFormat="1" ht="12.75">
      <c r="A210" s="84"/>
      <c r="B210" s="1"/>
      <c r="C210" s="85"/>
      <c r="D210" s="86"/>
      <c r="E210" s="1"/>
      <c r="F210" s="1"/>
      <c r="G210" s="10"/>
      <c r="H210" s="10"/>
      <c r="L210" s="5"/>
    </row>
    <row r="211" ht="12.75">
      <c r="A211" s="84"/>
    </row>
    <row r="212" ht="12.75">
      <c r="A212" s="84"/>
    </row>
    <row r="213" ht="12.75">
      <c r="A213" s="84"/>
    </row>
    <row r="214" ht="12.75">
      <c r="A214" s="84"/>
    </row>
    <row r="215" ht="12.75">
      <c r="A215" s="84"/>
    </row>
  </sheetData>
  <mergeCells count="35">
    <mergeCell ref="A176:F176"/>
    <mergeCell ref="A192:F192"/>
    <mergeCell ref="A188:F188"/>
    <mergeCell ref="A182:F182"/>
    <mergeCell ref="A189:F189"/>
    <mergeCell ref="A169:F169"/>
    <mergeCell ref="A168:F168"/>
    <mergeCell ref="A190:F190"/>
    <mergeCell ref="A191:F191"/>
    <mergeCell ref="A171:F171"/>
    <mergeCell ref="A172:F172"/>
    <mergeCell ref="A175:F175"/>
    <mergeCell ref="A181:F181"/>
    <mergeCell ref="A173:F173"/>
    <mergeCell ref="A174:F174"/>
    <mergeCell ref="A194:F194"/>
    <mergeCell ref="A180:F180"/>
    <mergeCell ref="A179:F179"/>
    <mergeCell ref="A197:F197"/>
    <mergeCell ref="A183:F183"/>
    <mergeCell ref="A195:F195"/>
    <mergeCell ref="A196:F196"/>
    <mergeCell ref="A186:F186"/>
    <mergeCell ref="A187:F187"/>
    <mergeCell ref="A185:F185"/>
    <mergeCell ref="A1:M1"/>
    <mergeCell ref="A177:F177"/>
    <mergeCell ref="A184:F184"/>
    <mergeCell ref="A193:F193"/>
    <mergeCell ref="A178:F178"/>
    <mergeCell ref="A163:F163"/>
    <mergeCell ref="A164:F164"/>
    <mergeCell ref="A165:F165"/>
    <mergeCell ref="A166:F166"/>
    <mergeCell ref="A167:F167"/>
  </mergeCells>
  <printOptions/>
  <pageMargins left="0.5" right="0.5" top="0.5" bottom="0.5" header="0.25" footer="0.25"/>
  <pageSetup fitToHeight="0" horizontalDpi="600" verticalDpi="600" orientation="landscape" scale="72" r:id="rId1"/>
  <headerFooter alignWithMargins="0">
    <oddFooter>&amp;L&amp;D&amp;RNTS 2002, RSPA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Carrier Profile</dc:title>
  <dc:subject/>
  <dc:creator>RT</dc:creator>
  <cp:keywords/>
  <dc:description/>
  <cp:lastModifiedBy>dmegret</cp:lastModifiedBy>
  <cp:lastPrinted>2002-11-03T15:21:57Z</cp:lastPrinted>
  <dcterms:created xsi:type="dcterms:W3CDTF">1999-08-24T14:03:29Z</dcterms:created>
  <dcterms:modified xsi:type="dcterms:W3CDTF">2005-01-14T20:08:35Z</dcterms:modified>
  <cp:category/>
  <cp:version/>
  <cp:contentType/>
  <cp:contentStatus/>
</cp:coreProperties>
</file>