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<sst xmlns="http://schemas.openxmlformats.org/spreadsheetml/2006/main" count="50" uniqueCount="40">
  <si>
    <t>Total production</t>
  </si>
  <si>
    <t xml:space="preserve">   Beet sugar</t>
  </si>
  <si>
    <t xml:space="preserve">   Cane sugar</t>
  </si>
  <si>
    <t>Total imports</t>
  </si>
  <si>
    <t xml:space="preserve">   Tariff-rate quota imports</t>
  </si>
  <si>
    <t xml:space="preserve">   Other program imports</t>
  </si>
  <si>
    <t xml:space="preserve">   Non-program imports</t>
  </si>
  <si>
    <t>Total supply</t>
  </si>
  <si>
    <t xml:space="preserve">Exports </t>
  </si>
  <si>
    <t>Adjustments</t>
  </si>
  <si>
    <t xml:space="preserve">   Other use</t>
  </si>
  <si>
    <t xml:space="preserve">   Total use</t>
  </si>
  <si>
    <t>Ending stocks</t>
  </si>
  <si>
    <t>Stocks/use ratio</t>
  </si>
  <si>
    <t>NA = Not available.</t>
  </si>
  <si>
    <t>Source: WASDE, USDA.</t>
  </si>
  <si>
    <t>May</t>
  </si>
  <si>
    <t xml:space="preserve">     Florida</t>
  </si>
  <si>
    <t xml:space="preserve">     Louisiana</t>
  </si>
  <si>
    <t xml:space="preserve">     Texas</t>
  </si>
  <si>
    <t xml:space="preserve">     Hawaii</t>
  </si>
  <si>
    <t xml:space="preserve">     Puerto Rico</t>
  </si>
  <si>
    <t>June</t>
  </si>
  <si>
    <t xml:space="preserve">   Domestic food and beverage</t>
  </si>
  <si>
    <t>Total deliveries 2/</t>
  </si>
  <si>
    <t>Beginning stocks 1/</t>
  </si>
  <si>
    <t xml:space="preserve">1/ As of May 2004, includes all stocks held by processors, millers, and refiners, including stocks held for others. </t>
  </si>
  <si>
    <t>July</t>
  </si>
  <si>
    <t>Aug.</t>
  </si>
  <si>
    <t>Sept.</t>
  </si>
  <si>
    <t>Oct.</t>
  </si>
  <si>
    <t xml:space="preserve">     Mexico</t>
  </si>
  <si>
    <t>Nov.</t>
  </si>
  <si>
    <t>Dec.</t>
  </si>
  <si>
    <t>Jan.</t>
  </si>
  <si>
    <t>Feb.</t>
  </si>
  <si>
    <t>Mar.</t>
  </si>
  <si>
    <t>Apr.</t>
  </si>
  <si>
    <t>Table 25--Monthly estimates of fiscal 2008 U.S. sugar supply and use</t>
  </si>
  <si>
    <t>Last updated: 2/10/2009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</si>
</sst>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color indexed="8"/>
      <name val="Helvetica"/>
      <family val="2"/>
    </font>
    <font>
      <sz val="8"/>
      <name val="Helvetica"/>
      <family val="2"/>
    </font>
    <font>
      <sz val="7"/>
      <name val="Helvetica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19" applyFont="1" applyProtection="1">
      <alignment/>
      <protection/>
    </xf>
    <xf numFmtId="3" fontId="1" fillId="0" borderId="0" xfId="19" applyNumberFormat="1" applyFont="1" applyProtection="1">
      <alignment/>
      <protection/>
    </xf>
    <xf numFmtId="3" fontId="1" fillId="0" borderId="0" xfId="19" applyNumberFormat="1" applyFont="1" applyAlignment="1" applyProtection="1" quotePrefix="1">
      <alignment horizontal="left"/>
      <protection/>
    </xf>
    <xf numFmtId="3" fontId="1" fillId="0" borderId="0" xfId="19" applyNumberFormat="1" applyFont="1" applyAlignment="1" applyProtection="1">
      <alignment horizontal="left"/>
      <protection/>
    </xf>
    <xf numFmtId="2" fontId="1" fillId="0" borderId="1" xfId="19" applyNumberFormat="1" applyFont="1" applyBorder="1" applyProtection="1">
      <alignment/>
      <protection/>
    </xf>
    <xf numFmtId="0" fontId="1" fillId="0" borderId="0" xfId="19" applyFont="1" applyBorder="1" applyProtection="1">
      <alignment/>
      <protection/>
    </xf>
    <xf numFmtId="0" fontId="2" fillId="0" borderId="0" xfId="19" applyFont="1" applyAlignment="1" quotePrefix="1">
      <alignment horizontal="left"/>
      <protection/>
    </xf>
    <xf numFmtId="0" fontId="3" fillId="0" borderId="0" xfId="19" applyFont="1" applyAlignment="1" quotePrefix="1">
      <alignment horizontal="left"/>
      <protection/>
    </xf>
    <xf numFmtId="0" fontId="4" fillId="0" borderId="0" xfId="19" applyFont="1">
      <alignment/>
      <protection/>
    </xf>
    <xf numFmtId="0" fontId="1" fillId="0" borderId="1" xfId="19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1" xfId="19" applyNumberFormat="1" applyFont="1" applyBorder="1" applyProtection="1">
      <alignment/>
      <protection/>
    </xf>
    <xf numFmtId="1" fontId="0" fillId="0" borderId="1" xfId="0" applyNumberFormat="1" applyBorder="1" applyAlignment="1">
      <alignment/>
    </xf>
    <xf numFmtId="3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2" fontId="1" fillId="0" borderId="0" xfId="19" applyNumberFormat="1" applyFont="1" applyBorder="1" applyProtection="1">
      <alignment/>
      <protection/>
    </xf>
    <xf numFmtId="2" fontId="4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WASDE2~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tabSelected="1"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2.75"/>
  <cols>
    <col min="1" max="1" width="22.57421875" style="9" customWidth="1"/>
    <col min="2" max="23" width="9.140625" style="13" customWidth="1"/>
  </cols>
  <sheetData>
    <row r="1" spans="1:26" s="11" customFormat="1" ht="12.75">
      <c r="A1" s="10" t="s">
        <v>38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20"/>
      <c r="Y1" s="20"/>
      <c r="Z1" s="20"/>
    </row>
    <row r="2" ht="12.75">
      <c r="A2" s="1"/>
    </row>
    <row r="3" spans="1:23" ht="12.75">
      <c r="A3" s="1"/>
      <c r="B3" s="22" t="s">
        <v>16</v>
      </c>
      <c r="C3" s="22" t="s">
        <v>22</v>
      </c>
      <c r="D3" s="22" t="s">
        <v>27</v>
      </c>
      <c r="E3" s="22" t="s">
        <v>28</v>
      </c>
      <c r="F3" s="22" t="s">
        <v>29</v>
      </c>
      <c r="G3" s="22" t="s">
        <v>30</v>
      </c>
      <c r="H3" s="22" t="s">
        <v>32</v>
      </c>
      <c r="I3" s="22" t="s">
        <v>33</v>
      </c>
      <c r="J3" s="22" t="s">
        <v>34</v>
      </c>
      <c r="K3" s="22" t="s">
        <v>35</v>
      </c>
      <c r="L3" s="22" t="s">
        <v>36</v>
      </c>
      <c r="M3" s="22" t="s">
        <v>37</v>
      </c>
      <c r="N3" s="22" t="s">
        <v>16</v>
      </c>
      <c r="O3" s="22" t="s">
        <v>22</v>
      </c>
      <c r="P3" s="22" t="s">
        <v>27</v>
      </c>
      <c r="Q3" s="22" t="s">
        <v>28</v>
      </c>
      <c r="R3" s="22" t="s">
        <v>29</v>
      </c>
      <c r="S3" s="22" t="s">
        <v>30</v>
      </c>
      <c r="T3" s="22" t="s">
        <v>32</v>
      </c>
      <c r="U3" s="22" t="s">
        <v>33</v>
      </c>
      <c r="V3" s="22" t="s">
        <v>34</v>
      </c>
      <c r="W3" s="22" t="s">
        <v>35</v>
      </c>
    </row>
    <row r="4" spans="1:23" s="19" customFormat="1" ht="12.75">
      <c r="A4" s="18"/>
      <c r="B4" s="17">
        <v>2007</v>
      </c>
      <c r="C4" s="17">
        <v>2007</v>
      </c>
      <c r="D4" s="17">
        <v>2007</v>
      </c>
      <c r="E4" s="17">
        <v>2007</v>
      </c>
      <c r="F4" s="17">
        <v>2007</v>
      </c>
      <c r="G4" s="17">
        <v>2007</v>
      </c>
      <c r="H4" s="17">
        <v>2007</v>
      </c>
      <c r="I4" s="17">
        <v>2007</v>
      </c>
      <c r="J4" s="17">
        <v>2008</v>
      </c>
      <c r="K4" s="17">
        <v>2008</v>
      </c>
      <c r="L4" s="17">
        <v>2008</v>
      </c>
      <c r="M4" s="17">
        <v>2008</v>
      </c>
      <c r="N4" s="17">
        <v>2008</v>
      </c>
      <c r="O4" s="17">
        <v>2008</v>
      </c>
      <c r="P4" s="17">
        <v>2008</v>
      </c>
      <c r="Q4" s="17">
        <v>2008</v>
      </c>
      <c r="R4" s="17">
        <v>2008</v>
      </c>
      <c r="S4" s="17">
        <v>2008</v>
      </c>
      <c r="T4" s="17">
        <v>2008</v>
      </c>
      <c r="U4" s="17">
        <v>2008</v>
      </c>
      <c r="V4" s="17">
        <v>2009</v>
      </c>
      <c r="W4" s="17">
        <v>2009</v>
      </c>
    </row>
    <row r="5" ht="12.75">
      <c r="A5" s="1"/>
    </row>
    <row r="6" ht="12.75">
      <c r="A6" s="1"/>
    </row>
    <row r="7" spans="1:23" ht="12.75">
      <c r="A7" s="2" t="s">
        <v>25</v>
      </c>
      <c r="B7" s="15">
        <v>1714.586</v>
      </c>
      <c r="C7" s="15">
        <v>1692.323</v>
      </c>
      <c r="D7" s="15">
        <v>1615.145</v>
      </c>
      <c r="E7" s="15">
        <v>1627.08</v>
      </c>
      <c r="F7" s="15">
        <v>1771.56</v>
      </c>
      <c r="G7" s="15">
        <v>1748.612</v>
      </c>
      <c r="H7" s="15">
        <v>1786.739</v>
      </c>
      <c r="I7" s="15">
        <v>1793.948</v>
      </c>
      <c r="J7" s="15">
        <v>1798.5</v>
      </c>
      <c r="K7" s="15">
        <v>1798.5</v>
      </c>
      <c r="L7" s="15">
        <v>1798.5</v>
      </c>
      <c r="M7" s="15">
        <v>1798.5</v>
      </c>
      <c r="N7" s="15">
        <v>1798.5</v>
      </c>
      <c r="O7" s="15">
        <v>1798.5</v>
      </c>
      <c r="P7" s="15">
        <v>1798.5</v>
      </c>
      <c r="Q7" s="15">
        <v>1798.5</v>
      </c>
      <c r="R7" s="15">
        <v>1799</v>
      </c>
      <c r="S7" s="15">
        <v>1799</v>
      </c>
      <c r="T7" s="15">
        <v>1798.5</v>
      </c>
      <c r="U7" s="15">
        <v>1798.5</v>
      </c>
      <c r="V7" s="15">
        <v>1798.5</v>
      </c>
      <c r="W7" s="15">
        <v>1798.5</v>
      </c>
    </row>
    <row r="8" spans="1:23" ht="12.75">
      <c r="A8" s="2" t="s">
        <v>0</v>
      </c>
      <c r="B8" s="15">
        <f aca="true" t="shared" si="0" ref="B8:H8">B9+B10</f>
        <v>8255</v>
      </c>
      <c r="C8" s="15">
        <f t="shared" si="0"/>
        <v>8255</v>
      </c>
      <c r="D8" s="15">
        <f t="shared" si="0"/>
        <v>8292.62</v>
      </c>
      <c r="E8" s="15">
        <f t="shared" si="0"/>
        <v>8291.553</v>
      </c>
      <c r="F8" s="15">
        <f t="shared" si="0"/>
        <v>8341.801</v>
      </c>
      <c r="G8" s="15">
        <f t="shared" si="0"/>
        <v>8446.328</v>
      </c>
      <c r="H8" s="15">
        <f t="shared" si="0"/>
        <v>8450.503</v>
      </c>
      <c r="I8" s="15">
        <f aca="true" t="shared" si="1" ref="I8:O8">I9+I10</f>
        <v>8562.97</v>
      </c>
      <c r="J8" s="15">
        <f t="shared" si="1"/>
        <v>8515.869999999999</v>
      </c>
      <c r="K8" s="15">
        <f t="shared" si="1"/>
        <v>8489.185</v>
      </c>
      <c r="L8" s="15">
        <f t="shared" si="1"/>
        <v>8438.025</v>
      </c>
      <c r="M8" s="15">
        <f t="shared" si="1"/>
        <v>8408.961</v>
      </c>
      <c r="N8" s="15">
        <f t="shared" si="1"/>
        <v>8391.044</v>
      </c>
      <c r="O8" s="15">
        <f t="shared" si="1"/>
        <v>8328.799</v>
      </c>
      <c r="P8" s="15">
        <f aca="true" t="shared" si="2" ref="P8:V8">P9+P10</f>
        <v>8236.786</v>
      </c>
      <c r="Q8" s="15">
        <f t="shared" si="2"/>
        <v>8266.678</v>
      </c>
      <c r="R8" s="15">
        <f t="shared" si="2"/>
        <v>8197.09</v>
      </c>
      <c r="S8" s="15">
        <f t="shared" si="2"/>
        <v>8179.09</v>
      </c>
      <c r="T8" s="15">
        <f t="shared" si="2"/>
        <v>8149.530000000001</v>
      </c>
      <c r="U8" s="15">
        <f t="shared" si="2"/>
        <v>8149.530000000001</v>
      </c>
      <c r="V8" s="15">
        <f t="shared" si="2"/>
        <v>8149.530000000001</v>
      </c>
      <c r="W8" s="15">
        <f>W9+W10</f>
        <v>8152.154</v>
      </c>
    </row>
    <row r="9" spans="1:23" ht="12.75">
      <c r="A9" s="3" t="s">
        <v>1</v>
      </c>
      <c r="B9" s="15">
        <v>4520</v>
      </c>
      <c r="C9" s="15">
        <v>4520</v>
      </c>
      <c r="D9" s="15">
        <v>4618.613</v>
      </c>
      <c r="E9" s="15">
        <v>4621</v>
      </c>
      <c r="F9" s="15">
        <v>4657.424</v>
      </c>
      <c r="G9" s="15">
        <v>4763.71</v>
      </c>
      <c r="H9" s="15">
        <v>4791.039</v>
      </c>
      <c r="I9" s="15">
        <v>4896.048</v>
      </c>
      <c r="J9" s="15">
        <v>4819.169</v>
      </c>
      <c r="K9" s="15">
        <v>4811.785</v>
      </c>
      <c r="L9" s="15">
        <v>4839.303</v>
      </c>
      <c r="M9" s="15">
        <v>4808.927</v>
      </c>
      <c r="N9" s="15">
        <v>4809.948</v>
      </c>
      <c r="O9" s="15">
        <v>4806.514</v>
      </c>
      <c r="P9" s="15">
        <v>4739.774</v>
      </c>
      <c r="Q9" s="15">
        <v>4798</v>
      </c>
      <c r="R9" s="15">
        <v>4765</v>
      </c>
      <c r="S9" s="15">
        <v>4746</v>
      </c>
      <c r="T9" s="15">
        <v>4720.903</v>
      </c>
      <c r="U9" s="15">
        <v>4720.903</v>
      </c>
      <c r="V9" s="15">
        <v>4720.903</v>
      </c>
      <c r="W9" s="15">
        <v>4720.903</v>
      </c>
    </row>
    <row r="10" spans="1:23" ht="12.75">
      <c r="A10" s="3" t="s">
        <v>2</v>
      </c>
      <c r="B10" s="15">
        <f aca="true" t="shared" si="3" ref="B10:H10">B11+B12+B13+B14+B15</f>
        <v>3735</v>
      </c>
      <c r="C10" s="15">
        <f t="shared" si="3"/>
        <v>3735</v>
      </c>
      <c r="D10" s="15">
        <f t="shared" si="3"/>
        <v>3674.007</v>
      </c>
      <c r="E10" s="15">
        <f t="shared" si="3"/>
        <v>3670.553</v>
      </c>
      <c r="F10" s="15">
        <f t="shared" si="3"/>
        <v>3684.377</v>
      </c>
      <c r="G10" s="15">
        <f t="shared" si="3"/>
        <v>3682.618</v>
      </c>
      <c r="H10" s="15">
        <f t="shared" si="3"/>
        <v>3659.464</v>
      </c>
      <c r="I10" s="15">
        <f aca="true" t="shared" si="4" ref="I10:O10">I11+I12+I13+I14+I15</f>
        <v>3666.922</v>
      </c>
      <c r="J10" s="15">
        <f t="shared" si="4"/>
        <v>3696.701</v>
      </c>
      <c r="K10" s="15">
        <f t="shared" si="4"/>
        <v>3677.3999999999996</v>
      </c>
      <c r="L10" s="15">
        <f t="shared" si="4"/>
        <v>3598.7219999999998</v>
      </c>
      <c r="M10" s="15">
        <f t="shared" si="4"/>
        <v>3600.0339999999997</v>
      </c>
      <c r="N10" s="15">
        <f t="shared" si="4"/>
        <v>3581.096</v>
      </c>
      <c r="O10" s="15">
        <f t="shared" si="4"/>
        <v>3522.2850000000003</v>
      </c>
      <c r="P10" s="15">
        <f aca="true" t="shared" si="5" ref="P10:V10">P11+P12+P13+P14+P15</f>
        <v>3497.012</v>
      </c>
      <c r="Q10" s="15">
        <f t="shared" si="5"/>
        <v>3468.6780000000003</v>
      </c>
      <c r="R10" s="15">
        <f t="shared" si="5"/>
        <v>3432.09</v>
      </c>
      <c r="S10" s="15">
        <f t="shared" si="5"/>
        <v>3433.09</v>
      </c>
      <c r="T10" s="15">
        <f t="shared" si="5"/>
        <v>3428.627</v>
      </c>
      <c r="U10" s="15">
        <f t="shared" si="5"/>
        <v>3428.627</v>
      </c>
      <c r="V10" s="15">
        <f t="shared" si="5"/>
        <v>3428.627</v>
      </c>
      <c r="W10" s="15">
        <f>W11+W12+W13+W14+W15</f>
        <v>3431.2510000000007</v>
      </c>
    </row>
    <row r="11" spans="1:23" ht="12.75">
      <c r="A11" s="4" t="s">
        <v>17</v>
      </c>
      <c r="B11" s="15">
        <v>1870</v>
      </c>
      <c r="C11" s="15">
        <v>1870</v>
      </c>
      <c r="D11" s="15">
        <v>1774.453</v>
      </c>
      <c r="E11" s="15">
        <v>1774.453</v>
      </c>
      <c r="F11" s="15">
        <v>1774.453</v>
      </c>
      <c r="G11" s="15">
        <v>1774.453</v>
      </c>
      <c r="H11" s="15">
        <v>1774.453</v>
      </c>
      <c r="I11" s="15">
        <v>1774.453</v>
      </c>
      <c r="J11" s="15">
        <v>1770.528</v>
      </c>
      <c r="K11" s="15">
        <v>1751.227</v>
      </c>
      <c r="L11" s="15">
        <v>1696.701</v>
      </c>
      <c r="M11" s="15">
        <v>1709.619</v>
      </c>
      <c r="N11" s="15">
        <v>1690.681</v>
      </c>
      <c r="O11" s="15">
        <v>1643.239</v>
      </c>
      <c r="P11" s="15">
        <v>1643.09</v>
      </c>
      <c r="Q11" s="15">
        <v>1643.09</v>
      </c>
      <c r="R11" s="15">
        <v>1643.09</v>
      </c>
      <c r="S11" s="15">
        <v>1643.09</v>
      </c>
      <c r="T11" s="15">
        <v>1643.09</v>
      </c>
      <c r="U11" s="15">
        <v>1643.09</v>
      </c>
      <c r="V11" s="15">
        <v>1643.09</v>
      </c>
      <c r="W11" s="15">
        <v>1645.111</v>
      </c>
    </row>
    <row r="12" spans="1:23" ht="12.75">
      <c r="A12" s="4" t="s">
        <v>18</v>
      </c>
      <c r="B12" s="15">
        <v>1430</v>
      </c>
      <c r="C12" s="15">
        <v>1430</v>
      </c>
      <c r="D12" s="15">
        <v>1430</v>
      </c>
      <c r="E12" s="15">
        <v>1430</v>
      </c>
      <c r="F12" s="15">
        <v>1430</v>
      </c>
      <c r="G12" s="15">
        <v>1430</v>
      </c>
      <c r="H12" s="15">
        <v>1430</v>
      </c>
      <c r="I12" s="15">
        <v>1450</v>
      </c>
      <c r="J12" s="15">
        <v>1490</v>
      </c>
      <c r="K12" s="15">
        <v>1490</v>
      </c>
      <c r="L12" s="15">
        <v>1490</v>
      </c>
      <c r="M12" s="15">
        <v>1490</v>
      </c>
      <c r="N12" s="15">
        <v>1490</v>
      </c>
      <c r="O12" s="15">
        <v>1490</v>
      </c>
      <c r="P12" s="15">
        <v>1490</v>
      </c>
      <c r="Q12" s="15">
        <v>1490</v>
      </c>
      <c r="R12" s="15">
        <v>1450</v>
      </c>
      <c r="S12" s="15">
        <v>1442</v>
      </c>
      <c r="T12" s="15">
        <v>1445.609</v>
      </c>
      <c r="U12" s="15">
        <v>1445.609</v>
      </c>
      <c r="V12" s="15">
        <v>1445.609</v>
      </c>
      <c r="W12" s="15">
        <v>1446.212</v>
      </c>
    </row>
    <row r="13" spans="1:23" ht="12.75">
      <c r="A13" s="4" t="s">
        <v>19</v>
      </c>
      <c r="B13" s="15">
        <v>206</v>
      </c>
      <c r="C13" s="15">
        <v>206</v>
      </c>
      <c r="D13" s="15">
        <v>198.1</v>
      </c>
      <c r="E13" s="15">
        <v>198.1</v>
      </c>
      <c r="F13" s="15">
        <v>198.1</v>
      </c>
      <c r="G13" s="15">
        <v>198.1</v>
      </c>
      <c r="H13" s="15">
        <v>198.1</v>
      </c>
      <c r="I13" s="15">
        <v>198.1</v>
      </c>
      <c r="J13" s="15">
        <v>198.1</v>
      </c>
      <c r="K13" s="15">
        <v>198.1</v>
      </c>
      <c r="L13" s="15">
        <v>174.1</v>
      </c>
      <c r="M13" s="15">
        <v>162.5</v>
      </c>
      <c r="N13" s="15">
        <v>162.5</v>
      </c>
      <c r="O13" s="15">
        <v>157.588</v>
      </c>
      <c r="P13" s="15">
        <v>157.588</v>
      </c>
      <c r="Q13" s="15">
        <v>157.588</v>
      </c>
      <c r="R13" s="15">
        <v>158</v>
      </c>
      <c r="S13" s="15">
        <v>158</v>
      </c>
      <c r="T13" s="15">
        <v>157.588</v>
      </c>
      <c r="U13" s="15">
        <v>157.588</v>
      </c>
      <c r="V13" s="15">
        <v>157.588</v>
      </c>
      <c r="W13" s="15">
        <v>157.588</v>
      </c>
    </row>
    <row r="14" spans="1:23" ht="12.75">
      <c r="A14" s="4" t="s">
        <v>20</v>
      </c>
      <c r="B14" s="15">
        <v>229</v>
      </c>
      <c r="C14" s="15">
        <v>229</v>
      </c>
      <c r="D14" s="15">
        <v>271.454</v>
      </c>
      <c r="E14" s="15">
        <v>268</v>
      </c>
      <c r="F14" s="15">
        <v>281.824</v>
      </c>
      <c r="G14" s="15">
        <v>280.065</v>
      </c>
      <c r="H14" s="15">
        <v>256.911</v>
      </c>
      <c r="I14" s="15">
        <v>244.369</v>
      </c>
      <c r="J14" s="15">
        <v>238.073</v>
      </c>
      <c r="K14" s="15">
        <v>238.073</v>
      </c>
      <c r="L14" s="15">
        <v>237.921</v>
      </c>
      <c r="M14" s="15">
        <v>237.915</v>
      </c>
      <c r="N14" s="15">
        <v>237.915</v>
      </c>
      <c r="O14" s="15">
        <v>231.458</v>
      </c>
      <c r="P14" s="15">
        <v>206.334</v>
      </c>
      <c r="Q14" s="15">
        <v>178</v>
      </c>
      <c r="R14" s="15">
        <v>181</v>
      </c>
      <c r="S14" s="15">
        <v>190</v>
      </c>
      <c r="T14" s="15">
        <v>182.34</v>
      </c>
      <c r="U14" s="15">
        <v>182.34</v>
      </c>
      <c r="V14" s="15">
        <v>182.34</v>
      </c>
      <c r="W14" s="15">
        <v>182.34</v>
      </c>
    </row>
    <row r="15" spans="1:23" ht="12.75">
      <c r="A15" s="4" t="s">
        <v>21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</row>
    <row r="16" spans="1:23" ht="12.75">
      <c r="A16" s="2" t="s">
        <v>3</v>
      </c>
      <c r="B16" s="16">
        <f aca="true" t="shared" si="6" ref="B16:H16">B17+B18+B19</f>
        <v>1789.337</v>
      </c>
      <c r="C16" s="16">
        <f t="shared" si="6"/>
        <v>1889.337</v>
      </c>
      <c r="D16" s="16">
        <f t="shared" si="6"/>
        <v>1889.337</v>
      </c>
      <c r="E16" s="16">
        <f t="shared" si="6"/>
        <v>1889.337</v>
      </c>
      <c r="F16" s="16">
        <f t="shared" si="6"/>
        <v>2109.337</v>
      </c>
      <c r="G16" s="16">
        <f t="shared" si="6"/>
        <v>2123.667</v>
      </c>
      <c r="H16" s="16">
        <f t="shared" si="6"/>
        <v>2193</v>
      </c>
      <c r="I16" s="16">
        <f aca="true" t="shared" si="7" ref="I16:O16">I17+I18+I19</f>
        <v>2244</v>
      </c>
      <c r="J16" s="16">
        <f t="shared" si="7"/>
        <v>2240.8959999999997</v>
      </c>
      <c r="K16" s="16">
        <f t="shared" si="7"/>
        <v>2240.8959999999997</v>
      </c>
      <c r="L16" s="16">
        <f t="shared" si="7"/>
        <v>2240.8959999999997</v>
      </c>
      <c r="M16" s="16">
        <f t="shared" si="7"/>
        <v>2240.8959999999997</v>
      </c>
      <c r="N16" s="16">
        <f t="shared" si="7"/>
        <v>2251.081</v>
      </c>
      <c r="O16" s="16">
        <f t="shared" si="7"/>
        <v>2251.081</v>
      </c>
      <c r="P16" s="16">
        <f aca="true" t="shared" si="8" ref="P16:V16">P17+P18+P19</f>
        <v>2321.081</v>
      </c>
      <c r="Q16" s="16">
        <f t="shared" si="8"/>
        <v>2511.7219999999998</v>
      </c>
      <c r="R16" s="16">
        <f t="shared" si="8"/>
        <v>2506.7219999999998</v>
      </c>
      <c r="S16" s="16">
        <f t="shared" si="8"/>
        <v>2456</v>
      </c>
      <c r="T16" s="16">
        <f t="shared" si="8"/>
        <v>2456.2529999999997</v>
      </c>
      <c r="U16" s="16">
        <f t="shared" si="8"/>
        <v>2620</v>
      </c>
      <c r="V16" s="16">
        <f t="shared" si="8"/>
        <v>2620</v>
      </c>
      <c r="W16" s="16">
        <f>W17+W18+W19</f>
        <v>2620</v>
      </c>
    </row>
    <row r="17" spans="1:23" ht="12.75">
      <c r="A17" s="3" t="s">
        <v>4</v>
      </c>
      <c r="B17" s="16">
        <v>1284.337</v>
      </c>
      <c r="C17" s="16">
        <v>1284.337</v>
      </c>
      <c r="D17" s="16">
        <v>1284.337</v>
      </c>
      <c r="E17" s="16">
        <v>1284.337</v>
      </c>
      <c r="F17" s="16">
        <v>1354.337</v>
      </c>
      <c r="G17" s="16">
        <v>1368.667</v>
      </c>
      <c r="H17" s="16">
        <v>1338</v>
      </c>
      <c r="I17" s="16">
        <v>1339</v>
      </c>
      <c r="J17" s="16">
        <v>1335.896</v>
      </c>
      <c r="K17" s="16">
        <v>1335.896</v>
      </c>
      <c r="L17" s="16">
        <v>1335.896</v>
      </c>
      <c r="M17" s="16">
        <v>1335.896</v>
      </c>
      <c r="N17" s="16">
        <v>1251.081</v>
      </c>
      <c r="O17" s="16">
        <v>1251.081</v>
      </c>
      <c r="P17" s="16">
        <v>1271.081</v>
      </c>
      <c r="Q17" s="16">
        <v>1401.722</v>
      </c>
      <c r="R17" s="16">
        <v>1401.722</v>
      </c>
      <c r="S17" s="16">
        <v>1352</v>
      </c>
      <c r="T17" s="16">
        <v>1352.253</v>
      </c>
      <c r="U17" s="16">
        <v>1354</v>
      </c>
      <c r="V17" s="16">
        <v>1354</v>
      </c>
      <c r="W17" s="16">
        <v>1354</v>
      </c>
    </row>
    <row r="18" spans="1:23" ht="12.75">
      <c r="A18" s="4" t="s">
        <v>5</v>
      </c>
      <c r="B18" s="15">
        <v>425</v>
      </c>
      <c r="C18" s="15">
        <v>425</v>
      </c>
      <c r="D18" s="15">
        <v>425</v>
      </c>
      <c r="E18" s="15">
        <v>425</v>
      </c>
      <c r="F18" s="15">
        <v>425</v>
      </c>
      <c r="G18" s="15">
        <v>425</v>
      </c>
      <c r="H18" s="15">
        <v>425</v>
      </c>
      <c r="I18" s="15">
        <v>425</v>
      </c>
      <c r="J18" s="15">
        <v>425</v>
      </c>
      <c r="K18" s="15">
        <v>425</v>
      </c>
      <c r="L18" s="15">
        <v>425</v>
      </c>
      <c r="M18" s="15">
        <v>425</v>
      </c>
      <c r="N18" s="15">
        <v>425</v>
      </c>
      <c r="O18" s="15">
        <v>425</v>
      </c>
      <c r="P18" s="15">
        <v>450</v>
      </c>
      <c r="Q18" s="15">
        <v>500</v>
      </c>
      <c r="R18" s="15">
        <v>550</v>
      </c>
      <c r="S18" s="15">
        <v>559</v>
      </c>
      <c r="T18" s="15">
        <v>559</v>
      </c>
      <c r="U18" s="15">
        <v>565</v>
      </c>
      <c r="V18" s="15">
        <v>565</v>
      </c>
      <c r="W18" s="15">
        <v>565</v>
      </c>
    </row>
    <row r="19" spans="1:23" ht="12.75">
      <c r="A19" s="4" t="s">
        <v>6</v>
      </c>
      <c r="B19" s="15">
        <v>80</v>
      </c>
      <c r="C19" s="15">
        <v>180</v>
      </c>
      <c r="D19" s="15">
        <v>180</v>
      </c>
      <c r="E19" s="15">
        <v>180</v>
      </c>
      <c r="F19" s="15">
        <v>330</v>
      </c>
      <c r="G19" s="15">
        <v>330</v>
      </c>
      <c r="H19" s="15">
        <v>430</v>
      </c>
      <c r="I19" s="15">
        <v>480</v>
      </c>
      <c r="J19" s="15">
        <v>480</v>
      </c>
      <c r="K19" s="15">
        <v>480</v>
      </c>
      <c r="L19" s="15">
        <v>480</v>
      </c>
      <c r="M19" s="15">
        <v>480</v>
      </c>
      <c r="N19" s="15">
        <v>575</v>
      </c>
      <c r="O19" s="15">
        <v>575</v>
      </c>
      <c r="P19" s="15">
        <v>600</v>
      </c>
      <c r="Q19" s="15">
        <v>610</v>
      </c>
      <c r="R19" s="15">
        <v>555</v>
      </c>
      <c r="S19" s="15">
        <v>545</v>
      </c>
      <c r="T19" s="15">
        <v>545</v>
      </c>
      <c r="U19" s="15">
        <v>701</v>
      </c>
      <c r="V19" s="15">
        <v>701</v>
      </c>
      <c r="W19" s="15">
        <v>701</v>
      </c>
    </row>
    <row r="20" spans="1:23" ht="12.75">
      <c r="A20" s="4" t="s">
        <v>31</v>
      </c>
      <c r="B20" s="15">
        <v>75</v>
      </c>
      <c r="C20" s="15">
        <v>175</v>
      </c>
      <c r="D20" s="15">
        <v>175</v>
      </c>
      <c r="E20" s="15">
        <v>175</v>
      </c>
      <c r="F20" s="15">
        <v>325</v>
      </c>
      <c r="G20" s="15">
        <v>325</v>
      </c>
      <c r="H20" s="15">
        <v>425</v>
      </c>
      <c r="I20" s="15">
        <v>475</v>
      </c>
      <c r="J20" s="15">
        <v>475</v>
      </c>
      <c r="K20" s="15">
        <v>475</v>
      </c>
      <c r="L20" s="15">
        <v>475</v>
      </c>
      <c r="M20" s="15">
        <v>475</v>
      </c>
      <c r="N20" s="15">
        <v>575</v>
      </c>
      <c r="O20" s="15">
        <v>575</v>
      </c>
      <c r="P20" s="15">
        <v>600</v>
      </c>
      <c r="Q20" s="15">
        <v>600</v>
      </c>
      <c r="R20" s="15">
        <v>545</v>
      </c>
      <c r="S20" s="15">
        <v>535</v>
      </c>
      <c r="T20" s="15">
        <v>535.858</v>
      </c>
      <c r="U20" s="15">
        <v>694</v>
      </c>
      <c r="V20" s="15">
        <v>694</v>
      </c>
      <c r="W20" s="15">
        <v>694</v>
      </c>
    </row>
    <row r="21" spans="1:23" ht="12.75">
      <c r="A21" s="4" t="s">
        <v>7</v>
      </c>
      <c r="B21" s="16">
        <f aca="true" t="shared" si="9" ref="B21:G21">B7+B8+B16</f>
        <v>11758.922999999999</v>
      </c>
      <c r="C21" s="16">
        <f t="shared" si="9"/>
        <v>11836.66</v>
      </c>
      <c r="D21" s="16">
        <f t="shared" si="9"/>
        <v>11797.102</v>
      </c>
      <c r="E21" s="16">
        <f t="shared" si="9"/>
        <v>11807.97</v>
      </c>
      <c r="F21" s="16">
        <f t="shared" si="9"/>
        <v>12222.697999999999</v>
      </c>
      <c r="G21" s="16">
        <f t="shared" si="9"/>
        <v>12318.606999999998</v>
      </c>
      <c r="H21" s="16">
        <f aca="true" t="shared" si="10" ref="H21:M21">H7+H8+H16</f>
        <v>12430.242</v>
      </c>
      <c r="I21" s="16">
        <f t="shared" si="10"/>
        <v>12600.918</v>
      </c>
      <c r="J21" s="16">
        <f t="shared" si="10"/>
        <v>12555.266</v>
      </c>
      <c r="K21" s="16">
        <f t="shared" si="10"/>
        <v>12528.580999999998</v>
      </c>
      <c r="L21" s="16">
        <f t="shared" si="10"/>
        <v>12477.420999999998</v>
      </c>
      <c r="M21" s="16">
        <f t="shared" si="10"/>
        <v>12448.357</v>
      </c>
      <c r="N21" s="16">
        <f aca="true" t="shared" si="11" ref="N21:S21">N7+N8+N16</f>
        <v>12440.625</v>
      </c>
      <c r="O21" s="16">
        <f t="shared" si="11"/>
        <v>12378.380000000001</v>
      </c>
      <c r="P21" s="16">
        <f t="shared" si="11"/>
        <v>12356.367</v>
      </c>
      <c r="Q21" s="16">
        <f t="shared" si="11"/>
        <v>12576.9</v>
      </c>
      <c r="R21" s="16">
        <f t="shared" si="11"/>
        <v>12502.812</v>
      </c>
      <c r="S21" s="16">
        <f t="shared" si="11"/>
        <v>12434.09</v>
      </c>
      <c r="T21" s="16">
        <f>T7+T8+T16</f>
        <v>12404.283</v>
      </c>
      <c r="U21" s="16">
        <f>U7+U8+U16</f>
        <v>12568.03</v>
      </c>
      <c r="V21" s="16">
        <f>V7+V8+V16</f>
        <v>12568.03</v>
      </c>
      <c r="W21" s="16">
        <f>W7+W8+W16</f>
        <v>12570.654</v>
      </c>
    </row>
    <row r="22" spans="1:23" ht="12.75">
      <c r="A22" s="2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</row>
    <row r="23" spans="1:23" ht="12.75">
      <c r="A23" s="3" t="s">
        <v>8</v>
      </c>
      <c r="B23" s="15">
        <v>250</v>
      </c>
      <c r="C23" s="15">
        <v>250</v>
      </c>
      <c r="D23" s="15">
        <v>250</v>
      </c>
      <c r="E23" s="15">
        <v>250</v>
      </c>
      <c r="F23" s="15">
        <v>250</v>
      </c>
      <c r="G23" s="15">
        <v>250</v>
      </c>
      <c r="H23" s="15">
        <v>250</v>
      </c>
      <c r="I23" s="15">
        <v>250</v>
      </c>
      <c r="J23" s="15">
        <v>250</v>
      </c>
      <c r="K23" s="15">
        <v>250</v>
      </c>
      <c r="L23" s="15">
        <v>250</v>
      </c>
      <c r="M23" s="15">
        <v>250</v>
      </c>
      <c r="N23" s="15">
        <v>250</v>
      </c>
      <c r="O23" s="15">
        <v>250</v>
      </c>
      <c r="P23" s="15">
        <v>250</v>
      </c>
      <c r="Q23" s="15">
        <v>220</v>
      </c>
      <c r="R23" s="15">
        <v>220</v>
      </c>
      <c r="S23" s="15">
        <v>210</v>
      </c>
      <c r="T23" s="15">
        <v>203.343</v>
      </c>
      <c r="U23" s="15">
        <v>203.343</v>
      </c>
      <c r="V23" s="15">
        <v>203.343</v>
      </c>
      <c r="W23" s="15">
        <v>203.343</v>
      </c>
    </row>
    <row r="24" spans="1:23" ht="12.75">
      <c r="A24" s="2" t="s">
        <v>9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-270.851</v>
      </c>
      <c r="U24" s="15">
        <v>-71</v>
      </c>
      <c r="V24" s="15">
        <v>-71</v>
      </c>
      <c r="W24" s="15">
        <v>-65.965</v>
      </c>
    </row>
    <row r="25" spans="1:23" ht="12.75">
      <c r="A25" s="3" t="s">
        <v>24</v>
      </c>
      <c r="B25" s="15">
        <f aca="true" t="shared" si="12" ref="B25:H25">B26+B27</f>
        <v>10170</v>
      </c>
      <c r="C25" s="15">
        <f t="shared" si="12"/>
        <v>10170</v>
      </c>
      <c r="D25" s="15">
        <f t="shared" si="12"/>
        <v>10170</v>
      </c>
      <c r="E25" s="15">
        <f t="shared" si="12"/>
        <v>10170</v>
      </c>
      <c r="F25" s="15">
        <f t="shared" si="12"/>
        <v>10170</v>
      </c>
      <c r="G25" s="15">
        <f t="shared" si="12"/>
        <v>10170</v>
      </c>
      <c r="H25" s="15">
        <f t="shared" si="12"/>
        <v>10300</v>
      </c>
      <c r="I25" s="15">
        <f aca="true" t="shared" si="13" ref="I25:O25">I26+I27</f>
        <v>10300</v>
      </c>
      <c r="J25" s="15">
        <f t="shared" si="13"/>
        <v>10300</v>
      </c>
      <c r="K25" s="15">
        <f t="shared" si="13"/>
        <v>10250</v>
      </c>
      <c r="L25" s="15">
        <f t="shared" si="13"/>
        <v>10250</v>
      </c>
      <c r="M25" s="15">
        <f t="shared" si="13"/>
        <v>10250</v>
      </c>
      <c r="N25" s="15">
        <f t="shared" si="13"/>
        <v>10435</v>
      </c>
      <c r="O25" s="15">
        <f t="shared" si="13"/>
        <v>10435</v>
      </c>
      <c r="P25" s="15">
        <f aca="true" t="shared" si="14" ref="P25:V25">P26+P27</f>
        <v>10615</v>
      </c>
      <c r="Q25" s="15">
        <f t="shared" si="14"/>
        <v>10715</v>
      </c>
      <c r="R25" s="15">
        <f t="shared" si="14"/>
        <v>10715</v>
      </c>
      <c r="S25" s="15">
        <f t="shared" si="14"/>
        <v>10715</v>
      </c>
      <c r="T25" s="15">
        <f t="shared" si="14"/>
        <v>10781.626</v>
      </c>
      <c r="U25" s="15">
        <f t="shared" si="14"/>
        <v>10773.331</v>
      </c>
      <c r="V25" s="15">
        <f t="shared" si="14"/>
        <v>10773.331</v>
      </c>
      <c r="W25" s="15">
        <f>W26+W27</f>
        <v>10773.331</v>
      </c>
    </row>
    <row r="26" spans="1:23" ht="12.75">
      <c r="A26" s="3" t="s">
        <v>23</v>
      </c>
      <c r="B26" s="15">
        <v>10000</v>
      </c>
      <c r="C26" s="15">
        <v>10000</v>
      </c>
      <c r="D26" s="15">
        <v>10000</v>
      </c>
      <c r="E26" s="15">
        <v>10000</v>
      </c>
      <c r="F26" s="15">
        <v>10000</v>
      </c>
      <c r="G26" s="15">
        <v>10000</v>
      </c>
      <c r="H26" s="15">
        <v>10100</v>
      </c>
      <c r="I26" s="15">
        <v>10100</v>
      </c>
      <c r="J26" s="15">
        <v>10100</v>
      </c>
      <c r="K26" s="15">
        <v>10050</v>
      </c>
      <c r="L26" s="15">
        <v>10050</v>
      </c>
      <c r="M26" s="15">
        <v>10050</v>
      </c>
      <c r="N26" s="15">
        <v>10225</v>
      </c>
      <c r="O26" s="15">
        <v>10225</v>
      </c>
      <c r="P26" s="15">
        <v>10400</v>
      </c>
      <c r="Q26" s="15">
        <v>10500</v>
      </c>
      <c r="R26" s="15">
        <v>10500</v>
      </c>
      <c r="S26" s="15">
        <v>10500</v>
      </c>
      <c r="T26" s="15">
        <v>10579.295</v>
      </c>
      <c r="U26" s="15">
        <v>10571</v>
      </c>
      <c r="V26" s="15">
        <v>10571</v>
      </c>
      <c r="W26" s="15">
        <v>10571</v>
      </c>
    </row>
    <row r="27" spans="1:23" ht="12.75">
      <c r="A27" s="3" t="s">
        <v>10</v>
      </c>
      <c r="B27" s="15">
        <v>170</v>
      </c>
      <c r="C27" s="15">
        <v>170</v>
      </c>
      <c r="D27" s="15">
        <v>170</v>
      </c>
      <c r="E27" s="15">
        <v>170</v>
      </c>
      <c r="F27" s="15">
        <v>170</v>
      </c>
      <c r="G27" s="15">
        <v>170</v>
      </c>
      <c r="H27" s="15">
        <f aca="true" t="shared" si="15" ref="H27:M27">150+25+25</f>
        <v>200</v>
      </c>
      <c r="I27" s="15">
        <f t="shared" si="15"/>
        <v>200</v>
      </c>
      <c r="J27" s="15">
        <f t="shared" si="15"/>
        <v>200</v>
      </c>
      <c r="K27" s="15">
        <f t="shared" si="15"/>
        <v>200</v>
      </c>
      <c r="L27" s="15">
        <f t="shared" si="15"/>
        <v>200</v>
      </c>
      <c r="M27" s="15">
        <f t="shared" si="15"/>
        <v>200</v>
      </c>
      <c r="N27" s="15">
        <f>150+35+25</f>
        <v>210</v>
      </c>
      <c r="O27" s="15">
        <f>150+35+25</f>
        <v>210</v>
      </c>
      <c r="P27" s="15">
        <v>215</v>
      </c>
      <c r="Q27" s="15">
        <v>215</v>
      </c>
      <c r="R27" s="15">
        <v>215</v>
      </c>
      <c r="S27" s="15">
        <v>215</v>
      </c>
      <c r="T27" s="15">
        <f>141.091+24.463+36.777</f>
        <v>202.33100000000002</v>
      </c>
      <c r="U27" s="15">
        <f>141.091+24.463+36.777</f>
        <v>202.33100000000002</v>
      </c>
      <c r="V27" s="15">
        <f>141.091+24.463+36.777</f>
        <v>202.33100000000002</v>
      </c>
      <c r="W27" s="15">
        <f>141.091+24.463+36.777</f>
        <v>202.33100000000002</v>
      </c>
    </row>
    <row r="28" spans="1:23" ht="12.75">
      <c r="A28" s="3" t="s">
        <v>11</v>
      </c>
      <c r="B28" s="15">
        <f aca="true" t="shared" si="16" ref="B28:G28">B23+B24+B25</f>
        <v>10420</v>
      </c>
      <c r="C28" s="15">
        <f t="shared" si="16"/>
        <v>10420</v>
      </c>
      <c r="D28" s="15">
        <f t="shared" si="16"/>
        <v>10420</v>
      </c>
      <c r="E28" s="15">
        <f t="shared" si="16"/>
        <v>10420</v>
      </c>
      <c r="F28" s="15">
        <f t="shared" si="16"/>
        <v>10420</v>
      </c>
      <c r="G28" s="15">
        <f t="shared" si="16"/>
        <v>10420</v>
      </c>
      <c r="H28" s="15">
        <f aca="true" t="shared" si="17" ref="H28:M28">H23+H24+H25</f>
        <v>10550</v>
      </c>
      <c r="I28" s="15">
        <f t="shared" si="17"/>
        <v>10550</v>
      </c>
      <c r="J28" s="15">
        <f t="shared" si="17"/>
        <v>10550</v>
      </c>
      <c r="K28" s="15">
        <f t="shared" si="17"/>
        <v>10500</v>
      </c>
      <c r="L28" s="15">
        <f t="shared" si="17"/>
        <v>10500</v>
      </c>
      <c r="M28" s="15">
        <f t="shared" si="17"/>
        <v>10500</v>
      </c>
      <c r="N28" s="15">
        <f aca="true" t="shared" si="18" ref="N28:S28">N23+N24+N25</f>
        <v>10685</v>
      </c>
      <c r="O28" s="15">
        <f t="shared" si="18"/>
        <v>10685</v>
      </c>
      <c r="P28" s="15">
        <f t="shared" si="18"/>
        <v>10865</v>
      </c>
      <c r="Q28" s="15">
        <f t="shared" si="18"/>
        <v>10935</v>
      </c>
      <c r="R28" s="15">
        <f t="shared" si="18"/>
        <v>10935</v>
      </c>
      <c r="S28" s="15">
        <f t="shared" si="18"/>
        <v>10925</v>
      </c>
      <c r="T28" s="15">
        <f>T23+T24+T25</f>
        <v>10714.118</v>
      </c>
      <c r="U28" s="15">
        <f>U23+U24+U25</f>
        <v>10905.674</v>
      </c>
      <c r="V28" s="15">
        <f>V23+V24+V25</f>
        <v>10905.674</v>
      </c>
      <c r="W28" s="15">
        <f>W23+W24+W25</f>
        <v>10910.709</v>
      </c>
    </row>
    <row r="29" spans="1:23" ht="12.75">
      <c r="A29" s="2" t="s">
        <v>12</v>
      </c>
      <c r="B29" s="16">
        <f aca="true" t="shared" si="19" ref="B29:S29">B21-B28</f>
        <v>1338.9229999999989</v>
      </c>
      <c r="C29" s="16">
        <f t="shared" si="19"/>
        <v>1416.6599999999999</v>
      </c>
      <c r="D29" s="16">
        <f t="shared" si="19"/>
        <v>1377.1020000000008</v>
      </c>
      <c r="E29" s="16">
        <f t="shared" si="19"/>
        <v>1387.9699999999993</v>
      </c>
      <c r="F29" s="16">
        <f t="shared" si="19"/>
        <v>1802.6979999999985</v>
      </c>
      <c r="G29" s="16">
        <f t="shared" si="19"/>
        <v>1898.6069999999982</v>
      </c>
      <c r="H29" s="16">
        <f t="shared" si="19"/>
        <v>1880.2420000000002</v>
      </c>
      <c r="I29" s="16">
        <f t="shared" si="19"/>
        <v>2050.9179999999997</v>
      </c>
      <c r="J29" s="16">
        <f t="shared" si="19"/>
        <v>2005.2659999999996</v>
      </c>
      <c r="K29" s="16">
        <f t="shared" si="19"/>
        <v>2028.5809999999983</v>
      </c>
      <c r="L29" s="16">
        <f t="shared" si="19"/>
        <v>1977.4209999999985</v>
      </c>
      <c r="M29" s="16">
        <f t="shared" si="19"/>
        <v>1948.357</v>
      </c>
      <c r="N29" s="16">
        <f t="shared" si="19"/>
        <v>1755.625</v>
      </c>
      <c r="O29" s="16">
        <f t="shared" si="19"/>
        <v>1693.380000000001</v>
      </c>
      <c r="P29" s="16">
        <f t="shared" si="19"/>
        <v>1491.3670000000002</v>
      </c>
      <c r="Q29" s="16">
        <f t="shared" si="19"/>
        <v>1641.8999999999996</v>
      </c>
      <c r="R29" s="16">
        <f t="shared" si="19"/>
        <v>1567.812</v>
      </c>
      <c r="S29" s="16">
        <f t="shared" si="19"/>
        <v>1509.0900000000001</v>
      </c>
      <c r="T29" s="16">
        <v>1690.248</v>
      </c>
      <c r="U29" s="16">
        <v>1663.823</v>
      </c>
      <c r="V29" s="16">
        <v>1655.761</v>
      </c>
      <c r="W29" s="16">
        <v>1660.332</v>
      </c>
    </row>
    <row r="30" spans="1:23" ht="12.75">
      <c r="A30" s="1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3" s="14" customFormat="1" ht="12.75">
      <c r="A31" s="5" t="s">
        <v>13</v>
      </c>
      <c r="B31" s="21">
        <f aca="true" t="shared" si="20" ref="B31:G31">100*B29/B28</f>
        <v>12.8495489443378</v>
      </c>
      <c r="C31" s="21">
        <f t="shared" si="20"/>
        <v>13.595585412667946</v>
      </c>
      <c r="D31" s="21">
        <f t="shared" si="20"/>
        <v>13.215950095969296</v>
      </c>
      <c r="E31" s="21">
        <f t="shared" si="20"/>
        <v>13.320249520153546</v>
      </c>
      <c r="F31" s="21">
        <f t="shared" si="20"/>
        <v>17.30036468330133</v>
      </c>
      <c r="G31" s="21">
        <f t="shared" si="20"/>
        <v>18.220796545105546</v>
      </c>
      <c r="H31" s="21">
        <f aca="true" t="shared" si="21" ref="H31:M31">100*H29/H28</f>
        <v>17.822199052132703</v>
      </c>
      <c r="I31" s="21">
        <f t="shared" si="21"/>
        <v>19.439981042654026</v>
      </c>
      <c r="J31" s="21">
        <f t="shared" si="21"/>
        <v>19.007260663507108</v>
      </c>
      <c r="K31" s="21">
        <f t="shared" si="21"/>
        <v>19.31981904761903</v>
      </c>
      <c r="L31" s="21">
        <f t="shared" si="21"/>
        <v>18.83258095238094</v>
      </c>
      <c r="M31" s="21">
        <f t="shared" si="21"/>
        <v>18.555780952380953</v>
      </c>
      <c r="N31" s="21">
        <f aca="true" t="shared" si="22" ref="N31:S31">100*N29/N28</f>
        <v>16.430744033692093</v>
      </c>
      <c r="O31" s="21">
        <f t="shared" si="22"/>
        <v>15.848198408984569</v>
      </c>
      <c r="P31" s="21">
        <f t="shared" si="22"/>
        <v>13.726341463414634</v>
      </c>
      <c r="Q31" s="21">
        <f t="shared" si="22"/>
        <v>15.01508916323731</v>
      </c>
      <c r="R31" s="21">
        <f t="shared" si="22"/>
        <v>14.33755829903978</v>
      </c>
      <c r="S31" s="21">
        <f t="shared" si="22"/>
        <v>13.813180778032036</v>
      </c>
      <c r="T31" s="21">
        <f>100*T29/T28</f>
        <v>15.775894945342213</v>
      </c>
      <c r="U31" s="21">
        <f>100*U29/U28</f>
        <v>15.256489420094532</v>
      </c>
      <c r="V31" s="21">
        <f>100*V29/V28</f>
        <v>15.182564598941799</v>
      </c>
      <c r="W31" s="21">
        <f>100*W29/W28</f>
        <v>15.217452871302864</v>
      </c>
    </row>
    <row r="32" spans="1:26" s="25" customFormat="1" ht="12.75">
      <c r="A32" s="23" t="s">
        <v>26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4"/>
      <c r="Y32" s="24"/>
      <c r="Z32" s="24"/>
    </row>
    <row r="33" ht="12.75">
      <c r="A33" s="6" t="s">
        <v>14</v>
      </c>
    </row>
    <row r="34" ht="12.75">
      <c r="A34" s="7" t="s">
        <v>15</v>
      </c>
    </row>
    <row r="35" ht="12.75">
      <c r="A35" s="8" t="s">
        <v>39</v>
      </c>
    </row>
  </sheetData>
  <printOptions/>
  <pageMargins left="0.75" right="0.75" top="1" bottom="1" header="0.5" footer="0.5"/>
  <pageSetup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Haley</dc:creator>
  <cp:keywords/>
  <dc:description/>
  <cp:lastModifiedBy>MaeDean Johnson</cp:lastModifiedBy>
  <cp:lastPrinted>2005-04-12T14:26:41Z</cp:lastPrinted>
  <dcterms:created xsi:type="dcterms:W3CDTF">2002-05-14T12:26:53Z</dcterms:created>
  <dcterms:modified xsi:type="dcterms:W3CDTF">2009-02-10T20:08:02Z</dcterms:modified>
  <cp:category/>
  <cp:version/>
  <cp:contentType/>
  <cp:contentStatus/>
</cp:coreProperties>
</file>