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1"/>
  </bookViews>
  <sheets>
    <sheet name="2002" sheetId="1" r:id="rId1"/>
    <sheet name="2003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<sst xmlns="http://schemas.openxmlformats.org/spreadsheetml/2006/main" count="135" uniqueCount="27">
  <si>
    <t>CALCULATION WORKSHEET FOR 401(K) CATCH-UP CONTRIBUTIONS</t>
  </si>
  <si>
    <t>X</t>
  </si>
  <si>
    <t>CONTRIBUTION %</t>
  </si>
  <si>
    <t>CURRENT 401(K)</t>
  </si>
  <si>
    <t>=</t>
  </si>
  <si>
    <t>CURRENT BASE SALARY</t>
  </si>
  <si>
    <t xml:space="preserve"> FOR PAY PERIOD</t>
  </si>
  <si>
    <t>FOR MONTHLY EMPLOYEES:</t>
  </si>
  <si>
    <t>CONTRIBUTIONS</t>
  </si>
  <si>
    <t>MADE TO DATE</t>
  </si>
  <si>
    <t># OF MONTHS OF CONTRIBUTIONS</t>
  </si>
  <si>
    <t>MAXIMUM CONTRIBUTION</t>
  </si>
  <si>
    <t>ALLOWED</t>
  </si>
  <si>
    <t>-</t>
  </si>
  <si>
    <t>CONTRIBUTIONS TO BE MADE</t>
  </si>
  <si>
    <t>DURING REMAINDER OF YEAR</t>
  </si>
  <si>
    <t xml:space="preserve"> /</t>
  </si>
  <si>
    <t>NEW 401(K) CONTRIBUTION %</t>
  </si>
  <si>
    <t>FOR WEEKLY EMPLOYEES:</t>
  </si>
  <si>
    <t>REMAINING IN THE YEAR</t>
  </si>
  <si>
    <t># OF WEEKS OF CONTRIBUTIONS</t>
  </si>
  <si>
    <t>CURRENT WEEKLY SALARY</t>
  </si>
  <si>
    <t>CURRENT MONTHLY SALARY</t>
  </si>
  <si>
    <t>IF 25% INDICATED ABOVE, THEN</t>
  </si>
  <si>
    <t>ADDITIONAL CONTRIBUTION</t>
  </si>
  <si>
    <t>EACH PAY PERIOD =</t>
  </si>
  <si>
    <t>CATCH UP FOR CALENDAR YEAR 2002: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</si>
</sst>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&quot;$&quot;* #,##0.0000_);_(&quot;$&quot;* \(#,##0.0000\);_(&quot;$&quot;* &quot;-&quot;????_);_(@_)"/>
    <numFmt numFmtId="168" formatCode="_(&quot;$&quot;* #,##0.000_);_(&quot;$&quot;* \(#,##0.000\);_(&quot;$&quot;* &quot;-&quot;???_);_(@_)"/>
    <numFmt numFmtId="169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9" fontId="0" fillId="0" borderId="0" xfId="19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center"/>
    </xf>
    <xf numFmtId="10" fontId="0" fillId="0" borderId="1" xfId="19" applyNumberForma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7" fontId="0" fillId="0" borderId="1" xfId="17" applyNumberFormat="1" applyBorder="1" applyAlignment="1">
      <alignment horizontal="center"/>
    </xf>
    <xf numFmtId="4" fontId="0" fillId="0" borderId="0" xfId="17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9" fontId="0" fillId="0" borderId="0" xfId="17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4" fontId="0" fillId="0" borderId="1" xfId="17" applyNumberFormat="1" applyBorder="1" applyAlignment="1">
      <alignment horizontal="center"/>
    </xf>
    <xf numFmtId="44" fontId="0" fillId="0" borderId="0" xfId="17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7" fontId="0" fillId="0" borderId="5" xfId="17" applyNumberFormat="1" applyBorder="1" applyAlignment="1">
      <alignment horizontal="center"/>
    </xf>
    <xf numFmtId="0" fontId="0" fillId="0" borderId="5" xfId="0" applyBorder="1" applyAlignment="1">
      <alignment horizontal="center"/>
    </xf>
    <xf numFmtId="10" fontId="1" fillId="0" borderId="5" xfId="19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7" fontId="1" fillId="0" borderId="8" xfId="17" applyNumberFormat="1" applyFont="1" applyBorder="1" applyAlignment="1">
      <alignment horizontal="center"/>
    </xf>
    <xf numFmtId="9" fontId="0" fillId="0" borderId="3" xfId="19" applyBorder="1" applyAlignment="1">
      <alignment horizontal="center"/>
    </xf>
    <xf numFmtId="9" fontId="0" fillId="0" borderId="7" xfId="19" applyBorder="1" applyAlignment="1">
      <alignment horizontal="center"/>
    </xf>
    <xf numFmtId="7" fontId="1" fillId="0" borderId="0" xfId="17" applyNumberFormat="1" applyFont="1" applyBorder="1" applyAlignment="1">
      <alignment horizontal="center"/>
    </xf>
    <xf numFmtId="7" fontId="0" fillId="0" borderId="0" xfId="17" applyNumberForma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 horizontal="center" wrapText="1"/>
    </xf>
    <xf numFmtId="7" fontId="0" fillId="0" borderId="0" xfId="17" applyNumberFormat="1" applyAlignment="1">
      <alignment horizontal="left"/>
    </xf>
    <xf numFmtId="44" fontId="0" fillId="0" borderId="0" xfId="17" applyAlignment="1">
      <alignment/>
    </xf>
    <xf numFmtId="4" fontId="0" fillId="0" borderId="1" xfId="17" applyNumberFormat="1" applyBorder="1" applyAlignment="1">
      <alignment horizontal="center"/>
    </xf>
    <xf numFmtId="10" fontId="0" fillId="0" borderId="1" xfId="19" applyNumberFormat="1" applyBorder="1" applyAlignment="1">
      <alignment horizontal="center"/>
    </xf>
    <xf numFmtId="7" fontId="0" fillId="0" borderId="5" xfId="17" applyNumberFormat="1" applyBorder="1" applyAlignment="1">
      <alignment horizontal="center"/>
    </xf>
    <xf numFmtId="4" fontId="0" fillId="0" borderId="0" xfId="17" applyNumberFormat="1" applyBorder="1" applyAlignment="1">
      <alignment horizontal="center"/>
    </xf>
    <xf numFmtId="9" fontId="0" fillId="0" borderId="0" xfId="19" applyAlignment="1">
      <alignment horizontal="center"/>
    </xf>
    <xf numFmtId="9" fontId="0" fillId="0" borderId="3" xfId="19" applyBorder="1" applyAlignment="1">
      <alignment horizontal="center"/>
    </xf>
    <xf numFmtId="7" fontId="0" fillId="0" borderId="1" xfId="17" applyNumberFormat="1" applyBorder="1" applyAlignment="1">
      <alignment horizontal="center"/>
    </xf>
    <xf numFmtId="169" fontId="0" fillId="0" borderId="0" xfId="17" applyNumberFormat="1" applyBorder="1" applyAlignment="1">
      <alignment horizontal="center"/>
    </xf>
    <xf numFmtId="9" fontId="0" fillId="0" borderId="7" xfId="19" applyBorder="1" applyAlignment="1">
      <alignment horizontal="center"/>
    </xf>
    <xf numFmtId="10" fontId="0" fillId="0" borderId="1" xfId="19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8"/>
  <sheetViews>
    <sheetView workbookViewId="0" topLeftCell="G2">
      <selection activeCell="H8" sqref="H8"/>
    </sheetView>
  </sheetViews>
  <sheetFormatPr defaultColWidth="9.140625" defaultRowHeight="12.75"/>
  <cols>
    <col min="1" max="1" width="2.140625" style="0" customWidth="1"/>
    <col min="2" max="2" width="28.28125" style="0" customWidth="1"/>
    <col min="3" max="3" width="5.140625" style="2" customWidth="1"/>
    <col min="4" max="4" width="33.00390625" style="2" customWidth="1"/>
    <col min="5" max="5" width="4.7109375" style="2" customWidth="1"/>
    <col min="6" max="6" width="32.7109375" style="2" customWidth="1"/>
    <col min="7" max="7" width="3.7109375" style="2" customWidth="1"/>
    <col min="8" max="8" width="33.140625" style="2" customWidth="1"/>
    <col min="9" max="9" width="12.8515625" style="2" bestFit="1" customWidth="1"/>
    <col min="10" max="10" width="16.421875" style="2" customWidth="1"/>
    <col min="11" max="11" width="9.140625" style="2" customWidth="1"/>
  </cols>
  <sheetData>
    <row r="1" spans="2:11" ht="12.75">
      <c r="B1" s="3" t="s">
        <v>0</v>
      </c>
      <c r="C1"/>
      <c r="D1"/>
      <c r="E1"/>
      <c r="F1" t="s">
        <v>26</v>
      </c>
      <c r="G1"/>
      <c r="H1" s="35">
        <v>1000</v>
      </c>
      <c r="I1"/>
      <c r="J1"/>
      <c r="K1"/>
    </row>
    <row r="2" spans="2:11" ht="12.75">
      <c r="B2" s="3"/>
      <c r="C2"/>
      <c r="D2"/>
      <c r="E2"/>
      <c r="F2"/>
      <c r="G2"/>
      <c r="H2" s="18"/>
      <c r="I2"/>
      <c r="J2"/>
      <c r="K2"/>
    </row>
    <row r="3" spans="2:11" ht="12.75">
      <c r="B3" s="3"/>
      <c r="C3"/>
      <c r="D3"/>
      <c r="E3"/>
      <c r="F3"/>
      <c r="G3"/>
      <c r="H3" s="18"/>
      <c r="I3"/>
      <c r="J3"/>
      <c r="K3"/>
    </row>
    <row r="4" spans="2:11" ht="13.5" thickBot="1">
      <c r="B4" s="3"/>
      <c r="C4"/>
      <c r="D4"/>
      <c r="E4"/>
      <c r="F4"/>
      <c r="G4"/>
      <c r="H4"/>
      <c r="I4"/>
      <c r="J4"/>
      <c r="K4"/>
    </row>
    <row r="5" spans="1:11" ht="12.75">
      <c r="A5" s="38"/>
      <c r="B5" s="36" t="s">
        <v>7</v>
      </c>
      <c r="C5" s="19"/>
      <c r="D5" s="19"/>
      <c r="E5" s="19"/>
      <c r="F5" s="19"/>
      <c r="G5" s="19"/>
      <c r="H5" s="20"/>
      <c r="I5"/>
      <c r="J5"/>
      <c r="K5"/>
    </row>
    <row r="6" spans="1:11" ht="12.75">
      <c r="A6" s="21"/>
      <c r="B6" s="22"/>
      <c r="C6" s="22"/>
      <c r="D6" s="22"/>
      <c r="E6" s="22"/>
      <c r="F6" s="22"/>
      <c r="G6" s="22"/>
      <c r="H6" s="23"/>
      <c r="I6"/>
      <c r="J6"/>
      <c r="K6"/>
    </row>
    <row r="7" spans="1:11" ht="12.75">
      <c r="A7" s="21"/>
      <c r="B7" s="22"/>
      <c r="C7" s="22"/>
      <c r="D7" s="22"/>
      <c r="E7" s="22"/>
      <c r="F7" s="22"/>
      <c r="G7" s="22"/>
      <c r="H7" s="23"/>
      <c r="I7"/>
      <c r="J7"/>
      <c r="K7"/>
    </row>
    <row r="8" spans="1:11" ht="12.75">
      <c r="A8" s="21"/>
      <c r="B8" s="17">
        <v>7579</v>
      </c>
      <c r="C8" s="10" t="s">
        <v>1</v>
      </c>
      <c r="D8" s="8">
        <v>0.15</v>
      </c>
      <c r="E8" s="10" t="s">
        <v>1</v>
      </c>
      <c r="F8" s="5">
        <v>3</v>
      </c>
      <c r="G8" s="10" t="s">
        <v>4</v>
      </c>
      <c r="H8" s="24">
        <f>+B8*D8*F8</f>
        <v>3410.5499999999997</v>
      </c>
      <c r="I8"/>
      <c r="J8"/>
      <c r="K8"/>
    </row>
    <row r="9" spans="1:11" ht="12.75">
      <c r="A9" s="21"/>
      <c r="B9" s="13" t="s">
        <v>22</v>
      </c>
      <c r="C9" s="10"/>
      <c r="D9" s="10" t="s">
        <v>3</v>
      </c>
      <c r="E9" s="10"/>
      <c r="F9" s="10" t="s">
        <v>10</v>
      </c>
      <c r="G9" s="10"/>
      <c r="H9" s="25" t="s">
        <v>8</v>
      </c>
      <c r="I9"/>
      <c r="J9"/>
      <c r="K9"/>
    </row>
    <row r="10" spans="1:41" s="3" customFormat="1" ht="12.75">
      <c r="A10" s="39"/>
      <c r="B10" s="13" t="s">
        <v>6</v>
      </c>
      <c r="C10" s="10"/>
      <c r="D10" s="10" t="s">
        <v>2</v>
      </c>
      <c r="E10" s="10"/>
      <c r="F10" s="10" t="s">
        <v>9</v>
      </c>
      <c r="G10" s="10"/>
      <c r="H10" s="25" t="s">
        <v>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11" ht="12.75">
      <c r="A11" s="21"/>
      <c r="B11" s="13"/>
      <c r="C11" s="10"/>
      <c r="D11" s="10"/>
      <c r="E11" s="10"/>
      <c r="F11" s="10"/>
      <c r="G11" s="10"/>
      <c r="H11" s="25"/>
      <c r="I11"/>
      <c r="J11"/>
      <c r="K11"/>
    </row>
    <row r="12" spans="1:41" s="1" customFormat="1" ht="12.75">
      <c r="A12" s="40"/>
      <c r="B12" s="13"/>
      <c r="C12" s="10"/>
      <c r="D12" s="10"/>
      <c r="E12" s="10"/>
      <c r="F12" s="10"/>
      <c r="G12" s="10"/>
      <c r="H12" s="25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11" ht="12.75">
      <c r="A13" s="21"/>
      <c r="B13" s="12">
        <v>12000</v>
      </c>
      <c r="C13" s="10" t="s">
        <v>13</v>
      </c>
      <c r="D13" s="16">
        <f>+H8</f>
        <v>3410.5499999999997</v>
      </c>
      <c r="E13" s="10" t="s">
        <v>4</v>
      </c>
      <c r="F13" s="16">
        <f>+B13-D13</f>
        <v>8589.45</v>
      </c>
      <c r="G13" s="10"/>
      <c r="H13" s="25"/>
      <c r="I13"/>
      <c r="J13"/>
      <c r="K13"/>
    </row>
    <row r="14" spans="1:11" ht="12.75">
      <c r="A14" s="21"/>
      <c r="B14" s="13" t="s">
        <v>11</v>
      </c>
      <c r="C14" s="10"/>
      <c r="D14" s="10" t="s">
        <v>8</v>
      </c>
      <c r="E14" s="10"/>
      <c r="F14" s="10" t="s">
        <v>14</v>
      </c>
      <c r="G14" s="10"/>
      <c r="H14" s="25"/>
      <c r="I14"/>
      <c r="J14"/>
      <c r="K14"/>
    </row>
    <row r="15" spans="1:11" ht="12.75">
      <c r="A15" s="21"/>
      <c r="B15" s="13" t="s">
        <v>12</v>
      </c>
      <c r="C15" s="10"/>
      <c r="D15" s="10" t="s">
        <v>9</v>
      </c>
      <c r="E15" s="10"/>
      <c r="F15" s="10" t="s">
        <v>15</v>
      </c>
      <c r="G15" s="10"/>
      <c r="H15" s="25"/>
      <c r="I15"/>
      <c r="J15"/>
      <c r="K15"/>
    </row>
    <row r="16" spans="1:11" ht="12.75">
      <c r="A16" s="21"/>
      <c r="B16" s="13"/>
      <c r="C16" s="10"/>
      <c r="D16" s="10"/>
      <c r="E16" s="10"/>
      <c r="F16" s="10"/>
      <c r="G16" s="10"/>
      <c r="H16" s="25"/>
      <c r="I16"/>
      <c r="J16"/>
      <c r="K16"/>
    </row>
    <row r="17" spans="1:11" ht="12.75">
      <c r="A17" s="21"/>
      <c r="B17" s="13"/>
      <c r="C17" s="10"/>
      <c r="D17" s="10"/>
      <c r="E17" s="10"/>
      <c r="F17" s="10"/>
      <c r="G17" s="10"/>
      <c r="H17" s="25"/>
      <c r="I17"/>
      <c r="J17" s="6"/>
      <c r="K17"/>
    </row>
    <row r="18" spans="1:11" ht="12.75">
      <c r="A18" s="21"/>
      <c r="B18" s="13">
        <f>+F13</f>
        <v>8589.45</v>
      </c>
      <c r="C18" s="10" t="s">
        <v>16</v>
      </c>
      <c r="D18" s="10">
        <f>12-F8</f>
        <v>9</v>
      </c>
      <c r="E18" s="10" t="s">
        <v>16</v>
      </c>
      <c r="F18" s="16">
        <f>+B8</f>
        <v>7579</v>
      </c>
      <c r="G18" s="10" t="s">
        <v>4</v>
      </c>
      <c r="H18" s="26">
        <f>IF(B8=0,"N/A",IF(ROUNDUP(+B18/D18/F18,2)&gt;0.24,0.25,ROUNDUP(B18/D18/F18,2)))</f>
        <v>0.13</v>
      </c>
      <c r="I18" s="4"/>
      <c r="J18" s="7"/>
      <c r="K18"/>
    </row>
    <row r="19" spans="1:11" ht="12.75">
      <c r="A19" s="21"/>
      <c r="B19" s="10" t="s">
        <v>14</v>
      </c>
      <c r="C19" s="10"/>
      <c r="D19" s="10" t="s">
        <v>10</v>
      </c>
      <c r="E19" s="10"/>
      <c r="F19" s="10" t="s">
        <v>5</v>
      </c>
      <c r="G19" s="10"/>
      <c r="H19" s="27" t="s">
        <v>17</v>
      </c>
      <c r="I19" s="4"/>
      <c r="J19" s="4"/>
      <c r="K19"/>
    </row>
    <row r="20" spans="1:11" ht="12.75">
      <c r="A20" s="21"/>
      <c r="B20" s="10" t="s">
        <v>15</v>
      </c>
      <c r="C20" s="10"/>
      <c r="D20" s="10" t="s">
        <v>19</v>
      </c>
      <c r="E20" s="10"/>
      <c r="F20" s="10" t="s">
        <v>6</v>
      </c>
      <c r="G20" s="10"/>
      <c r="H20" s="25"/>
      <c r="I20" s="4"/>
      <c r="J20" s="4"/>
      <c r="K20"/>
    </row>
    <row r="21" spans="1:11" ht="12.75">
      <c r="A21" s="21"/>
      <c r="B21" s="10"/>
      <c r="C21" s="10"/>
      <c r="D21" s="10"/>
      <c r="E21" s="10"/>
      <c r="F21" s="10"/>
      <c r="G21" s="10"/>
      <c r="H21" s="28" t="s">
        <v>23</v>
      </c>
      <c r="I21" s="9"/>
      <c r="J21"/>
      <c r="K21"/>
    </row>
    <row r="22" spans="1:11" ht="12.75">
      <c r="A22" s="21"/>
      <c r="B22" s="10"/>
      <c r="C22" s="10"/>
      <c r="D22" s="10"/>
      <c r="E22" s="10"/>
      <c r="F22" s="10"/>
      <c r="G22" s="10"/>
      <c r="H22" s="28" t="s">
        <v>24</v>
      </c>
      <c r="I22"/>
      <c r="J22"/>
      <c r="K22"/>
    </row>
    <row r="23" spans="1:11" ht="12.75">
      <c r="A23" s="21"/>
      <c r="B23" s="22"/>
      <c r="C23" s="22"/>
      <c r="D23" s="22"/>
      <c r="E23" s="22"/>
      <c r="F23" s="22"/>
      <c r="G23" s="22"/>
      <c r="H23" s="28" t="s">
        <v>25</v>
      </c>
      <c r="I23"/>
      <c r="J23"/>
      <c r="K23"/>
    </row>
    <row r="24" spans="1:11" ht="13.5" thickBot="1">
      <c r="A24" s="29"/>
      <c r="B24" s="30"/>
      <c r="C24" s="30"/>
      <c r="D24" s="30"/>
      <c r="E24" s="30"/>
      <c r="F24" s="30"/>
      <c r="G24" s="30"/>
      <c r="H24" s="31" t="str">
        <f>IF(B8=0,"N/A",IF(H18&gt;0.24,ROUNDUP(+$H$1/D18,2),"N/A"))</f>
        <v>N/A</v>
      </c>
      <c r="I24"/>
      <c r="J24"/>
      <c r="K24"/>
    </row>
    <row r="25" spans="2:11" ht="12.75">
      <c r="B25" s="22"/>
      <c r="C25" s="22"/>
      <c r="D25" s="22"/>
      <c r="E25" s="22"/>
      <c r="F25" s="22"/>
      <c r="G25" s="22"/>
      <c r="H25" s="34"/>
      <c r="I25"/>
      <c r="J25"/>
      <c r="K25"/>
    </row>
    <row r="26" spans="2:11" ht="12.75">
      <c r="B26" s="22"/>
      <c r="C26" s="22"/>
      <c r="D26" s="22"/>
      <c r="E26" s="22"/>
      <c r="F26" s="22"/>
      <c r="G26" s="22"/>
      <c r="H26" s="34"/>
      <c r="I26"/>
      <c r="J26"/>
      <c r="K26"/>
    </row>
    <row r="27" spans="2:11" ht="12.75">
      <c r="B27" s="22"/>
      <c r="C27" s="22"/>
      <c r="D27" s="22"/>
      <c r="E27" s="22"/>
      <c r="F27" s="22"/>
      <c r="G27" s="22"/>
      <c r="H27" s="34"/>
      <c r="I27"/>
      <c r="J27"/>
      <c r="K27"/>
    </row>
    <row r="28" spans="2:11" ht="13.5" thickBot="1">
      <c r="B28" s="37"/>
      <c r="C28"/>
      <c r="D28"/>
      <c r="E28"/>
      <c r="F28"/>
      <c r="G28"/>
      <c r="I28"/>
      <c r="J28"/>
      <c r="K28"/>
    </row>
    <row r="29" spans="1:11" ht="12.75">
      <c r="A29" s="38"/>
      <c r="B29" s="36" t="s">
        <v>18</v>
      </c>
      <c r="C29" s="19"/>
      <c r="D29" s="19"/>
      <c r="E29" s="19"/>
      <c r="F29" s="19"/>
      <c r="G29" s="19"/>
      <c r="H29" s="32"/>
      <c r="I29"/>
      <c r="J29"/>
      <c r="K29"/>
    </row>
    <row r="30" spans="1:11" ht="12.75">
      <c r="A30" s="21"/>
      <c r="B30" s="22"/>
      <c r="C30" s="22"/>
      <c r="D30" s="22"/>
      <c r="E30" s="22"/>
      <c r="F30" s="22"/>
      <c r="G30" s="22"/>
      <c r="H30" s="23"/>
      <c r="I30"/>
      <c r="J30"/>
      <c r="K30"/>
    </row>
    <row r="31" spans="1:11" ht="12.75">
      <c r="A31" s="21"/>
      <c r="B31" s="11">
        <v>0</v>
      </c>
      <c r="C31" s="10" t="s">
        <v>1</v>
      </c>
      <c r="D31" s="8">
        <v>0.15</v>
      </c>
      <c r="E31" s="10" t="s">
        <v>1</v>
      </c>
      <c r="F31" s="5">
        <v>14</v>
      </c>
      <c r="G31" s="10" t="s">
        <v>4</v>
      </c>
      <c r="H31" s="24">
        <f>+B31*D31*F31</f>
        <v>0</v>
      </c>
      <c r="I31"/>
      <c r="J31"/>
      <c r="K31"/>
    </row>
    <row r="32" spans="1:11" ht="12.75">
      <c r="A32" s="21"/>
      <c r="B32" s="10" t="s">
        <v>21</v>
      </c>
      <c r="C32" s="10"/>
      <c r="D32" s="10" t="s">
        <v>3</v>
      </c>
      <c r="E32" s="10"/>
      <c r="F32" s="10" t="s">
        <v>20</v>
      </c>
      <c r="G32" s="10"/>
      <c r="H32" s="25" t="s">
        <v>8</v>
      </c>
      <c r="I32"/>
      <c r="J32"/>
      <c r="K32"/>
    </row>
    <row r="33" spans="1:11" ht="12.75">
      <c r="A33" s="21"/>
      <c r="B33" s="10" t="s">
        <v>6</v>
      </c>
      <c r="C33" s="10"/>
      <c r="D33" s="10" t="s">
        <v>2</v>
      </c>
      <c r="E33" s="10"/>
      <c r="F33" s="10" t="s">
        <v>9</v>
      </c>
      <c r="G33" s="10"/>
      <c r="H33" s="25" t="s">
        <v>9</v>
      </c>
      <c r="I33"/>
      <c r="J33"/>
      <c r="K33"/>
    </row>
    <row r="34" spans="1:11" ht="12.75">
      <c r="A34" s="21"/>
      <c r="B34" s="10"/>
      <c r="C34" s="10"/>
      <c r="D34" s="10"/>
      <c r="E34" s="10"/>
      <c r="F34" s="10"/>
      <c r="G34" s="10"/>
      <c r="H34" s="25"/>
      <c r="I34"/>
      <c r="J34"/>
      <c r="K34"/>
    </row>
    <row r="35" spans="1:11" ht="12.75">
      <c r="A35" s="21"/>
      <c r="B35" s="10"/>
      <c r="C35" s="10"/>
      <c r="D35" s="10"/>
      <c r="E35" s="10"/>
      <c r="F35" s="10"/>
      <c r="G35" s="10"/>
      <c r="H35" s="25"/>
      <c r="I35"/>
      <c r="J35"/>
      <c r="K35"/>
    </row>
    <row r="36" spans="1:11" ht="12.75">
      <c r="A36" s="21"/>
      <c r="B36" s="14">
        <v>12000</v>
      </c>
      <c r="C36" s="13" t="s">
        <v>13</v>
      </c>
      <c r="D36" s="15">
        <f>+H31</f>
        <v>0</v>
      </c>
      <c r="E36" s="15" t="s">
        <v>4</v>
      </c>
      <c r="F36" s="15">
        <f>+B36-D36</f>
        <v>12000</v>
      </c>
      <c r="G36" s="10"/>
      <c r="H36" s="25"/>
      <c r="I36"/>
      <c r="J36"/>
      <c r="K36"/>
    </row>
    <row r="37" spans="1:11" ht="12.75">
      <c r="A37" s="21"/>
      <c r="B37" s="10" t="s">
        <v>11</v>
      </c>
      <c r="C37" s="10"/>
      <c r="D37" s="10" t="s">
        <v>8</v>
      </c>
      <c r="E37" s="10"/>
      <c r="F37" s="10" t="s">
        <v>14</v>
      </c>
      <c r="G37" s="10"/>
      <c r="H37" s="25"/>
      <c r="I37"/>
      <c r="J37"/>
      <c r="K37"/>
    </row>
    <row r="38" spans="1:11" ht="12.75">
      <c r="A38" s="21"/>
      <c r="B38" s="10" t="s">
        <v>12</v>
      </c>
      <c r="C38" s="10"/>
      <c r="D38" s="10" t="s">
        <v>9</v>
      </c>
      <c r="E38" s="10"/>
      <c r="F38" s="10" t="s">
        <v>15</v>
      </c>
      <c r="G38" s="10"/>
      <c r="H38" s="25"/>
      <c r="I38"/>
      <c r="J38"/>
      <c r="K38"/>
    </row>
    <row r="39" spans="1:11" ht="12.75">
      <c r="A39" s="21"/>
      <c r="B39" s="10"/>
      <c r="C39" s="10"/>
      <c r="D39" s="10"/>
      <c r="E39" s="10"/>
      <c r="F39" s="10"/>
      <c r="G39" s="10"/>
      <c r="H39" s="25"/>
      <c r="I39"/>
      <c r="J39"/>
      <c r="K39"/>
    </row>
    <row r="40" spans="1:11" ht="12.75">
      <c r="A40" s="21"/>
      <c r="B40" s="10"/>
      <c r="C40" s="10"/>
      <c r="D40" s="10"/>
      <c r="E40" s="10"/>
      <c r="F40" s="10"/>
      <c r="G40" s="10"/>
      <c r="H40" s="25"/>
      <c r="I40"/>
      <c r="J40"/>
      <c r="K40"/>
    </row>
    <row r="41" spans="1:11" ht="12.75">
      <c r="A41" s="21"/>
      <c r="B41" s="16">
        <f>+F36</f>
        <v>12000</v>
      </c>
      <c r="C41" s="10" t="s">
        <v>16</v>
      </c>
      <c r="D41" s="10">
        <f>52-F31</f>
        <v>38</v>
      </c>
      <c r="E41" s="10" t="s">
        <v>16</v>
      </c>
      <c r="F41" s="16">
        <f>+B31</f>
        <v>0</v>
      </c>
      <c r="G41" s="10" t="s">
        <v>4</v>
      </c>
      <c r="H41" s="26" t="str">
        <f>IF(B31=0,"N/A",IF(ROUNDUP(+B41/D41/F41,2)&gt;0.24,0.25,ROUNDUP(B41/D41/F41,2)))</f>
        <v>N/A</v>
      </c>
      <c r="I41"/>
      <c r="J41" s="6"/>
      <c r="K41"/>
    </row>
    <row r="42" spans="1:11" ht="12.75">
      <c r="A42" s="21"/>
      <c r="B42" s="10" t="s">
        <v>14</v>
      </c>
      <c r="C42" s="10"/>
      <c r="D42" s="10" t="s">
        <v>10</v>
      </c>
      <c r="E42" s="10"/>
      <c r="F42" s="10" t="s">
        <v>5</v>
      </c>
      <c r="G42" s="10"/>
      <c r="H42" s="28" t="s">
        <v>17</v>
      </c>
      <c r="I42"/>
      <c r="J42" s="6"/>
      <c r="K42"/>
    </row>
    <row r="43" spans="1:11" ht="12.75">
      <c r="A43" s="21"/>
      <c r="B43" s="10" t="s">
        <v>15</v>
      </c>
      <c r="C43" s="10"/>
      <c r="D43" s="10" t="s">
        <v>19</v>
      </c>
      <c r="E43" s="10"/>
      <c r="F43" s="10" t="s">
        <v>6</v>
      </c>
      <c r="G43" s="10"/>
      <c r="H43" s="25"/>
      <c r="I43"/>
      <c r="J43"/>
      <c r="K43"/>
    </row>
    <row r="44" spans="1:11" ht="12.75">
      <c r="A44" s="21"/>
      <c r="B44" s="22"/>
      <c r="C44" s="22"/>
      <c r="D44" s="22"/>
      <c r="E44" s="22"/>
      <c r="F44" s="22"/>
      <c r="G44" s="22"/>
      <c r="H44" s="28" t="s">
        <v>23</v>
      </c>
      <c r="I44"/>
      <c r="J44"/>
      <c r="K44"/>
    </row>
    <row r="45" spans="1:11" ht="12.75">
      <c r="A45" s="21"/>
      <c r="B45" s="22"/>
      <c r="C45" s="22"/>
      <c r="D45" s="22"/>
      <c r="E45" s="22"/>
      <c r="F45" s="22"/>
      <c r="G45" s="22"/>
      <c r="H45" s="28" t="s">
        <v>24</v>
      </c>
      <c r="I45"/>
      <c r="J45"/>
      <c r="K45"/>
    </row>
    <row r="46" spans="1:11" ht="12.75">
      <c r="A46" s="21"/>
      <c r="B46" s="22"/>
      <c r="C46" s="22"/>
      <c r="D46" s="22"/>
      <c r="E46" s="22"/>
      <c r="F46" s="22"/>
      <c r="G46" s="22"/>
      <c r="H46" s="28" t="s">
        <v>25</v>
      </c>
      <c r="I46"/>
      <c r="J46"/>
      <c r="K46"/>
    </row>
    <row r="47" spans="1:8" ht="13.5" thickBot="1">
      <c r="A47" s="29"/>
      <c r="B47" s="30"/>
      <c r="C47" s="33"/>
      <c r="D47" s="33"/>
      <c r="E47" s="33"/>
      <c r="F47" s="33"/>
      <c r="G47" s="33"/>
      <c r="H47" s="31" t="str">
        <f>IF(B31=0,"N/A",IF(H41&gt;0.24,ROUNDUP(+$H$1/D41,2),"N/A"))</f>
        <v>N/A</v>
      </c>
    </row>
    <row r="48" ht="12.75">
      <c r="B48" s="22"/>
    </row>
  </sheetData>
  <printOptions/>
  <pageMargins left="0.5" right="0.5" top="0.5" bottom="0.5" header="0.5" footer="0.5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8"/>
  <sheetViews>
    <sheetView tabSelected="1" workbookViewId="0" topLeftCell="A10">
      <selection activeCell="A35" sqref="A35"/>
    </sheetView>
  </sheetViews>
  <sheetFormatPr defaultColWidth="9.140625" defaultRowHeight="12.75"/>
  <cols>
    <col min="1" max="1" width="2.140625" style="0" customWidth="1"/>
    <col min="2" max="2" width="28.28125" style="0" customWidth="1"/>
    <col min="3" max="3" width="5.140625" style="47" customWidth="1"/>
    <col min="4" max="4" width="33.00390625" style="47" customWidth="1"/>
    <col min="5" max="5" width="4.7109375" style="47" customWidth="1"/>
    <col min="6" max="6" width="32.7109375" style="47" customWidth="1"/>
    <col min="7" max="7" width="3.7109375" style="47" customWidth="1"/>
    <col min="8" max="8" width="33.140625" style="47" customWidth="1"/>
    <col min="9" max="9" width="12.8515625" style="47" bestFit="1" customWidth="1"/>
    <col min="10" max="10" width="16.421875" style="47" customWidth="1"/>
    <col min="11" max="11" width="9.140625" style="47" customWidth="1"/>
  </cols>
  <sheetData>
    <row r="1" spans="2:11" ht="12.75">
      <c r="B1" s="3" t="s">
        <v>0</v>
      </c>
      <c r="C1"/>
      <c r="D1"/>
      <c r="E1"/>
      <c r="F1"/>
      <c r="G1"/>
      <c r="H1" s="41"/>
      <c r="I1"/>
      <c r="J1"/>
      <c r="K1"/>
    </row>
    <row r="2" spans="2:11" ht="12.75">
      <c r="B2" s="3"/>
      <c r="C2"/>
      <c r="D2"/>
      <c r="E2"/>
      <c r="F2"/>
      <c r="G2"/>
      <c r="H2" s="42"/>
      <c r="I2"/>
      <c r="J2"/>
      <c r="K2"/>
    </row>
    <row r="3" spans="2:11" ht="12.75">
      <c r="B3" s="3"/>
      <c r="C3"/>
      <c r="D3"/>
      <c r="E3"/>
      <c r="F3"/>
      <c r="G3"/>
      <c r="H3" s="42"/>
      <c r="I3"/>
      <c r="J3"/>
      <c r="K3"/>
    </row>
    <row r="4" spans="2:11" ht="13.5" thickBot="1">
      <c r="B4" s="3"/>
      <c r="C4"/>
      <c r="D4"/>
      <c r="E4"/>
      <c r="F4"/>
      <c r="G4"/>
      <c r="H4"/>
      <c r="I4"/>
      <c r="J4"/>
      <c r="K4"/>
    </row>
    <row r="5" spans="1:11" ht="12.75">
      <c r="A5" s="38"/>
      <c r="B5" s="36" t="s">
        <v>7</v>
      </c>
      <c r="C5" s="19"/>
      <c r="D5" s="19"/>
      <c r="E5" s="19"/>
      <c r="F5" s="19"/>
      <c r="G5" s="19"/>
      <c r="H5" s="20"/>
      <c r="I5"/>
      <c r="J5"/>
      <c r="K5"/>
    </row>
    <row r="6" spans="1:11" ht="12.75">
      <c r="A6" s="21"/>
      <c r="B6" s="22"/>
      <c r="C6" s="22"/>
      <c r="D6" s="22"/>
      <c r="E6" s="22"/>
      <c r="F6" s="22"/>
      <c r="G6" s="22"/>
      <c r="H6" s="23"/>
      <c r="I6"/>
      <c r="J6"/>
      <c r="K6"/>
    </row>
    <row r="7" spans="1:11" ht="12.75">
      <c r="A7" s="21"/>
      <c r="B7" s="22"/>
      <c r="C7" s="22"/>
      <c r="D7" s="22"/>
      <c r="E7" s="22"/>
      <c r="F7" s="22"/>
      <c r="G7" s="22"/>
      <c r="H7" s="23"/>
      <c r="I7"/>
      <c r="J7"/>
      <c r="K7"/>
    </row>
    <row r="8" spans="1:11" ht="12.75">
      <c r="A8" s="21"/>
      <c r="B8" s="43">
        <v>0</v>
      </c>
      <c r="C8" s="10" t="s">
        <v>1</v>
      </c>
      <c r="D8" s="52">
        <v>0</v>
      </c>
      <c r="E8" s="10" t="s">
        <v>1</v>
      </c>
      <c r="F8" s="5">
        <v>0</v>
      </c>
      <c r="G8" s="10" t="s">
        <v>4</v>
      </c>
      <c r="H8" s="45">
        <f>+B8*D8*F8</f>
        <v>0</v>
      </c>
      <c r="I8"/>
      <c r="J8"/>
      <c r="K8"/>
    </row>
    <row r="9" spans="1:11" ht="12.75">
      <c r="A9" s="21"/>
      <c r="B9" s="13" t="s">
        <v>22</v>
      </c>
      <c r="C9" s="10"/>
      <c r="D9" s="10" t="s">
        <v>3</v>
      </c>
      <c r="E9" s="10"/>
      <c r="F9" s="10" t="s">
        <v>10</v>
      </c>
      <c r="G9" s="10"/>
      <c r="H9" s="25" t="s">
        <v>8</v>
      </c>
      <c r="I9"/>
      <c r="J9"/>
      <c r="K9"/>
    </row>
    <row r="10" spans="1:41" s="3" customFormat="1" ht="12.75">
      <c r="A10" s="39"/>
      <c r="B10" s="13" t="s">
        <v>6</v>
      </c>
      <c r="C10" s="10"/>
      <c r="D10" s="10" t="s">
        <v>2</v>
      </c>
      <c r="E10" s="10"/>
      <c r="F10" s="10" t="s">
        <v>9</v>
      </c>
      <c r="G10" s="10"/>
      <c r="H10" s="25" t="s">
        <v>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11" ht="12.75">
      <c r="A11" s="21"/>
      <c r="B11" s="13"/>
      <c r="C11" s="10"/>
      <c r="D11" s="10"/>
      <c r="E11" s="10"/>
      <c r="F11" s="10"/>
      <c r="G11" s="10"/>
      <c r="H11" s="25"/>
      <c r="I11"/>
      <c r="J11"/>
      <c r="K11"/>
    </row>
    <row r="12" spans="1:41" s="1" customFormat="1" ht="12.75">
      <c r="A12" s="40"/>
      <c r="B12" s="13"/>
      <c r="C12" s="10"/>
      <c r="D12" s="10"/>
      <c r="E12" s="10"/>
      <c r="F12" s="10"/>
      <c r="G12" s="10"/>
      <c r="H12" s="25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11" ht="12.75">
      <c r="A13" s="21"/>
      <c r="B13" s="46">
        <v>15500</v>
      </c>
      <c r="C13" s="10" t="s">
        <v>13</v>
      </c>
      <c r="D13" s="16">
        <f>+H8</f>
        <v>0</v>
      </c>
      <c r="E13" s="10" t="s">
        <v>4</v>
      </c>
      <c r="F13" s="16">
        <v>15500</v>
      </c>
      <c r="G13" s="10"/>
      <c r="H13" s="25"/>
      <c r="I13"/>
      <c r="J13"/>
      <c r="K13"/>
    </row>
    <row r="14" spans="1:11" ht="12.75">
      <c r="A14" s="21"/>
      <c r="B14" s="13" t="s">
        <v>11</v>
      </c>
      <c r="C14" s="10"/>
      <c r="D14" s="10" t="s">
        <v>8</v>
      </c>
      <c r="E14" s="10"/>
      <c r="F14" s="10" t="s">
        <v>14</v>
      </c>
      <c r="G14" s="10"/>
      <c r="H14" s="25"/>
      <c r="I14"/>
      <c r="J14"/>
      <c r="K14"/>
    </row>
    <row r="15" spans="1:11" ht="12.75">
      <c r="A15" s="21"/>
      <c r="B15" s="13" t="s">
        <v>12</v>
      </c>
      <c r="C15" s="10"/>
      <c r="D15" s="10" t="s">
        <v>9</v>
      </c>
      <c r="E15" s="10"/>
      <c r="F15" s="10" t="s">
        <v>15</v>
      </c>
      <c r="G15" s="10"/>
      <c r="H15" s="25"/>
      <c r="I15"/>
      <c r="J15"/>
      <c r="K15"/>
    </row>
    <row r="16" spans="1:11" ht="12.75">
      <c r="A16" s="21"/>
      <c r="B16" s="13"/>
      <c r="C16" s="10"/>
      <c r="D16" s="10"/>
      <c r="E16" s="10"/>
      <c r="F16" s="10"/>
      <c r="G16" s="10"/>
      <c r="H16" s="25"/>
      <c r="I16"/>
      <c r="J16"/>
      <c r="K16"/>
    </row>
    <row r="17" spans="1:11" ht="12.75">
      <c r="A17" s="21"/>
      <c r="B17" s="13"/>
      <c r="C17" s="10"/>
      <c r="D17" s="10"/>
      <c r="E17" s="10"/>
      <c r="F17" s="10"/>
      <c r="G17" s="10"/>
      <c r="H17" s="25"/>
      <c r="I17"/>
      <c r="J17" s="6"/>
      <c r="K17"/>
    </row>
    <row r="18" spans="1:11" ht="12.75">
      <c r="A18" s="21"/>
      <c r="B18" s="13">
        <f>+F13</f>
        <v>15500</v>
      </c>
      <c r="C18" s="10" t="s">
        <v>16</v>
      </c>
      <c r="D18" s="10">
        <f>12-F8</f>
        <v>12</v>
      </c>
      <c r="E18" s="10" t="s">
        <v>16</v>
      </c>
      <c r="F18" s="16">
        <f>+B8</f>
        <v>0</v>
      </c>
      <c r="G18" s="10" t="s">
        <v>4</v>
      </c>
      <c r="H18" s="26" t="str">
        <f>IF(B8=0,"N/A",IF(ROUNDUP(+B18/D18/F18,2)&gt;0.24,0.25,ROUNDUP(B18/D18/F18,2)))</f>
        <v>N/A</v>
      </c>
      <c r="I18" s="4"/>
      <c r="J18" s="7"/>
      <c r="K18"/>
    </row>
    <row r="19" spans="1:11" ht="12.75">
      <c r="A19" s="21"/>
      <c r="B19" s="10" t="s">
        <v>14</v>
      </c>
      <c r="C19" s="10"/>
      <c r="D19" s="10" t="s">
        <v>10</v>
      </c>
      <c r="E19" s="10"/>
      <c r="F19" s="10" t="s">
        <v>5</v>
      </c>
      <c r="G19" s="10"/>
      <c r="H19" s="27" t="s">
        <v>17</v>
      </c>
      <c r="I19" s="4"/>
      <c r="J19" s="4"/>
      <c r="K19"/>
    </row>
    <row r="20" spans="1:11" ht="12.75">
      <c r="A20" s="21"/>
      <c r="B20" s="10" t="s">
        <v>15</v>
      </c>
      <c r="C20" s="10"/>
      <c r="D20" s="10" t="s">
        <v>19</v>
      </c>
      <c r="E20" s="10"/>
      <c r="F20" s="10" t="s">
        <v>6</v>
      </c>
      <c r="G20" s="10"/>
      <c r="H20" s="25"/>
      <c r="I20" s="4"/>
      <c r="J20" s="4"/>
      <c r="K20"/>
    </row>
    <row r="21" spans="1:11" ht="12.75">
      <c r="A21" s="21"/>
      <c r="B21" s="10"/>
      <c r="C21" s="10"/>
      <c r="D21" s="10"/>
      <c r="E21" s="10"/>
      <c r="F21" s="10"/>
      <c r="G21" s="10"/>
      <c r="H21" s="28" t="s">
        <v>23</v>
      </c>
      <c r="I21" s="9"/>
      <c r="J21"/>
      <c r="K21"/>
    </row>
    <row r="22" spans="1:11" ht="12.75">
      <c r="A22" s="21"/>
      <c r="B22" s="10"/>
      <c r="C22" s="10"/>
      <c r="D22" s="10"/>
      <c r="E22" s="10"/>
      <c r="F22" s="10"/>
      <c r="G22" s="10"/>
      <c r="H22" s="28" t="s">
        <v>24</v>
      </c>
      <c r="I22"/>
      <c r="J22"/>
      <c r="K22"/>
    </row>
    <row r="23" spans="1:11" ht="12.75">
      <c r="A23" s="21"/>
      <c r="B23" s="22"/>
      <c r="C23" s="22"/>
      <c r="D23" s="22"/>
      <c r="E23" s="22"/>
      <c r="F23" s="22"/>
      <c r="G23" s="22"/>
      <c r="H23" s="28" t="s">
        <v>25</v>
      </c>
      <c r="I23"/>
      <c r="J23"/>
      <c r="K23"/>
    </row>
    <row r="24" spans="1:11" ht="13.5" thickBot="1">
      <c r="A24" s="29"/>
      <c r="B24" s="30"/>
      <c r="C24" s="30"/>
      <c r="D24" s="30"/>
      <c r="E24" s="30"/>
      <c r="F24" s="30"/>
      <c r="G24" s="30"/>
      <c r="H24" s="31" t="str">
        <f>IF(B8=0,"N/A",IF(H18&gt;0.24,ROUNDUP(+$H$1/D18,2),"N/A"))</f>
        <v>N/A</v>
      </c>
      <c r="I24"/>
      <c r="J24"/>
      <c r="K24"/>
    </row>
    <row r="25" spans="2:11" ht="12.75">
      <c r="B25" s="22"/>
      <c r="C25" s="22"/>
      <c r="D25" s="22"/>
      <c r="E25" s="22"/>
      <c r="F25" s="22"/>
      <c r="G25" s="22"/>
      <c r="H25" s="34"/>
      <c r="I25"/>
      <c r="J25"/>
      <c r="K25"/>
    </row>
    <row r="26" spans="2:11" ht="12.75">
      <c r="B26" s="22"/>
      <c r="C26" s="22"/>
      <c r="D26" s="22"/>
      <c r="E26" s="22"/>
      <c r="F26" s="22"/>
      <c r="G26" s="22"/>
      <c r="H26" s="34"/>
      <c r="I26"/>
      <c r="J26"/>
      <c r="K26"/>
    </row>
    <row r="27" spans="2:11" ht="12.75">
      <c r="B27" s="22"/>
      <c r="C27" s="22"/>
      <c r="D27" s="22"/>
      <c r="E27" s="22"/>
      <c r="F27" s="22"/>
      <c r="G27" s="22"/>
      <c r="H27" s="34"/>
      <c r="I27"/>
      <c r="J27"/>
      <c r="K27"/>
    </row>
    <row r="28" spans="2:11" ht="13.5" thickBot="1">
      <c r="B28" s="37"/>
      <c r="C28"/>
      <c r="D28"/>
      <c r="E28"/>
      <c r="F28"/>
      <c r="G28"/>
      <c r="I28"/>
      <c r="J28"/>
      <c r="K28"/>
    </row>
    <row r="29" spans="1:11" ht="12.75">
      <c r="A29" s="38"/>
      <c r="B29" s="36" t="s">
        <v>18</v>
      </c>
      <c r="C29" s="19"/>
      <c r="D29" s="19"/>
      <c r="E29" s="19"/>
      <c r="F29" s="19"/>
      <c r="G29" s="19"/>
      <c r="H29" s="48"/>
      <c r="I29"/>
      <c r="J29"/>
      <c r="K29"/>
    </row>
    <row r="30" spans="1:11" ht="12.75">
      <c r="A30" s="21"/>
      <c r="B30" s="22"/>
      <c r="C30" s="22"/>
      <c r="D30" s="22"/>
      <c r="E30" s="22"/>
      <c r="F30" s="22"/>
      <c r="G30" s="22"/>
      <c r="H30" s="23"/>
      <c r="I30"/>
      <c r="J30"/>
      <c r="K30"/>
    </row>
    <row r="31" spans="1:11" ht="12.75">
      <c r="A31" s="21"/>
      <c r="B31" s="49">
        <v>0</v>
      </c>
      <c r="C31" s="10" t="s">
        <v>1</v>
      </c>
      <c r="D31" s="44">
        <v>0</v>
      </c>
      <c r="E31" s="10" t="s">
        <v>1</v>
      </c>
      <c r="F31" s="5">
        <v>14</v>
      </c>
      <c r="G31" s="10" t="s">
        <v>4</v>
      </c>
      <c r="H31" s="45">
        <f>+B31*D31*F31</f>
        <v>0</v>
      </c>
      <c r="I31"/>
      <c r="J31"/>
      <c r="K31"/>
    </row>
    <row r="32" spans="1:11" ht="12.75">
      <c r="A32" s="21"/>
      <c r="B32" s="10" t="s">
        <v>21</v>
      </c>
      <c r="C32" s="10"/>
      <c r="D32" s="10" t="s">
        <v>3</v>
      </c>
      <c r="E32" s="10"/>
      <c r="F32" s="10" t="s">
        <v>20</v>
      </c>
      <c r="G32" s="10"/>
      <c r="H32" s="25" t="s">
        <v>8</v>
      </c>
      <c r="I32"/>
      <c r="J32"/>
      <c r="K32"/>
    </row>
    <row r="33" spans="1:11" ht="12.75">
      <c r="A33" s="21"/>
      <c r="B33" s="10" t="s">
        <v>6</v>
      </c>
      <c r="C33" s="10"/>
      <c r="D33" s="10" t="s">
        <v>2</v>
      </c>
      <c r="E33" s="10"/>
      <c r="F33" s="10" t="s">
        <v>9</v>
      </c>
      <c r="G33" s="10"/>
      <c r="H33" s="25" t="s">
        <v>9</v>
      </c>
      <c r="I33"/>
      <c r="J33"/>
      <c r="K33"/>
    </row>
    <row r="34" spans="1:11" ht="12.75">
      <c r="A34" s="21"/>
      <c r="B34" s="10"/>
      <c r="C34" s="10"/>
      <c r="D34" s="10"/>
      <c r="E34" s="10"/>
      <c r="F34" s="10"/>
      <c r="G34" s="10"/>
      <c r="H34" s="25"/>
      <c r="I34"/>
      <c r="J34"/>
      <c r="K34"/>
    </row>
    <row r="35" spans="1:11" ht="12.75">
      <c r="A35" s="21"/>
      <c r="B35" s="10"/>
      <c r="C35" s="10"/>
      <c r="D35" s="10"/>
      <c r="E35" s="10"/>
      <c r="F35" s="10"/>
      <c r="G35" s="10"/>
      <c r="H35" s="25"/>
      <c r="I35"/>
      <c r="J35"/>
      <c r="K35"/>
    </row>
    <row r="36" spans="1:11" ht="12.75">
      <c r="A36" s="21"/>
      <c r="B36" s="50">
        <v>15500</v>
      </c>
      <c r="C36" s="13" t="s">
        <v>13</v>
      </c>
      <c r="D36" s="15">
        <f>+H31</f>
        <v>0</v>
      </c>
      <c r="E36" s="15" t="s">
        <v>4</v>
      </c>
      <c r="F36" s="15">
        <v>15500</v>
      </c>
      <c r="G36" s="10"/>
      <c r="H36" s="25"/>
      <c r="I36"/>
      <c r="J36"/>
      <c r="K36"/>
    </row>
    <row r="37" spans="1:11" ht="12.75">
      <c r="A37" s="21"/>
      <c r="B37" s="10" t="s">
        <v>11</v>
      </c>
      <c r="C37" s="10"/>
      <c r="D37" s="10" t="s">
        <v>8</v>
      </c>
      <c r="E37" s="10"/>
      <c r="F37" s="10" t="s">
        <v>14</v>
      </c>
      <c r="G37" s="10"/>
      <c r="H37" s="25"/>
      <c r="I37"/>
      <c r="J37"/>
      <c r="K37"/>
    </row>
    <row r="38" spans="1:11" ht="12.75">
      <c r="A38" s="21"/>
      <c r="B38" s="10" t="s">
        <v>12</v>
      </c>
      <c r="C38" s="10"/>
      <c r="D38" s="10" t="s">
        <v>9</v>
      </c>
      <c r="E38" s="10"/>
      <c r="F38" s="10" t="s">
        <v>15</v>
      </c>
      <c r="G38" s="10"/>
      <c r="H38" s="25"/>
      <c r="I38"/>
      <c r="J38"/>
      <c r="K38"/>
    </row>
    <row r="39" spans="1:11" ht="12.75">
      <c r="A39" s="21"/>
      <c r="B39" s="10"/>
      <c r="C39" s="10"/>
      <c r="D39" s="10"/>
      <c r="E39" s="10"/>
      <c r="F39" s="10"/>
      <c r="G39" s="10"/>
      <c r="H39" s="25"/>
      <c r="I39"/>
      <c r="J39"/>
      <c r="K39"/>
    </row>
    <row r="40" spans="1:11" ht="12.75">
      <c r="A40" s="21"/>
      <c r="B40" s="10"/>
      <c r="C40" s="10"/>
      <c r="D40" s="10"/>
      <c r="E40" s="10"/>
      <c r="F40" s="10"/>
      <c r="G40" s="10"/>
      <c r="H40" s="25"/>
      <c r="I40"/>
      <c r="J40"/>
      <c r="K40"/>
    </row>
    <row r="41" spans="1:11" ht="12.75">
      <c r="A41" s="21"/>
      <c r="B41" s="16">
        <v>155500</v>
      </c>
      <c r="C41" s="10" t="s">
        <v>16</v>
      </c>
      <c r="D41" s="10">
        <f>52-F31</f>
        <v>38</v>
      </c>
      <c r="E41" s="10" t="s">
        <v>16</v>
      </c>
      <c r="F41" s="16">
        <f>+B31</f>
        <v>0</v>
      </c>
      <c r="G41" s="10" t="s">
        <v>4</v>
      </c>
      <c r="H41" s="26" t="str">
        <f>IF(B31=0,"N/A",IF(ROUNDUP(+B41/D41/F41,2)&gt;0.24,0.25,ROUNDUP(B41/D41/F41,2)))</f>
        <v>N/A</v>
      </c>
      <c r="I41"/>
      <c r="J41" s="6"/>
      <c r="K41"/>
    </row>
    <row r="42" spans="1:11" ht="12.75">
      <c r="A42" s="21"/>
      <c r="B42" s="10" t="s">
        <v>14</v>
      </c>
      <c r="C42" s="10"/>
      <c r="D42" s="10" t="s">
        <v>10</v>
      </c>
      <c r="E42" s="10"/>
      <c r="F42" s="10" t="s">
        <v>5</v>
      </c>
      <c r="G42" s="10"/>
      <c r="H42" s="28" t="s">
        <v>17</v>
      </c>
      <c r="I42"/>
      <c r="J42" s="6"/>
      <c r="K42"/>
    </row>
    <row r="43" spans="1:11" ht="12.75">
      <c r="A43" s="21"/>
      <c r="B43" s="10" t="s">
        <v>15</v>
      </c>
      <c r="C43" s="10"/>
      <c r="D43" s="10" t="s">
        <v>19</v>
      </c>
      <c r="E43" s="10"/>
      <c r="F43" s="10" t="s">
        <v>6</v>
      </c>
      <c r="G43" s="10"/>
      <c r="H43" s="25"/>
      <c r="I43"/>
      <c r="J43"/>
      <c r="K43"/>
    </row>
    <row r="44" spans="1:11" ht="12.75">
      <c r="A44" s="21"/>
      <c r="B44" s="22"/>
      <c r="C44" s="22"/>
      <c r="D44" s="22"/>
      <c r="E44" s="22"/>
      <c r="F44" s="22"/>
      <c r="G44" s="22"/>
      <c r="H44" s="28" t="s">
        <v>23</v>
      </c>
      <c r="I44"/>
      <c r="J44"/>
      <c r="K44"/>
    </row>
    <row r="45" spans="1:11" ht="12.75">
      <c r="A45" s="21"/>
      <c r="B45" s="22"/>
      <c r="C45" s="22"/>
      <c r="D45" s="22"/>
      <c r="E45" s="22"/>
      <c r="F45" s="22"/>
      <c r="G45" s="22"/>
      <c r="H45" s="28" t="s">
        <v>24</v>
      </c>
      <c r="I45"/>
      <c r="J45"/>
      <c r="K45"/>
    </row>
    <row r="46" spans="1:11" ht="12.75">
      <c r="A46" s="21"/>
      <c r="B46" s="22"/>
      <c r="C46" s="22"/>
      <c r="D46" s="22"/>
      <c r="E46" s="22"/>
      <c r="F46" s="22"/>
      <c r="G46" s="22"/>
      <c r="H46" s="28" t="s">
        <v>25</v>
      </c>
      <c r="I46"/>
      <c r="J46"/>
      <c r="K46"/>
    </row>
    <row r="47" spans="1:8" ht="13.5" thickBot="1">
      <c r="A47" s="29"/>
      <c r="B47" s="30"/>
      <c r="C47" s="51"/>
      <c r="D47" s="51"/>
      <c r="E47" s="51"/>
      <c r="F47" s="51"/>
      <c r="G47" s="51"/>
      <c r="H47" s="31" t="str">
        <f>IF(B31=0,"N/A",IF(H41&gt;0.24,ROUNDUP(+$H$1/D41,2),"N/A"))</f>
        <v>N/A</v>
      </c>
    </row>
    <row r="48" ht="12.75">
      <c r="B48" s="22"/>
    </row>
  </sheetData>
  <printOptions/>
  <pageMargins left="0.5" right="0.5" top="0.5" bottom="0.5" header="0.5" footer="0.5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melissa</cp:lastModifiedBy>
  <cp:lastPrinted>2004-10-01T18:11:59Z</cp:lastPrinted>
  <dcterms:created xsi:type="dcterms:W3CDTF">2000-09-27T12:52:57Z</dcterms:created>
  <dcterms:modified xsi:type="dcterms:W3CDTF">2008-01-24T20:39:57Z</dcterms:modified>
  <cp:category/>
  <cp:version/>
  <cp:contentType/>
  <cp:contentStatus/>
</cp:coreProperties>
</file>