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<sst xmlns="http://schemas.openxmlformats.org/spreadsheetml/2006/main" count="61" uniqueCount="48">
  <si>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Exhibit 1</t>
  </si>
  <si>
    <t>EQIP</t>
  </si>
  <si>
    <t>INTEREST PAYMENT CALCULATOR</t>
  </si>
  <si>
    <t>CCC Cost</t>
  </si>
  <si>
    <t xml:space="preserve"> </t>
  </si>
  <si>
    <t>of</t>
  </si>
  <si>
    <t>Current</t>
  </si>
  <si>
    <t xml:space="preserve">            If July 2003 or later CCC-1200 Appendix place x here:</t>
  </si>
  <si>
    <t>Borrowing</t>
  </si>
  <si>
    <t>Value of</t>
  </si>
  <si>
    <t xml:space="preserve">            If PRIOR to July 2003 CCC-1200 Appendix place x here:</t>
  </si>
  <si>
    <t>Date</t>
  </si>
  <si>
    <t>Funds</t>
  </si>
  <si>
    <t>Funds Rate</t>
  </si>
  <si>
    <t>Payment</t>
  </si>
  <si>
    <t xml:space="preserve">Date of </t>
  </si>
  <si>
    <t>Today's</t>
  </si>
  <si>
    <t xml:space="preserve">Interest </t>
  </si>
  <si>
    <t xml:space="preserve">     Interest</t>
  </si>
  <si>
    <t xml:space="preserve">Total </t>
  </si>
  <si>
    <t>Amount</t>
  </si>
  <si>
    <t>Disbursement</t>
  </si>
  <si>
    <t>Rate</t>
  </si>
  <si>
    <t xml:space="preserve">     Due</t>
  </si>
  <si>
    <t>Days</t>
  </si>
  <si>
    <t>Contract</t>
  </si>
  <si>
    <t xml:space="preserve">Total Interest </t>
  </si>
  <si>
    <t xml:space="preserve">Amount of Total </t>
  </si>
  <si>
    <t>Payments</t>
  </si>
  <si>
    <t>Due</t>
  </si>
  <si>
    <t>Repayment</t>
  </si>
  <si>
    <t>TOTAL</t>
  </si>
  <si>
    <t>Wisconsin Amendment 9</t>
  </si>
  <si>
    <t xml:space="preserve">             July 2005</t>
  </si>
  <si>
    <t>WI Exhibit 1-1</t>
  </si>
  <si>
    <t>General Instructions:</t>
  </si>
  <si>
    <t>A.  You may only enter information in white cells within the blue background, all other cells are locked.</t>
  </si>
  <si>
    <t>1.  You must enter an x in only ONE of the appendix cells.</t>
  </si>
  <si>
    <t>2.  Enter the dollar amount of the payment made to producer in Column B, beginning with Cell B12.  Do NOT include either</t>
  </si>
  <si>
    <t xml:space="preserve">      liquidated damages or cost of recovery charges in the calculation.  Do NOT include any payments for which the State</t>
  </si>
  <si>
    <t xml:space="preserve">     Conservationist has waived repayment to USDA-NRCS.</t>
  </si>
  <si>
    <t xml:space="preserve">3.  Enter all dates by typing in the full name of the month, folowed by the date.  EXAMPLE:   August 9, 2003 (It will display as </t>
  </si>
  <si>
    <t xml:space="preserve">      9-Aug-03.)</t>
  </si>
  <si>
    <t>4.  You must enter a date of disbursement as shown in Instruction 3 for each payment item.  Enter the date of disbursement</t>
  </si>
  <si>
    <t xml:space="preserve">      in Column D, beginning with Cell D12.</t>
  </si>
  <si>
    <t>5.  You only need to enter todays date in Column F, Cell F12 in the same format as shown in Instruction 3.</t>
  </si>
  <si>
    <t xml:space="preserve"> July 1, 2005</t>
  </si>
  <si>
    <t>Updated January 27,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</si>
</sst>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"/>
    <numFmt numFmtId="166" formatCode="&quot;$&quot;#,##0"/>
    <numFmt numFmtId="167" formatCode="0.000%"/>
    <numFmt numFmtId="168" formatCode="[$-409]mmm\-yy;@"/>
    <numFmt numFmtId="169" formatCode="0.0%"/>
  </numFmts>
  <fonts count="10">
    <font>
      <sz val="10"/>
      <name val="Arial"/>
      <family val="0"/>
    </font>
    <font>
      <sz val="12"/>
      <name val="Times New Roman"/>
      <family val="1"/>
    </font>
    <font>
      <b/>
      <u val="single"/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/>
    </xf>
    <xf numFmtId="17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/>
    </xf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6" fontId="1" fillId="3" borderId="0" xfId="0" applyNumberFormat="1" applyFont="1" applyFill="1" applyAlignment="1" applyProtection="1">
      <alignment/>
      <protection locked="0"/>
    </xf>
    <xf numFmtId="15" fontId="1" fillId="3" borderId="0" xfId="0" applyNumberFormat="1" applyFont="1" applyFill="1" applyAlignment="1" applyProtection="1">
      <alignment/>
      <protection locked="0"/>
    </xf>
    <xf numFmtId="167" fontId="1" fillId="4" borderId="0" xfId="0" applyNumberFormat="1" applyFont="1" applyFill="1" applyAlignment="1">
      <alignment/>
    </xf>
    <xf numFmtId="8" fontId="6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5" fontId="1" fillId="4" borderId="0" xfId="0" applyNumberFormat="1" applyFont="1" applyFill="1" applyAlignment="1">
      <alignment/>
    </xf>
    <xf numFmtId="15" fontId="1" fillId="2" borderId="0" xfId="0" applyNumberFormat="1" applyFont="1" applyFill="1" applyAlignment="1">
      <alignment/>
    </xf>
    <xf numFmtId="169" fontId="1" fillId="2" borderId="0" xfId="0" applyNumberFormat="1" applyFont="1" applyFill="1" applyAlignment="1">
      <alignment/>
    </xf>
    <xf numFmtId="8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166" fontId="1" fillId="4" borderId="0" xfId="0" applyNumberFormat="1" applyFont="1" applyFill="1" applyAlignment="1">
      <alignment/>
    </xf>
    <xf numFmtId="8" fontId="1" fillId="4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7" fontId="7" fillId="2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164" fontId="3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5" fontId="1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17" fontId="7" fillId="3" borderId="0" xfId="0" applyNumberFormat="1" applyFont="1" applyFill="1" applyAlignment="1">
      <alignment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4" borderId="0" xfId="0" applyNumberFormat="1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workbookViewId="0" topLeftCell="A1">
      <selection activeCell="I3" sqref="I3"/>
    </sheetView>
  </sheetViews>
  <sheetFormatPr defaultColWidth="9.140625" defaultRowHeight="12.75"/>
  <cols>
    <col min="2" max="2" width="9.57421875" style="0" bestFit="1" customWidth="1"/>
    <col min="4" max="4" width="10.7109375" style="0" bestFit="1" customWidth="1"/>
    <col min="6" max="6" width="10.7109375" style="0" bestFit="1" customWidth="1"/>
    <col min="10" max="10" width="12.7109375" style="0" customWidth="1"/>
    <col min="12" max="12" width="15.7109375" style="0" customWidth="1"/>
    <col min="18" max="18" width="10.7109375" style="0" customWidth="1"/>
  </cols>
  <sheetData>
    <row r="1" spans="1:13" ht="15.75">
      <c r="A1" s="1"/>
      <c r="B1" s="1" t="s">
        <v>4</v>
      </c>
      <c r="C1" s="1"/>
      <c r="D1" s="1"/>
      <c r="E1" s="2"/>
      <c r="F1" s="1"/>
      <c r="G1" s="1"/>
      <c r="H1" s="1"/>
      <c r="I1" s="1"/>
      <c r="J1" s="1"/>
      <c r="K1" s="1"/>
      <c r="L1" s="3" t="s">
        <v>0</v>
      </c>
      <c r="M1" s="4"/>
    </row>
    <row r="2" spans="1:13" ht="15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5"/>
      <c r="M2" s="4"/>
    </row>
    <row r="3" spans="1:13" ht="15.75">
      <c r="A3" s="1"/>
      <c r="B3" s="1"/>
      <c r="C3" s="1"/>
      <c r="D3" s="1"/>
      <c r="E3" s="2" t="s">
        <v>1</v>
      </c>
      <c r="F3" s="1"/>
      <c r="G3" s="1"/>
      <c r="H3" s="1"/>
      <c r="I3" s="1"/>
      <c r="J3" s="1"/>
      <c r="K3" s="1"/>
      <c r="L3" s="5" t="s">
        <v>46</v>
      </c>
      <c r="M3" s="4"/>
    </row>
    <row r="4" spans="1:13" ht="15.75">
      <c r="A4" s="1"/>
      <c r="B4" s="1"/>
      <c r="C4" s="1"/>
      <c r="D4" s="1"/>
      <c r="E4" s="2"/>
      <c r="F4" s="1"/>
      <c r="G4" s="1"/>
      <c r="H4" s="1"/>
      <c r="I4" s="1"/>
      <c r="J4" s="1"/>
      <c r="K4" s="30" t="s">
        <v>4</v>
      </c>
      <c r="L4" s="30" t="s">
        <v>4</v>
      </c>
      <c r="M4" s="4"/>
    </row>
    <row r="5" spans="1:19" ht="15.75">
      <c r="A5" s="1"/>
      <c r="B5" s="1"/>
      <c r="C5" s="6" t="s">
        <v>2</v>
      </c>
      <c r="D5" s="1"/>
      <c r="E5" s="1"/>
      <c r="F5" s="1"/>
      <c r="G5" s="1"/>
      <c r="H5" s="1"/>
      <c r="I5" s="1"/>
      <c r="J5" s="1"/>
      <c r="K5" s="1"/>
      <c r="L5" s="1"/>
      <c r="M5" s="4"/>
      <c r="P5" s="4"/>
      <c r="Q5" s="7" t="s">
        <v>3</v>
      </c>
      <c r="R5" s="4"/>
      <c r="S5" s="4"/>
    </row>
    <row r="6" spans="1:19" ht="15.75">
      <c r="A6" s="1"/>
      <c r="B6" s="1" t="s">
        <v>4</v>
      </c>
      <c r="C6" s="6"/>
      <c r="D6" s="1"/>
      <c r="E6" s="1"/>
      <c r="F6" s="1"/>
      <c r="G6" s="1"/>
      <c r="H6" s="1"/>
      <c r="I6" s="1"/>
      <c r="J6" s="1"/>
      <c r="K6" s="1"/>
      <c r="L6" s="1"/>
      <c r="M6" s="4"/>
      <c r="P6" s="7"/>
      <c r="Q6" s="7" t="s">
        <v>5</v>
      </c>
      <c r="R6" s="7" t="s">
        <v>6</v>
      </c>
      <c r="S6" s="7"/>
    </row>
    <row r="7" spans="1:19" ht="15.75">
      <c r="A7" s="8" t="s">
        <v>7</v>
      </c>
      <c r="B7" s="9"/>
      <c r="C7" s="2"/>
      <c r="D7" s="2"/>
      <c r="E7" s="2"/>
      <c r="F7" s="2"/>
      <c r="G7" s="2"/>
      <c r="H7" s="2"/>
      <c r="I7" s="10"/>
      <c r="J7" s="1"/>
      <c r="K7" s="1"/>
      <c r="L7" s="1"/>
      <c r="M7" s="4"/>
      <c r="P7" s="7"/>
      <c r="Q7" s="7" t="s">
        <v>8</v>
      </c>
      <c r="R7" s="7" t="s">
        <v>9</v>
      </c>
      <c r="S7" s="7"/>
    </row>
    <row r="8" spans="1:19" ht="15.75">
      <c r="A8" s="8"/>
      <c r="B8" s="9"/>
      <c r="C8" s="2"/>
      <c r="D8" s="2"/>
      <c r="E8" s="2"/>
      <c r="F8" s="2"/>
      <c r="G8" s="2"/>
      <c r="H8" s="2"/>
      <c r="I8" s="11"/>
      <c r="J8" s="1"/>
      <c r="K8" s="1"/>
      <c r="L8" s="1"/>
      <c r="M8" s="4"/>
      <c r="P8" s="4"/>
      <c r="Q8" s="4"/>
      <c r="R8" s="4"/>
      <c r="S8" s="4"/>
    </row>
    <row r="9" spans="1:19" ht="15.75">
      <c r="A9" s="6" t="s">
        <v>10</v>
      </c>
      <c r="B9" s="2"/>
      <c r="C9" s="2"/>
      <c r="D9" s="2"/>
      <c r="E9" s="2"/>
      <c r="F9" s="2"/>
      <c r="G9" s="2"/>
      <c r="H9" s="2"/>
      <c r="I9" s="10"/>
      <c r="J9" s="1"/>
      <c r="K9" s="1"/>
      <c r="L9" s="1"/>
      <c r="M9" s="4"/>
      <c r="P9" s="12" t="s">
        <v>11</v>
      </c>
      <c r="Q9" s="7" t="s">
        <v>12</v>
      </c>
      <c r="R9" s="7" t="s">
        <v>13</v>
      </c>
      <c r="S9" s="7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3" t="s">
        <v>4</v>
      </c>
      <c r="K10" s="1"/>
      <c r="L10" s="1"/>
      <c r="M10" s="4"/>
      <c r="P10" s="14">
        <v>35704</v>
      </c>
      <c r="Q10" s="15">
        <v>5.5</v>
      </c>
      <c r="R10" s="16">
        <v>0</v>
      </c>
      <c r="S10" s="4"/>
    </row>
    <row r="11" spans="1:19" ht="15.75">
      <c r="A11" s="1"/>
      <c r="B11" s="13" t="s">
        <v>14</v>
      </c>
      <c r="C11" s="13"/>
      <c r="D11" s="13" t="s">
        <v>15</v>
      </c>
      <c r="E11" s="13"/>
      <c r="F11" s="13" t="s">
        <v>16</v>
      </c>
      <c r="G11" s="13"/>
      <c r="H11" s="13" t="s">
        <v>17</v>
      </c>
      <c r="I11" s="13"/>
      <c r="J11" s="13" t="s">
        <v>18</v>
      </c>
      <c r="K11" s="13"/>
      <c r="L11" s="13" t="s">
        <v>19</v>
      </c>
      <c r="M11" s="4"/>
      <c r="P11" s="14">
        <v>35735</v>
      </c>
      <c r="Q11" s="15">
        <v>5.5</v>
      </c>
      <c r="R11" s="16">
        <v>0</v>
      </c>
      <c r="S11" s="4"/>
    </row>
    <row r="12" spans="1:19" ht="15.75">
      <c r="A12" s="1"/>
      <c r="B12" s="13" t="s">
        <v>20</v>
      </c>
      <c r="C12" s="13"/>
      <c r="D12" s="13" t="s">
        <v>21</v>
      </c>
      <c r="E12" s="13"/>
      <c r="F12" s="13" t="s">
        <v>11</v>
      </c>
      <c r="G12" s="13"/>
      <c r="H12" s="13" t="s">
        <v>22</v>
      </c>
      <c r="I12" s="13"/>
      <c r="J12" s="13" t="s">
        <v>23</v>
      </c>
      <c r="K12" s="13"/>
      <c r="L12" s="13" t="s">
        <v>24</v>
      </c>
      <c r="M12" s="4"/>
      <c r="P12" s="14">
        <v>35765</v>
      </c>
      <c r="Q12" s="15">
        <v>5.5</v>
      </c>
      <c r="R12" s="16">
        <v>0</v>
      </c>
      <c r="S12" s="4"/>
    </row>
    <row r="13" spans="1:19" ht="15.75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"/>
      <c r="P13" s="14">
        <v>35796</v>
      </c>
      <c r="Q13" s="15">
        <v>5.5</v>
      </c>
      <c r="R13" s="16">
        <v>0</v>
      </c>
      <c r="S13" s="4"/>
    </row>
    <row r="14" spans="1:19" ht="15.75">
      <c r="A14" s="1"/>
      <c r="B14" s="17"/>
      <c r="C14" s="1"/>
      <c r="D14" s="18"/>
      <c r="E14" s="1"/>
      <c r="F14" s="18"/>
      <c r="G14" s="1"/>
      <c r="H14" s="19">
        <f>IF(+I$7="x",LOOKUP(O14,P$10:P$207,(R$10:R$207)/100),(IF(+I$9="x",LOOKUP(O14,P$10:P$207,(Q$10:Q$207)/100),0)))</f>
        <v>0</v>
      </c>
      <c r="I14" s="1"/>
      <c r="J14" s="20">
        <f>+B14*(H14/360)*L14</f>
        <v>0</v>
      </c>
      <c r="K14" s="1"/>
      <c r="L14" s="21">
        <f>IF(B14&gt;0,DAYS360(+D14,+F14),0)</f>
        <v>0</v>
      </c>
      <c r="M14" s="4"/>
      <c r="O14" s="22" t="str">
        <f>IF(+D14&gt;0,+D14," ")</f>
        <v> </v>
      </c>
      <c r="P14" s="14">
        <v>35827</v>
      </c>
      <c r="Q14" s="15">
        <v>5.375</v>
      </c>
      <c r="R14" s="16">
        <v>0</v>
      </c>
      <c r="S14" s="4"/>
    </row>
    <row r="15" spans="1:22" ht="15.75">
      <c r="A15" s="1"/>
      <c r="B15" s="17"/>
      <c r="C15" s="1"/>
      <c r="D15" s="18"/>
      <c r="E15" s="1"/>
      <c r="F15" s="23" t="str">
        <f>IF(B15&gt;0,$F$14," ")</f>
        <v> </v>
      </c>
      <c r="G15" s="1"/>
      <c r="H15" s="19">
        <f aca="true" t="shared" si="0" ref="H15:H25">IF(+I$7="x",LOOKUP(O15,P$10:P$207,(R$10:R$207)/100),(IF(+I$9="x",LOOKUP(O15,P$10:P$207,(Q$10:Q$207)/100),0)))</f>
        <v>0</v>
      </c>
      <c r="I15" s="1"/>
      <c r="J15" s="20">
        <f>IF(B15&gt;0,+B15*(H15/360)*L15,0)</f>
        <v>0</v>
      </c>
      <c r="K15" s="1"/>
      <c r="L15" s="21">
        <f>IF(B15&gt;0,DAYS360(+D15,+F15),0)</f>
        <v>0</v>
      </c>
      <c r="M15" s="4"/>
      <c r="O15" s="22" t="str">
        <f>IF(+D15&gt;0,+D15," ")</f>
        <v> </v>
      </c>
      <c r="P15" s="14">
        <v>35855</v>
      </c>
      <c r="Q15" s="15">
        <v>5.25</v>
      </c>
      <c r="R15" s="16">
        <v>0</v>
      </c>
      <c r="S15" s="4"/>
      <c r="T15" s="19">
        <f>IF(+I$7="x",LOOKUP(O15,P$10:P$107,(P$10:P$107)/100),0)+(IF(+I$9="x",LOOKUP(O15,P$10:P$107,(Q$10:Q$107)/100),0))</f>
        <v>0</v>
      </c>
      <c r="U15" t="s">
        <v>4</v>
      </c>
      <c r="V15" t="s">
        <v>4</v>
      </c>
    </row>
    <row r="16" spans="1:19" ht="15.75">
      <c r="A16" s="1"/>
      <c r="B16" s="17"/>
      <c r="C16" s="1"/>
      <c r="D16" s="18"/>
      <c r="E16" s="1"/>
      <c r="F16" s="23" t="str">
        <f>IF(B16&gt;0,$F$14," ")</f>
        <v> </v>
      </c>
      <c r="G16" s="1"/>
      <c r="H16" s="19">
        <f t="shared" si="0"/>
        <v>0</v>
      </c>
      <c r="I16" s="1"/>
      <c r="J16" s="20">
        <f>IF(B16&gt;0,+B16*(H16/360)*L16,0)</f>
        <v>0</v>
      </c>
      <c r="K16" s="1"/>
      <c r="L16" s="21">
        <f aca="true" t="shared" si="1" ref="L16:L25">IF(B16&gt;0,DAYS360(+D16,+F16),0)</f>
        <v>0</v>
      </c>
      <c r="M16" s="4"/>
      <c r="O16" s="22" t="str">
        <f aca="true" t="shared" si="2" ref="O16:O25">IF(+D16&gt;0,+D16," ")</f>
        <v> </v>
      </c>
      <c r="P16" s="14">
        <v>35886</v>
      </c>
      <c r="Q16" s="15">
        <v>5.375</v>
      </c>
      <c r="R16" s="16">
        <v>0</v>
      </c>
      <c r="S16" s="4"/>
    </row>
    <row r="17" spans="1:19" ht="15.75">
      <c r="A17" s="1"/>
      <c r="B17" s="17"/>
      <c r="C17" s="1"/>
      <c r="D17" s="18"/>
      <c r="E17" s="1"/>
      <c r="F17" s="23" t="str">
        <f aca="true" t="shared" si="3" ref="F17:F25">IF(B17&gt;0,$F$14," ")</f>
        <v> </v>
      </c>
      <c r="G17" s="1"/>
      <c r="H17" s="19">
        <f t="shared" si="0"/>
        <v>0</v>
      </c>
      <c r="I17" s="1"/>
      <c r="J17" s="20">
        <f>IF(B17&gt;0,+B17*(H17/360)*L17,0)</f>
        <v>0</v>
      </c>
      <c r="K17" s="1"/>
      <c r="L17" s="21">
        <f t="shared" si="1"/>
        <v>0</v>
      </c>
      <c r="M17" s="4"/>
      <c r="O17" s="22" t="str">
        <f t="shared" si="2"/>
        <v> </v>
      </c>
      <c r="P17" s="14">
        <v>35916</v>
      </c>
      <c r="Q17" s="15">
        <v>5.375</v>
      </c>
      <c r="R17" s="16">
        <v>0</v>
      </c>
      <c r="S17" s="4"/>
    </row>
    <row r="18" spans="1:19" ht="15.75">
      <c r="A18" s="1"/>
      <c r="B18" s="17"/>
      <c r="C18" s="1"/>
      <c r="D18" s="18"/>
      <c r="E18" s="1"/>
      <c r="F18" s="23" t="str">
        <f t="shared" si="3"/>
        <v> </v>
      </c>
      <c r="G18" s="1"/>
      <c r="H18" s="19">
        <f t="shared" si="0"/>
        <v>0</v>
      </c>
      <c r="I18" s="1"/>
      <c r="J18" s="20">
        <f>IF(B18&gt;0,+B18*(H18/360)*L18,0)</f>
        <v>0</v>
      </c>
      <c r="K18" s="1"/>
      <c r="L18" s="21">
        <f t="shared" si="1"/>
        <v>0</v>
      </c>
      <c r="M18" s="4"/>
      <c r="O18" s="22" t="str">
        <f t="shared" si="2"/>
        <v> </v>
      </c>
      <c r="P18" s="14">
        <v>35947</v>
      </c>
      <c r="Q18" s="15">
        <v>5.5</v>
      </c>
      <c r="R18" s="16">
        <v>0</v>
      </c>
      <c r="S18" s="4"/>
    </row>
    <row r="19" spans="1:19" ht="15.75">
      <c r="A19" s="1"/>
      <c r="B19" s="17"/>
      <c r="C19" s="1"/>
      <c r="D19" s="18"/>
      <c r="E19" s="1"/>
      <c r="F19" s="23" t="str">
        <f t="shared" si="3"/>
        <v> </v>
      </c>
      <c r="G19" s="1"/>
      <c r="H19" s="19">
        <f t="shared" si="0"/>
        <v>0</v>
      </c>
      <c r="I19" s="1"/>
      <c r="J19" s="20">
        <f>IF(B19&gt;0,+B19*(H19/360)*L19,0)</f>
        <v>0</v>
      </c>
      <c r="K19" s="1"/>
      <c r="L19" s="21">
        <f t="shared" si="1"/>
        <v>0</v>
      </c>
      <c r="M19" s="4"/>
      <c r="O19" s="22" t="str">
        <f t="shared" si="2"/>
        <v> </v>
      </c>
      <c r="P19" s="14">
        <v>35977</v>
      </c>
      <c r="Q19" s="15">
        <v>5.375</v>
      </c>
      <c r="R19" s="16">
        <v>0</v>
      </c>
      <c r="S19" s="4"/>
    </row>
    <row r="20" spans="1:19" ht="15.75">
      <c r="A20" s="1"/>
      <c r="B20" s="17"/>
      <c r="C20" s="1"/>
      <c r="D20" s="18"/>
      <c r="E20" s="1"/>
      <c r="F20" s="23" t="str">
        <f t="shared" si="3"/>
        <v> </v>
      </c>
      <c r="G20" s="1"/>
      <c r="H20" s="19">
        <f t="shared" si="0"/>
        <v>0</v>
      </c>
      <c r="I20" s="1"/>
      <c r="J20" s="20">
        <f aca="true" t="shared" si="4" ref="J20:J25">IF(B20&gt;0,+B20*(H20/360)*L20,0)</f>
        <v>0</v>
      </c>
      <c r="K20" s="1"/>
      <c r="L20" s="21">
        <f t="shared" si="1"/>
        <v>0</v>
      </c>
      <c r="M20" s="4"/>
      <c r="O20" s="22" t="str">
        <f t="shared" si="2"/>
        <v> </v>
      </c>
      <c r="P20" s="14">
        <v>36008</v>
      </c>
      <c r="Q20" s="15">
        <v>5.375</v>
      </c>
      <c r="R20" s="16">
        <v>0</v>
      </c>
      <c r="S20" s="4"/>
    </row>
    <row r="21" spans="1:19" ht="15.75">
      <c r="A21" s="1"/>
      <c r="B21" s="17"/>
      <c r="C21" s="1"/>
      <c r="D21" s="18"/>
      <c r="E21" s="1"/>
      <c r="F21" s="23" t="str">
        <f t="shared" si="3"/>
        <v> </v>
      </c>
      <c r="G21" s="1"/>
      <c r="H21" s="19">
        <f t="shared" si="0"/>
        <v>0</v>
      </c>
      <c r="I21" s="1"/>
      <c r="J21" s="20">
        <f t="shared" si="4"/>
        <v>0</v>
      </c>
      <c r="K21" s="1"/>
      <c r="L21" s="21">
        <f t="shared" si="1"/>
        <v>0</v>
      </c>
      <c r="M21" s="4"/>
      <c r="O21" s="22" t="str">
        <f t="shared" si="2"/>
        <v> </v>
      </c>
      <c r="P21" s="14">
        <v>36039</v>
      </c>
      <c r="Q21" s="15">
        <v>5.25</v>
      </c>
      <c r="R21" s="16">
        <v>0</v>
      </c>
      <c r="S21" s="4"/>
    </row>
    <row r="22" spans="1:19" ht="15.75">
      <c r="A22" s="1"/>
      <c r="B22" s="17"/>
      <c r="C22" s="1"/>
      <c r="D22" s="18"/>
      <c r="E22" s="1"/>
      <c r="F22" s="23" t="str">
        <f t="shared" si="3"/>
        <v> </v>
      </c>
      <c r="G22" s="1"/>
      <c r="H22" s="19">
        <f t="shared" si="0"/>
        <v>0</v>
      </c>
      <c r="I22" s="1"/>
      <c r="J22" s="20">
        <f t="shared" si="4"/>
        <v>0</v>
      </c>
      <c r="K22" s="1"/>
      <c r="L22" s="21">
        <f t="shared" si="1"/>
        <v>0</v>
      </c>
      <c r="M22" s="4"/>
      <c r="O22" s="22" t="str">
        <f t="shared" si="2"/>
        <v> </v>
      </c>
      <c r="P22" s="14">
        <v>36069</v>
      </c>
      <c r="Q22" s="15">
        <v>4.875</v>
      </c>
      <c r="R22" s="16">
        <v>0</v>
      </c>
      <c r="S22" s="4"/>
    </row>
    <row r="23" spans="1:19" ht="15.75">
      <c r="A23" s="1"/>
      <c r="B23" s="17"/>
      <c r="C23" s="1"/>
      <c r="D23" s="18"/>
      <c r="E23" s="1"/>
      <c r="F23" s="23" t="str">
        <f t="shared" si="3"/>
        <v> </v>
      </c>
      <c r="G23" s="1"/>
      <c r="H23" s="19">
        <f t="shared" si="0"/>
        <v>0</v>
      </c>
      <c r="I23" s="1"/>
      <c r="J23" s="20">
        <f t="shared" si="4"/>
        <v>0</v>
      </c>
      <c r="K23" s="1"/>
      <c r="L23" s="21">
        <f t="shared" si="1"/>
        <v>0</v>
      </c>
      <c r="M23" s="4"/>
      <c r="O23" s="22" t="str">
        <f t="shared" si="2"/>
        <v> </v>
      </c>
      <c r="P23" s="14">
        <v>36100</v>
      </c>
      <c r="Q23" s="15">
        <v>4.25</v>
      </c>
      <c r="R23" s="16">
        <v>0</v>
      </c>
      <c r="S23" s="4"/>
    </row>
    <row r="24" spans="1:19" ht="15.75">
      <c r="A24" s="1"/>
      <c r="B24" s="17"/>
      <c r="C24" s="1"/>
      <c r="D24" s="18"/>
      <c r="E24" s="1"/>
      <c r="F24" s="23" t="str">
        <f t="shared" si="3"/>
        <v> </v>
      </c>
      <c r="G24" s="1"/>
      <c r="H24" s="19">
        <f t="shared" si="0"/>
        <v>0</v>
      </c>
      <c r="I24" s="1"/>
      <c r="J24" s="20">
        <f t="shared" si="4"/>
        <v>0</v>
      </c>
      <c r="K24" s="1"/>
      <c r="L24" s="21">
        <f t="shared" si="1"/>
        <v>0</v>
      </c>
      <c r="M24" s="4"/>
      <c r="O24" s="22" t="str">
        <f t="shared" si="2"/>
        <v> </v>
      </c>
      <c r="P24" s="14">
        <v>36130</v>
      </c>
      <c r="Q24" s="15">
        <v>4.375</v>
      </c>
      <c r="R24" s="16">
        <v>0</v>
      </c>
      <c r="S24" s="4"/>
    </row>
    <row r="25" spans="1:19" ht="15.75">
      <c r="A25" s="1"/>
      <c r="B25" s="17"/>
      <c r="C25" s="1"/>
      <c r="D25" s="18"/>
      <c r="E25" s="1"/>
      <c r="F25" s="23" t="str">
        <f t="shared" si="3"/>
        <v> </v>
      </c>
      <c r="G25" s="1"/>
      <c r="H25" s="19">
        <f t="shared" si="0"/>
        <v>0</v>
      </c>
      <c r="I25" s="1"/>
      <c r="J25" s="20">
        <f t="shared" si="4"/>
        <v>0</v>
      </c>
      <c r="K25" s="1"/>
      <c r="L25" s="21">
        <f t="shared" si="1"/>
        <v>0</v>
      </c>
      <c r="M25" s="4"/>
      <c r="O25" s="22" t="str">
        <f t="shared" si="2"/>
        <v> </v>
      </c>
      <c r="P25" s="14">
        <v>36161</v>
      </c>
      <c r="Q25" s="15">
        <v>4.5</v>
      </c>
      <c r="R25" s="16">
        <v>0</v>
      </c>
      <c r="S25" s="4"/>
    </row>
    <row r="26" spans="1:19" ht="15.75">
      <c r="A26" s="1"/>
      <c r="B26" s="1"/>
      <c r="C26" s="1"/>
      <c r="D26" s="24"/>
      <c r="E26" s="1"/>
      <c r="F26" s="24"/>
      <c r="G26" s="1"/>
      <c r="H26" s="25"/>
      <c r="I26" s="1"/>
      <c r="J26" s="20"/>
      <c r="K26" s="1"/>
      <c r="L26" s="21"/>
      <c r="M26" s="4"/>
      <c r="P26" s="14">
        <v>36192</v>
      </c>
      <c r="Q26" s="15">
        <v>4.5</v>
      </c>
      <c r="R26" s="16">
        <v>0</v>
      </c>
      <c r="S26" s="4"/>
    </row>
    <row r="27" spans="1:19" ht="15.75">
      <c r="A27" s="1"/>
      <c r="B27" s="13" t="s">
        <v>25</v>
      </c>
      <c r="C27" s="1"/>
      <c r="D27" s="24"/>
      <c r="E27" s="1"/>
      <c r="F27" s="24"/>
      <c r="G27" s="1"/>
      <c r="H27" s="25"/>
      <c r="I27" s="1"/>
      <c r="J27" s="26" t="s">
        <v>26</v>
      </c>
      <c r="K27" s="1"/>
      <c r="L27" s="27" t="s">
        <v>27</v>
      </c>
      <c r="M27" s="4"/>
      <c r="P27" s="14">
        <v>36220</v>
      </c>
      <c r="Q27" s="15">
        <v>4.625</v>
      </c>
      <c r="R27" s="16">
        <v>0</v>
      </c>
      <c r="S27" s="4"/>
    </row>
    <row r="28" spans="1:19" ht="15.75">
      <c r="A28" s="1"/>
      <c r="B28" s="13" t="s">
        <v>28</v>
      </c>
      <c r="C28" s="1"/>
      <c r="D28" s="1"/>
      <c r="E28" s="1"/>
      <c r="F28" s="1"/>
      <c r="G28" s="1"/>
      <c r="H28" s="1"/>
      <c r="I28" s="1"/>
      <c r="J28" s="13" t="s">
        <v>29</v>
      </c>
      <c r="K28" s="1"/>
      <c r="L28" s="13" t="s">
        <v>30</v>
      </c>
      <c r="M28" s="4"/>
      <c r="P28" s="14">
        <v>36251</v>
      </c>
      <c r="Q28" s="15">
        <v>4.75</v>
      </c>
      <c r="R28" s="16">
        <v>0</v>
      </c>
      <c r="S28" s="4"/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P29" s="14">
        <v>36281</v>
      </c>
      <c r="Q29" s="15">
        <v>4.75</v>
      </c>
      <c r="R29" s="16">
        <v>0</v>
      </c>
      <c r="S29" s="4"/>
    </row>
    <row r="30" spans="1:19" ht="15.75">
      <c r="A30" s="1" t="s">
        <v>31</v>
      </c>
      <c r="B30" s="28">
        <f>SUM(B14:B28)</f>
        <v>0</v>
      </c>
      <c r="C30" s="1"/>
      <c r="D30" s="1"/>
      <c r="E30" s="1"/>
      <c r="F30" s="1"/>
      <c r="G30" s="1"/>
      <c r="H30" s="1"/>
      <c r="I30" s="1"/>
      <c r="J30" s="29">
        <f>SUM(J14:J29)</f>
        <v>0</v>
      </c>
      <c r="K30" s="1"/>
      <c r="L30" s="29">
        <f>+B30+J30</f>
        <v>0</v>
      </c>
      <c r="M30" s="4"/>
      <c r="P30" s="14">
        <v>36312</v>
      </c>
      <c r="Q30" s="15">
        <v>4.75</v>
      </c>
      <c r="R30" s="16">
        <v>0</v>
      </c>
      <c r="S30" s="4"/>
    </row>
    <row r="31" spans="1:19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P31" s="14">
        <v>36342</v>
      </c>
      <c r="Q31" s="15">
        <v>5</v>
      </c>
      <c r="R31" s="16">
        <v>0</v>
      </c>
      <c r="S31" s="4"/>
    </row>
    <row r="32" spans="1:19" ht="15.75">
      <c r="A32" s="4"/>
      <c r="B32" s="4"/>
      <c r="C32" s="4"/>
      <c r="D32" s="4"/>
      <c r="E32" s="4"/>
      <c r="F32" s="30" t="s">
        <v>32</v>
      </c>
      <c r="G32" s="4"/>
      <c r="H32" s="4"/>
      <c r="I32" s="4"/>
      <c r="J32" s="4"/>
      <c r="K32" s="4"/>
      <c r="L32" s="4"/>
      <c r="M32" s="4"/>
      <c r="P32" s="14"/>
      <c r="Q32" s="15"/>
      <c r="R32" s="16"/>
      <c r="S32" s="4"/>
    </row>
    <row r="33" spans="1:19" ht="15.75">
      <c r="A33" s="4"/>
      <c r="B33" s="4"/>
      <c r="C33" s="4"/>
      <c r="D33" s="4"/>
      <c r="E33" s="4"/>
      <c r="F33" s="31" t="s">
        <v>33</v>
      </c>
      <c r="G33" s="4"/>
      <c r="H33" s="4"/>
      <c r="I33" s="4"/>
      <c r="J33" s="4"/>
      <c r="K33" s="4"/>
      <c r="L33" s="30" t="s">
        <v>34</v>
      </c>
      <c r="M33" s="4"/>
      <c r="P33" s="14"/>
      <c r="Q33" s="15"/>
      <c r="R33" s="16"/>
      <c r="S33" s="4"/>
    </row>
    <row r="34" spans="1:19" ht="15.75">
      <c r="A34" s="4"/>
      <c r="B34" s="4"/>
      <c r="C34" s="4"/>
      <c r="D34" s="4"/>
      <c r="E34" s="4"/>
      <c r="F34" s="31" t="s">
        <v>47</v>
      </c>
      <c r="G34" s="4"/>
      <c r="H34" s="4"/>
      <c r="I34" s="4"/>
      <c r="J34" s="4"/>
      <c r="K34" s="4"/>
      <c r="L34" s="30"/>
      <c r="M34" s="4"/>
      <c r="P34" s="14"/>
      <c r="Q34" s="15"/>
      <c r="R34" s="16"/>
      <c r="S34" s="4"/>
    </row>
    <row r="35" spans="1:19" ht="15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 t="s">
        <v>0</v>
      </c>
      <c r="M35" s="33"/>
      <c r="P35" s="14">
        <v>36373</v>
      </c>
      <c r="Q35" s="15">
        <v>5.125</v>
      </c>
      <c r="R35" s="16">
        <v>0</v>
      </c>
      <c r="S35" s="4"/>
    </row>
    <row r="36" spans="1:19" ht="15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P36" s="14"/>
      <c r="Q36" s="15"/>
      <c r="R36" s="16"/>
      <c r="S36" s="4"/>
    </row>
    <row r="37" spans="1:19" ht="15.75">
      <c r="A37" s="32" t="s">
        <v>35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P37" s="14"/>
      <c r="Q37" s="15"/>
      <c r="R37" s="16"/>
      <c r="S37" s="4"/>
    </row>
    <row r="38" spans="1:19" ht="15.75">
      <c r="A38" s="35" t="s">
        <v>36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P38" s="14">
        <v>36404</v>
      </c>
      <c r="Q38" s="15">
        <v>5.125</v>
      </c>
      <c r="R38" s="16">
        <v>0</v>
      </c>
      <c r="S38" s="4"/>
    </row>
    <row r="39" spans="1:19" ht="15.75">
      <c r="A39" s="35" t="s">
        <v>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P39" s="14">
        <v>36434</v>
      </c>
      <c r="Q39" s="15">
        <v>5.25</v>
      </c>
      <c r="R39" s="16">
        <v>0</v>
      </c>
      <c r="S39" s="4"/>
    </row>
    <row r="40" spans="1:19" ht="15.75">
      <c r="A40" s="35" t="s">
        <v>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P40" s="14">
        <v>36465</v>
      </c>
      <c r="Q40" s="15">
        <v>5.375</v>
      </c>
      <c r="R40" s="16">
        <v>0</v>
      </c>
      <c r="S40" s="4"/>
    </row>
    <row r="41" spans="1:19" ht="15.75">
      <c r="A41" s="36" t="s">
        <v>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P41" s="14">
        <v>36495</v>
      </c>
      <c r="Q41" s="15">
        <v>5.5</v>
      </c>
      <c r="R41" s="16">
        <v>0</v>
      </c>
      <c r="S41" s="4"/>
    </row>
    <row r="42" spans="1:19" ht="15.75">
      <c r="A42" s="35" t="s">
        <v>38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P42" s="14">
        <v>36526</v>
      </c>
      <c r="Q42" s="15">
        <v>5.75</v>
      </c>
      <c r="R42" s="16">
        <v>0</v>
      </c>
      <c r="S42" s="4"/>
    </row>
    <row r="43" spans="1:19" ht="15.75">
      <c r="A43" s="36" t="s">
        <v>39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P43" s="14">
        <v>36557</v>
      </c>
      <c r="Q43" s="15">
        <v>6</v>
      </c>
      <c r="R43" s="16">
        <v>0</v>
      </c>
      <c r="S43" s="4"/>
    </row>
    <row r="44" spans="1:19" ht="15.75">
      <c r="A44" s="36" t="s">
        <v>40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P44" s="14">
        <v>36586</v>
      </c>
      <c r="Q44" s="15">
        <v>6.25</v>
      </c>
      <c r="R44" s="16">
        <v>0</v>
      </c>
      <c r="S44" s="4"/>
    </row>
    <row r="45" spans="1:19" ht="15.75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P45" s="14">
        <v>36617</v>
      </c>
      <c r="Q45" s="15">
        <v>6.25</v>
      </c>
      <c r="R45" s="16">
        <v>0</v>
      </c>
      <c r="S45" s="4"/>
    </row>
    <row r="46" spans="1:19" ht="15.75">
      <c r="A46" s="35" t="s">
        <v>41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P46" s="14">
        <v>36647</v>
      </c>
      <c r="Q46" s="15">
        <v>6.25</v>
      </c>
      <c r="R46" s="16">
        <v>0</v>
      </c>
      <c r="S46" s="4"/>
    </row>
    <row r="47" spans="1:19" ht="15.75">
      <c r="A47" s="36" t="s">
        <v>42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P47" s="14">
        <v>36678</v>
      </c>
      <c r="Q47" s="15">
        <v>6.25</v>
      </c>
      <c r="R47" s="16">
        <v>0</v>
      </c>
      <c r="S47" s="4"/>
    </row>
    <row r="48" spans="1:19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P48" s="14">
        <v>36708</v>
      </c>
      <c r="Q48" s="15">
        <v>6.25</v>
      </c>
      <c r="R48" s="16">
        <v>0</v>
      </c>
      <c r="S48" s="4"/>
    </row>
    <row r="49" spans="1:19" ht="15.75">
      <c r="A49" s="35" t="s">
        <v>43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P49" s="14">
        <v>36739</v>
      </c>
      <c r="Q49" s="15">
        <v>6.125</v>
      </c>
      <c r="R49" s="16">
        <v>0</v>
      </c>
      <c r="S49" s="4"/>
    </row>
    <row r="50" spans="1:19" ht="15.75">
      <c r="A50" s="35" t="s">
        <v>44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P50" s="14">
        <v>36770</v>
      </c>
      <c r="Q50" s="15">
        <v>6.125</v>
      </c>
      <c r="R50" s="16">
        <v>0</v>
      </c>
      <c r="S50" s="4"/>
    </row>
    <row r="51" spans="1:19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P51" s="14">
        <v>36800</v>
      </c>
      <c r="Q51" s="15">
        <v>6.125</v>
      </c>
      <c r="R51" s="16">
        <v>0</v>
      </c>
      <c r="S51" s="4"/>
    </row>
    <row r="52" spans="1:19" ht="15.75">
      <c r="A52" s="35" t="s">
        <v>45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P52" s="14">
        <v>36831</v>
      </c>
      <c r="Q52" s="15">
        <v>6</v>
      </c>
      <c r="R52" s="16">
        <v>0</v>
      </c>
      <c r="S52" s="4"/>
    </row>
    <row r="53" spans="1:19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P53" s="14">
        <v>36861</v>
      </c>
      <c r="Q53" s="15">
        <v>6.125</v>
      </c>
      <c r="R53" s="16">
        <v>0</v>
      </c>
      <c r="S53" s="4"/>
    </row>
    <row r="54" spans="1:19" ht="15.75">
      <c r="A54" s="33"/>
      <c r="B54" s="33"/>
      <c r="C54" s="33"/>
      <c r="D54" s="33"/>
      <c r="E54" s="33"/>
      <c r="F54" s="37" t="s">
        <v>32</v>
      </c>
      <c r="G54" s="33"/>
      <c r="H54" s="33"/>
      <c r="I54" s="33"/>
      <c r="J54" s="33"/>
      <c r="K54" s="33"/>
      <c r="L54" s="33"/>
      <c r="M54" s="33"/>
      <c r="P54" s="14">
        <v>36892</v>
      </c>
      <c r="Q54" s="15">
        <v>5.875</v>
      </c>
      <c r="R54" s="16">
        <v>0</v>
      </c>
      <c r="S54" s="4"/>
    </row>
    <row r="55" spans="1:19" ht="15.75">
      <c r="A55" s="33"/>
      <c r="B55" s="33"/>
      <c r="C55" s="33"/>
      <c r="D55" s="33"/>
      <c r="E55" s="33"/>
      <c r="F55" s="38" t="s">
        <v>33</v>
      </c>
      <c r="G55" s="33"/>
      <c r="H55" s="33"/>
      <c r="I55" s="33"/>
      <c r="J55" s="33"/>
      <c r="K55" s="33"/>
      <c r="L55" s="37" t="s">
        <v>34</v>
      </c>
      <c r="M55" s="33"/>
      <c r="P55" s="14">
        <v>36923</v>
      </c>
      <c r="Q55" s="15">
        <v>5</v>
      </c>
      <c r="R55" s="16">
        <v>0</v>
      </c>
      <c r="S55" s="4"/>
    </row>
    <row r="56" spans="1:19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P56" s="14">
        <v>36951</v>
      </c>
      <c r="Q56" s="15">
        <v>4.75</v>
      </c>
      <c r="R56" s="16">
        <v>0</v>
      </c>
      <c r="S56" s="4"/>
    </row>
    <row r="57" spans="1:19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P57" s="14">
        <v>36982</v>
      </c>
      <c r="Q57" s="15">
        <v>4.375</v>
      </c>
      <c r="R57" s="16">
        <v>0</v>
      </c>
      <c r="S57" s="4"/>
    </row>
    <row r="58" spans="1:19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P58" s="14">
        <v>37012</v>
      </c>
      <c r="Q58" s="15">
        <v>4.125</v>
      </c>
      <c r="R58" s="16">
        <v>0</v>
      </c>
      <c r="S58" s="4"/>
    </row>
    <row r="59" spans="1:19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P59" s="14">
        <v>37043</v>
      </c>
      <c r="Q59" s="15">
        <v>3.75</v>
      </c>
      <c r="R59" s="16">
        <v>0</v>
      </c>
      <c r="S59" s="4"/>
    </row>
    <row r="60" spans="1:19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P60" s="14">
        <v>37073</v>
      </c>
      <c r="Q60" s="15">
        <v>3.625</v>
      </c>
      <c r="R60" s="16">
        <v>0</v>
      </c>
      <c r="S60" s="4"/>
    </row>
    <row r="61" spans="1:19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P61" s="14">
        <v>37104</v>
      </c>
      <c r="Q61" s="15">
        <v>3.625</v>
      </c>
      <c r="R61" s="16">
        <v>0</v>
      </c>
      <c r="S61" s="4"/>
    </row>
    <row r="62" spans="1:19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P62" s="14">
        <v>37135</v>
      </c>
      <c r="Q62" s="15">
        <v>3.5</v>
      </c>
      <c r="R62" s="16">
        <v>0</v>
      </c>
      <c r="S62" s="4"/>
    </row>
    <row r="63" spans="1:19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P63" s="14">
        <v>37165</v>
      </c>
      <c r="Q63" s="15">
        <v>3.25</v>
      </c>
      <c r="R63" s="16">
        <v>0</v>
      </c>
      <c r="S63" s="4"/>
    </row>
    <row r="64" spans="1:19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P64" s="14">
        <v>37196</v>
      </c>
      <c r="Q64" s="15">
        <v>2.375</v>
      </c>
      <c r="R64" s="16">
        <v>0</v>
      </c>
      <c r="S64" s="4"/>
    </row>
    <row r="65" spans="1:19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P65" s="14">
        <v>37226</v>
      </c>
      <c r="Q65" s="15">
        <v>2.125</v>
      </c>
      <c r="R65" s="16">
        <v>0</v>
      </c>
      <c r="S65" s="4"/>
    </row>
    <row r="66" spans="16:19" ht="15.75">
      <c r="P66" s="14">
        <v>37257</v>
      </c>
      <c r="Q66" s="15">
        <v>2.25</v>
      </c>
      <c r="R66" s="16">
        <v>0</v>
      </c>
      <c r="S66" s="4"/>
    </row>
    <row r="67" spans="16:19" ht="15.75">
      <c r="P67" s="14">
        <v>37288</v>
      </c>
      <c r="Q67" s="15">
        <v>2.125</v>
      </c>
      <c r="R67" s="16">
        <v>0</v>
      </c>
      <c r="S67" s="4"/>
    </row>
    <row r="68" spans="16:19" ht="15.75">
      <c r="P68" s="14">
        <v>37316</v>
      </c>
      <c r="Q68" s="15">
        <v>2.25</v>
      </c>
      <c r="R68" s="16">
        <v>0</v>
      </c>
      <c r="S68" s="4"/>
    </row>
    <row r="69" spans="16:19" ht="15.75">
      <c r="P69" s="14">
        <v>37347</v>
      </c>
      <c r="Q69" s="15">
        <v>2.375</v>
      </c>
      <c r="R69" s="16">
        <v>0</v>
      </c>
      <c r="S69" s="4"/>
    </row>
    <row r="70" spans="16:19" ht="15.75">
      <c r="P70" s="14">
        <v>37377</v>
      </c>
      <c r="Q70" s="15">
        <v>2.625</v>
      </c>
      <c r="R70" s="16">
        <v>0</v>
      </c>
      <c r="S70" s="4"/>
    </row>
    <row r="71" spans="16:19" ht="15.75">
      <c r="P71" s="14">
        <v>37408</v>
      </c>
      <c r="Q71" s="15">
        <v>2.375</v>
      </c>
      <c r="R71" s="16">
        <v>0</v>
      </c>
      <c r="S71" s="4"/>
    </row>
    <row r="72" spans="16:19" ht="15.75">
      <c r="P72" s="14">
        <v>37438</v>
      </c>
      <c r="Q72" s="15">
        <v>2.25</v>
      </c>
      <c r="R72" s="16">
        <v>0</v>
      </c>
      <c r="S72" s="4"/>
    </row>
    <row r="73" spans="16:19" ht="15.75">
      <c r="P73" s="14">
        <v>37469</v>
      </c>
      <c r="Q73" s="15">
        <v>2</v>
      </c>
      <c r="R73" s="16">
        <v>0</v>
      </c>
      <c r="S73" s="4"/>
    </row>
    <row r="74" spans="16:19" ht="15.75">
      <c r="P74" s="14">
        <v>37500</v>
      </c>
      <c r="Q74" s="15">
        <v>1.75</v>
      </c>
      <c r="R74" s="16">
        <v>0</v>
      </c>
      <c r="S74" s="4"/>
    </row>
    <row r="75" spans="16:19" ht="15.75">
      <c r="P75" s="14">
        <v>37530</v>
      </c>
      <c r="Q75" s="15">
        <v>1.75</v>
      </c>
      <c r="R75" s="16">
        <v>0</v>
      </c>
      <c r="S75" s="4"/>
    </row>
    <row r="76" spans="16:19" ht="15.75">
      <c r="P76" s="14">
        <v>37561</v>
      </c>
      <c r="Q76" s="15">
        <v>1.625</v>
      </c>
      <c r="R76" s="16">
        <v>0</v>
      </c>
      <c r="S76" s="4"/>
    </row>
    <row r="77" spans="16:19" ht="15.75">
      <c r="P77" s="14">
        <v>37591</v>
      </c>
      <c r="Q77" s="15">
        <v>1.5</v>
      </c>
      <c r="R77" s="16">
        <v>0</v>
      </c>
      <c r="S77" s="4"/>
    </row>
    <row r="78" spans="16:19" ht="15.75">
      <c r="P78" s="14">
        <v>37622</v>
      </c>
      <c r="Q78" s="15">
        <v>1.5</v>
      </c>
      <c r="R78" s="16">
        <v>2</v>
      </c>
      <c r="S78" s="4"/>
    </row>
    <row r="79" spans="16:19" ht="15.75">
      <c r="P79" s="14">
        <v>37653</v>
      </c>
      <c r="Q79" s="15">
        <v>1.375</v>
      </c>
      <c r="R79" s="16">
        <v>2</v>
      </c>
      <c r="S79" s="4"/>
    </row>
    <row r="80" spans="16:19" ht="15.75">
      <c r="P80" s="14">
        <v>37681</v>
      </c>
      <c r="Q80" s="15">
        <v>1.375</v>
      </c>
      <c r="R80" s="16">
        <v>2</v>
      </c>
      <c r="S80" s="4"/>
    </row>
    <row r="81" spans="16:19" ht="15.75">
      <c r="P81" s="14">
        <v>37712</v>
      </c>
      <c r="Q81" s="15">
        <v>1.25</v>
      </c>
      <c r="R81" s="16">
        <v>2</v>
      </c>
      <c r="S81" s="4"/>
    </row>
    <row r="82" spans="16:19" ht="15.75">
      <c r="P82" s="14">
        <v>37742</v>
      </c>
      <c r="Q82" s="15">
        <v>1.25</v>
      </c>
      <c r="R82" s="16">
        <v>2</v>
      </c>
      <c r="S82" s="4"/>
    </row>
    <row r="83" spans="16:19" ht="15.75">
      <c r="P83" s="14">
        <v>37773</v>
      </c>
      <c r="Q83" s="15">
        <v>1.25</v>
      </c>
      <c r="R83" s="16">
        <v>2</v>
      </c>
      <c r="S83" s="4"/>
    </row>
    <row r="84" spans="16:19" ht="15.75">
      <c r="P84" s="14">
        <v>37803</v>
      </c>
      <c r="Q84" s="15">
        <v>1</v>
      </c>
      <c r="R84" s="16">
        <v>2</v>
      </c>
      <c r="S84" s="4"/>
    </row>
    <row r="85" spans="16:19" ht="15.75">
      <c r="P85" s="14">
        <v>37834</v>
      </c>
      <c r="Q85" s="15">
        <v>1.125</v>
      </c>
      <c r="R85" s="16">
        <v>2</v>
      </c>
      <c r="S85" s="4"/>
    </row>
    <row r="86" spans="16:19" ht="15.75">
      <c r="P86" s="14">
        <v>37865</v>
      </c>
      <c r="Q86" s="15">
        <v>1.25</v>
      </c>
      <c r="R86" s="16">
        <v>2</v>
      </c>
      <c r="S86" s="4"/>
    </row>
    <row r="87" spans="16:19" ht="15.75">
      <c r="P87" s="14">
        <v>37895</v>
      </c>
      <c r="Q87" s="15">
        <v>1.25</v>
      </c>
      <c r="R87" s="16">
        <v>2</v>
      </c>
      <c r="S87" s="4"/>
    </row>
    <row r="88" spans="16:19" ht="15.75">
      <c r="P88" s="14">
        <v>37926</v>
      </c>
      <c r="Q88" s="15">
        <v>1.25</v>
      </c>
      <c r="R88" s="16">
        <v>2</v>
      </c>
      <c r="S88" s="4"/>
    </row>
    <row r="89" spans="16:19" ht="15.75">
      <c r="P89" s="14">
        <v>37956</v>
      </c>
      <c r="Q89" s="15">
        <v>1.375</v>
      </c>
      <c r="R89" s="16">
        <v>2</v>
      </c>
      <c r="S89" s="4"/>
    </row>
    <row r="90" spans="16:19" ht="15.75">
      <c r="P90" s="14">
        <v>37987</v>
      </c>
      <c r="Q90" s="15">
        <v>1.375</v>
      </c>
      <c r="R90" s="16">
        <v>1</v>
      </c>
      <c r="S90" s="4"/>
    </row>
    <row r="91" spans="16:19" ht="15.75">
      <c r="P91" s="14">
        <v>38018</v>
      </c>
      <c r="Q91" s="15">
        <v>1.25</v>
      </c>
      <c r="R91" s="16">
        <v>1</v>
      </c>
      <c r="S91" s="4"/>
    </row>
    <row r="92" spans="16:19" ht="15.75">
      <c r="P92" s="14">
        <v>38047</v>
      </c>
      <c r="Q92" s="15">
        <v>1.25</v>
      </c>
      <c r="R92" s="16">
        <v>1</v>
      </c>
      <c r="S92" s="4"/>
    </row>
    <row r="93" spans="16:19" ht="15.75">
      <c r="P93" s="14">
        <v>38078</v>
      </c>
      <c r="Q93" s="15">
        <v>1.25</v>
      </c>
      <c r="R93" s="16">
        <v>1</v>
      </c>
      <c r="S93" s="4"/>
    </row>
    <row r="94" spans="16:19" ht="15.75">
      <c r="P94" s="14">
        <v>38108</v>
      </c>
      <c r="Q94" s="15">
        <v>1.25</v>
      </c>
      <c r="R94" s="16">
        <v>1</v>
      </c>
      <c r="S94" s="4"/>
    </row>
    <row r="95" spans="16:19" ht="15.75">
      <c r="P95" s="14">
        <v>38139</v>
      </c>
      <c r="Q95" s="15">
        <v>1.625</v>
      </c>
      <c r="R95" s="16">
        <v>1</v>
      </c>
      <c r="S95" s="4"/>
    </row>
    <row r="96" spans="16:19" ht="15.75">
      <c r="P96" s="14">
        <v>38169</v>
      </c>
      <c r="Q96" s="15">
        <v>2</v>
      </c>
      <c r="R96" s="16">
        <v>1</v>
      </c>
      <c r="S96" s="4"/>
    </row>
    <row r="97" spans="16:19" ht="15.75">
      <c r="P97" s="14">
        <v>38200</v>
      </c>
      <c r="Q97" s="15">
        <v>2.125</v>
      </c>
      <c r="R97" s="16">
        <v>1</v>
      </c>
      <c r="S97" s="4"/>
    </row>
    <row r="98" spans="16:19" ht="15.75">
      <c r="P98" s="14">
        <v>38231</v>
      </c>
      <c r="Q98" s="15">
        <v>2</v>
      </c>
      <c r="R98" s="16">
        <v>1</v>
      </c>
      <c r="S98" s="4"/>
    </row>
    <row r="99" spans="16:19" ht="15.75">
      <c r="P99" s="14">
        <v>38261</v>
      </c>
      <c r="Q99" s="15">
        <v>2</v>
      </c>
      <c r="R99" s="16">
        <v>1</v>
      </c>
      <c r="S99" s="4"/>
    </row>
    <row r="100" spans="16:19" ht="15.75">
      <c r="P100" s="14">
        <v>38292</v>
      </c>
      <c r="Q100" s="15">
        <v>2.25</v>
      </c>
      <c r="R100" s="16">
        <v>1</v>
      </c>
      <c r="S100" s="4"/>
    </row>
    <row r="101" spans="16:19" ht="15.75">
      <c r="P101" s="14">
        <v>38322</v>
      </c>
      <c r="Q101" s="15">
        <v>2.375</v>
      </c>
      <c r="R101" s="16">
        <v>1</v>
      </c>
      <c r="S101" s="4"/>
    </row>
    <row r="102" spans="16:19" ht="15.75">
      <c r="P102" s="14">
        <v>38353</v>
      </c>
      <c r="Q102" s="15">
        <v>2.625</v>
      </c>
      <c r="R102" s="16">
        <v>1</v>
      </c>
      <c r="S102" s="4"/>
    </row>
    <row r="103" spans="16:19" ht="15.75">
      <c r="P103" s="14">
        <v>38384</v>
      </c>
      <c r="Q103" s="15">
        <v>2.75</v>
      </c>
      <c r="R103" s="16">
        <v>1</v>
      </c>
      <c r="S103" s="4"/>
    </row>
    <row r="104" spans="16:19" ht="15.75">
      <c r="P104" s="14">
        <v>38412</v>
      </c>
      <c r="Q104" s="15">
        <v>3</v>
      </c>
      <c r="R104" s="16">
        <v>1</v>
      </c>
      <c r="S104" s="4"/>
    </row>
    <row r="105" spans="16:19" ht="15.75">
      <c r="P105" s="14">
        <v>38443</v>
      </c>
      <c r="Q105" s="15">
        <v>3.25</v>
      </c>
      <c r="R105" s="16">
        <v>1</v>
      </c>
      <c r="S105" s="4"/>
    </row>
    <row r="106" spans="16:19" ht="15.75">
      <c r="P106" s="14">
        <v>38473</v>
      </c>
      <c r="Q106" s="15">
        <v>3.375</v>
      </c>
      <c r="R106" s="16">
        <v>1</v>
      </c>
      <c r="S106" s="4"/>
    </row>
    <row r="107" spans="16:19" ht="15.75">
      <c r="P107" s="14">
        <v>38504</v>
      </c>
      <c r="Q107" s="15">
        <v>3.375</v>
      </c>
      <c r="R107" s="16">
        <v>1</v>
      </c>
      <c r="S107" s="4"/>
    </row>
    <row r="108" spans="16:19" ht="15.75">
      <c r="P108" s="14">
        <v>38534</v>
      </c>
      <c r="Q108" s="41">
        <v>3.375</v>
      </c>
      <c r="R108" s="16">
        <v>1</v>
      </c>
      <c r="S108" s="4"/>
    </row>
    <row r="109" spans="16:19" ht="15.75">
      <c r="P109" s="14">
        <v>38565</v>
      </c>
      <c r="Q109" s="41">
        <v>3.5</v>
      </c>
      <c r="R109" s="16">
        <v>1</v>
      </c>
      <c r="S109" s="4"/>
    </row>
    <row r="110" spans="16:19" ht="15.75">
      <c r="P110" s="14">
        <v>38596</v>
      </c>
      <c r="Q110" s="41">
        <v>3.875</v>
      </c>
      <c r="R110" s="16">
        <v>1</v>
      </c>
      <c r="S110" s="4"/>
    </row>
    <row r="111" spans="16:19" ht="15.75">
      <c r="P111" s="14">
        <v>38626</v>
      </c>
      <c r="Q111" s="41">
        <v>3.875</v>
      </c>
      <c r="R111" s="16">
        <v>1</v>
      </c>
      <c r="S111" s="4"/>
    </row>
    <row r="112" spans="16:19" ht="15.75">
      <c r="P112" s="14">
        <v>38657</v>
      </c>
      <c r="Q112" s="41">
        <v>4</v>
      </c>
      <c r="R112" s="16">
        <v>1</v>
      </c>
      <c r="S112" s="4"/>
    </row>
    <row r="113" spans="16:19" ht="15.75">
      <c r="P113" s="14">
        <v>38687</v>
      </c>
      <c r="Q113" s="41">
        <v>4.375</v>
      </c>
      <c r="R113" s="16">
        <v>1</v>
      </c>
      <c r="S113" s="4"/>
    </row>
    <row r="114" spans="16:19" ht="15.75">
      <c r="P114" s="14">
        <v>38718</v>
      </c>
      <c r="Q114" s="41">
        <v>4.375</v>
      </c>
      <c r="R114" s="42">
        <v>2</v>
      </c>
      <c r="S114" s="4"/>
    </row>
    <row r="115" spans="16:19" ht="15.75">
      <c r="P115" s="14">
        <v>38749</v>
      </c>
      <c r="Q115" s="39"/>
      <c r="R115" s="42">
        <v>2</v>
      </c>
      <c r="S115" s="4"/>
    </row>
    <row r="116" spans="16:19" ht="15.75">
      <c r="P116" s="14">
        <v>38777</v>
      </c>
      <c r="Q116" s="39"/>
      <c r="R116" s="42">
        <v>2</v>
      </c>
      <c r="S116" s="4"/>
    </row>
    <row r="117" spans="16:19" ht="15.75">
      <c r="P117" s="14">
        <v>38808</v>
      </c>
      <c r="Q117" s="39"/>
      <c r="R117" s="42">
        <v>2</v>
      </c>
      <c r="S117" s="4"/>
    </row>
    <row r="118" spans="16:19" ht="15.75">
      <c r="P118" s="14">
        <v>38838</v>
      </c>
      <c r="Q118" s="39"/>
      <c r="R118" s="42">
        <v>2</v>
      </c>
      <c r="S118" s="4"/>
    </row>
    <row r="119" spans="16:19" ht="15.75">
      <c r="P119" s="14">
        <v>38869</v>
      </c>
      <c r="Q119" s="39"/>
      <c r="R119" s="42">
        <v>2</v>
      </c>
      <c r="S119" s="4"/>
    </row>
    <row r="120" spans="16:19" ht="15.75">
      <c r="P120" s="14">
        <v>38899</v>
      </c>
      <c r="Q120" s="39"/>
      <c r="R120" s="42">
        <v>2</v>
      </c>
      <c r="S120" s="4"/>
    </row>
    <row r="121" spans="16:19" ht="15.75">
      <c r="P121" s="14">
        <v>38930</v>
      </c>
      <c r="Q121" s="39"/>
      <c r="R121" s="42">
        <v>2</v>
      </c>
      <c r="S121" s="4"/>
    </row>
    <row r="122" spans="16:19" ht="15.75">
      <c r="P122" s="14">
        <v>38961</v>
      </c>
      <c r="Q122" s="39"/>
      <c r="R122" s="42">
        <v>2</v>
      </c>
      <c r="S122" s="4"/>
    </row>
    <row r="123" spans="16:19" ht="15.75">
      <c r="P123" s="14">
        <v>38991</v>
      </c>
      <c r="Q123" s="39"/>
      <c r="R123" s="42">
        <v>2</v>
      </c>
      <c r="S123" s="4"/>
    </row>
    <row r="124" spans="16:19" ht="15.75">
      <c r="P124" s="14">
        <v>39022</v>
      </c>
      <c r="Q124" s="39"/>
      <c r="R124" s="42">
        <v>2</v>
      </c>
      <c r="S124" s="4"/>
    </row>
    <row r="125" spans="16:19" ht="15.75">
      <c r="P125" s="14">
        <v>39052</v>
      </c>
      <c r="Q125" s="39"/>
      <c r="R125" s="42">
        <v>2</v>
      </c>
      <c r="S125" s="4"/>
    </row>
    <row r="126" spans="16:19" ht="15.75">
      <c r="P126" s="14">
        <v>39083</v>
      </c>
      <c r="Q126" s="39"/>
      <c r="R126" s="40"/>
      <c r="S126" s="4"/>
    </row>
    <row r="127" spans="16:19" ht="15.75">
      <c r="P127" s="14">
        <v>39114</v>
      </c>
      <c r="Q127" s="39"/>
      <c r="R127" s="40"/>
      <c r="S127" s="4"/>
    </row>
    <row r="128" spans="16:19" ht="15.75">
      <c r="P128" s="14">
        <v>39142</v>
      </c>
      <c r="Q128" s="39"/>
      <c r="R128" s="40"/>
      <c r="S128" s="4"/>
    </row>
    <row r="129" spans="16:19" ht="15.75">
      <c r="P129" s="14">
        <v>39173</v>
      </c>
      <c r="Q129" s="39"/>
      <c r="R129" s="40"/>
      <c r="S129" s="4"/>
    </row>
    <row r="130" spans="16:19" ht="15.75">
      <c r="P130" s="14">
        <v>39203</v>
      </c>
      <c r="Q130" s="39"/>
      <c r="R130" s="40"/>
      <c r="S130" s="4"/>
    </row>
    <row r="131" spans="16:19" ht="15.75">
      <c r="P131" s="14">
        <v>39234</v>
      </c>
      <c r="Q131" s="39"/>
      <c r="R131" s="40"/>
      <c r="S131" s="4"/>
    </row>
    <row r="132" spans="16:19" ht="15.75">
      <c r="P132" s="14">
        <v>39264</v>
      </c>
      <c r="Q132" s="39"/>
      <c r="R132" s="40"/>
      <c r="S132" s="4"/>
    </row>
    <row r="133" spans="16:19" ht="15.75">
      <c r="P133" s="14">
        <v>39295</v>
      </c>
      <c r="Q133" s="39"/>
      <c r="R133" s="40"/>
      <c r="S133" s="4"/>
    </row>
    <row r="134" spans="16:19" ht="15.75">
      <c r="P134" s="14">
        <v>39326</v>
      </c>
      <c r="Q134" s="39"/>
      <c r="R134" s="40"/>
      <c r="S134" s="4"/>
    </row>
    <row r="135" spans="16:19" ht="15.75">
      <c r="P135" s="14">
        <v>39356</v>
      </c>
      <c r="Q135" s="39"/>
      <c r="R135" s="40"/>
      <c r="S135" s="4"/>
    </row>
    <row r="136" spans="16:19" ht="15.75">
      <c r="P136" s="14">
        <v>39387</v>
      </c>
      <c r="Q136" s="39"/>
      <c r="R136" s="40"/>
      <c r="S136" s="4"/>
    </row>
    <row r="137" spans="16:19" ht="15.75">
      <c r="P137" s="14">
        <v>39417</v>
      </c>
      <c r="Q137" s="39"/>
      <c r="R137" s="40"/>
      <c r="S137" s="4"/>
    </row>
    <row r="138" spans="16:19" ht="15.75">
      <c r="P138" s="14">
        <v>39448</v>
      </c>
      <c r="Q138" s="39"/>
      <c r="R138" s="40"/>
      <c r="S138" s="4"/>
    </row>
    <row r="139" spans="16:19" ht="15.75">
      <c r="P139" s="14">
        <v>39479</v>
      </c>
      <c r="Q139" s="39"/>
      <c r="R139" s="40"/>
      <c r="S139" s="4"/>
    </row>
    <row r="140" spans="16:19" ht="15.75">
      <c r="P140" s="14">
        <v>39508</v>
      </c>
      <c r="Q140" s="39"/>
      <c r="R140" s="40"/>
      <c r="S140" s="4"/>
    </row>
    <row r="141" spans="16:19" ht="15.75">
      <c r="P141" s="14">
        <v>39539</v>
      </c>
      <c r="Q141" s="39"/>
      <c r="R141" s="40"/>
      <c r="S141" s="4"/>
    </row>
    <row r="142" spans="16:19" ht="15.75">
      <c r="P142" s="14">
        <v>39569</v>
      </c>
      <c r="Q142" s="39"/>
      <c r="R142" s="40"/>
      <c r="S142" s="4"/>
    </row>
    <row r="143" spans="16:19" ht="15.75">
      <c r="P143" s="14">
        <v>39600</v>
      </c>
      <c r="Q143" s="39"/>
      <c r="R143" s="40"/>
      <c r="S143" s="4"/>
    </row>
    <row r="144" spans="16:19" ht="15.75">
      <c r="P144" s="14">
        <v>39630</v>
      </c>
      <c r="Q144" s="39"/>
      <c r="R144" s="40"/>
      <c r="S144" s="4"/>
    </row>
    <row r="145" spans="16:19" ht="15.75">
      <c r="P145" s="14">
        <v>39661</v>
      </c>
      <c r="Q145" s="39"/>
      <c r="R145" s="40"/>
      <c r="S145" s="4"/>
    </row>
    <row r="146" spans="16:19" ht="15.75">
      <c r="P146" s="14">
        <v>39692</v>
      </c>
      <c r="Q146" s="39"/>
      <c r="R146" s="40"/>
      <c r="S146" s="4"/>
    </row>
    <row r="147" spans="16:19" ht="15.75">
      <c r="P147" s="14">
        <v>39722</v>
      </c>
      <c r="Q147" s="39"/>
      <c r="R147" s="40"/>
      <c r="S147" s="4"/>
    </row>
    <row r="148" spans="16:19" ht="15.75">
      <c r="P148" s="14">
        <v>39753</v>
      </c>
      <c r="Q148" s="39"/>
      <c r="R148" s="40"/>
      <c r="S148" s="4"/>
    </row>
    <row r="149" spans="16:19" ht="15.75">
      <c r="P149" s="14">
        <v>39783</v>
      </c>
      <c r="Q149" s="39"/>
      <c r="R149" s="40"/>
      <c r="S149" s="4"/>
    </row>
    <row r="150" spans="16:19" ht="12.75">
      <c r="P150" s="4"/>
      <c r="Q150" s="4"/>
      <c r="R150" s="4"/>
      <c r="S150" s="4"/>
    </row>
    <row r="151" spans="16:19" ht="12.75">
      <c r="P151" s="4"/>
      <c r="Q151" s="4"/>
      <c r="R151" s="4"/>
      <c r="S151" s="4"/>
    </row>
  </sheetData>
  <sheetProtection password="E32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jan.whitcomb</dc:creator>
  <cp:keywords/>
  <dc:description/>
  <cp:lastModifiedBy>jan.whitcomb</cp:lastModifiedBy>
  <dcterms:created xsi:type="dcterms:W3CDTF">2005-09-27T12:30:20Z</dcterms:created>
  <dcterms:modified xsi:type="dcterms:W3CDTF">2006-01-27T16:30:48Z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