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55" windowHeight="5280" activeTab="1"/>
  </bookViews>
  <sheets>
    <sheet name="Component Consolidate Acct Sum " sheetId="1" r:id="rId1"/>
    <sheet name="Component Summary Worksheets" sheetId="2" r:id="rId2"/>
  </sheets>
  <definedNames>
    <definedName name="\D">'Component Summary Worksheets'!#REF!</definedName>
    <definedName name="_xlnm.Print_Area" localSheetId="1">'Component Summary Worksheets'!$A$1:$AD$45</definedName>
  </definedNames>
  <calcPr fullCalcOnLoad="1"/>
</workbook>
</file>

<file path=xl/sharedStrings.xml><?xml version="1.0" encoding="utf-8"?>
<sst xmlns="http://schemas.openxmlformats.org/spreadsheetml/2006/main" count="170" uniqueCount="80">
  <si>
    <t>2006 Enacted (with Rescissions).........................................................................................</t>
  </si>
  <si>
    <t>2007 Estimate (direct)*...............................................................................................................................................................</t>
  </si>
  <si>
    <t>* The Department of Justice 2008 budget request was built on a starting point that recognized progress in enacting the FY 2007 appropriation.  The starting point used (referred to throughout this document as the "Estimate") is the average of the Senate Committee and House passed marks, less one percent, unless noted otherwise.</t>
  </si>
  <si>
    <t>Subtotal Increases ................................................................................................................</t>
  </si>
  <si>
    <t>Subtotal Offsets………………………………………………………...………………….</t>
  </si>
  <si>
    <t xml:space="preserve">  Change 2008 from 2007 Estimate .................................................................................................................</t>
  </si>
  <si>
    <t>Total Program Changes …………………………………………………………..………</t>
  </si>
  <si>
    <t/>
  </si>
  <si>
    <t xml:space="preserve"> </t>
  </si>
  <si>
    <t>(Dollars in thousands)</t>
  </si>
  <si>
    <t>1.</t>
  </si>
  <si>
    <t>2.</t>
  </si>
  <si>
    <t>Amount</t>
  </si>
  <si>
    <t>Comparison by activity and program</t>
  </si>
  <si>
    <t>FTE</t>
  </si>
  <si>
    <t>Grand Total</t>
  </si>
  <si>
    <t>Perm</t>
  </si>
  <si>
    <t>Perm.</t>
  </si>
  <si>
    <t>Pos.</t>
  </si>
  <si>
    <t>SALARIES AND EXPENSES</t>
  </si>
  <si>
    <t>(Dollars in Thousands)</t>
  </si>
  <si>
    <t xml:space="preserve">   TOTAL</t>
  </si>
  <si>
    <t>Adjustments to Base</t>
  </si>
  <si>
    <t>Increases:</t>
  </si>
  <si>
    <t>Decreases:</t>
  </si>
  <si>
    <t>2006 Enacted (with Rescissions and Supplemental) ...........................................................</t>
  </si>
  <si>
    <t>Transfers:</t>
  </si>
  <si>
    <t>Program Changes</t>
  </si>
  <si>
    <t>Total Adjustments to Base ........................................................................................................................................................</t>
  </si>
  <si>
    <t>Total Program Changes</t>
  </si>
  <si>
    <t>Program Offsets</t>
  </si>
  <si>
    <t>Total.................................................................................</t>
  </si>
  <si>
    <t>Subtotal Transfers .......….........................................................................................................…</t>
  </si>
  <si>
    <t>Subtotal Increases .....................................................................................................................................................................................................................................................................</t>
  </si>
  <si>
    <t>Subtotal Decreases......................................................................................................................................................................................................................................................................</t>
  </si>
  <si>
    <t>2007 President's Budget (Information Only)...............................................................................................................................................................</t>
  </si>
  <si>
    <t>2007 Continuing Resolution Level (Information Only)...............................................................................................................................................................</t>
  </si>
  <si>
    <t xml:space="preserve">     Change 2008 from 2007 Estimate...................................................................................................................................................</t>
  </si>
  <si>
    <t>2008 Current Services ..........................................................................................................................................</t>
  </si>
  <si>
    <t>2008 pay raise (3.0%)...........................................................................…</t>
  </si>
  <si>
    <t>Annualization of 2007 positions (FTE)...........................................................................…</t>
  </si>
  <si>
    <t>Annualization of 2007 positions (dollars)...........................................................................…</t>
  </si>
  <si>
    <t>2007 Estimate</t>
  </si>
  <si>
    <t>2008 Request</t>
  </si>
  <si>
    <t>2008 Current Services</t>
  </si>
  <si>
    <t>Program Increases</t>
  </si>
  <si>
    <t xml:space="preserve">EXECUTIVE OFFICE FOR IMMIGRATATION REVIEW  </t>
  </si>
  <si>
    <t>OFFICE FOR THE PARDON ATTORNEY</t>
  </si>
  <si>
    <t xml:space="preserve">ADMINISTRATIVE REVIEW AND APPEALS </t>
  </si>
  <si>
    <t>2006 Wartime Supplemental .....................................................................................................................</t>
  </si>
  <si>
    <t>DHS Security Charges...........................................................................…</t>
  </si>
  <si>
    <t>Security Investigations...........................................................................…</t>
  </si>
  <si>
    <t>Employee Compensation Fund ................................................................................................................................................</t>
  </si>
  <si>
    <t xml:space="preserve">Increases </t>
  </si>
  <si>
    <t xml:space="preserve">Offsets </t>
  </si>
  <si>
    <t>[4,000]</t>
  </si>
  <si>
    <t>ADMINISTRATIVE REVIEW AND APPEALS</t>
  </si>
  <si>
    <t>Executive Office for Immigration Review........................................................</t>
  </si>
  <si>
    <t>Office of the Pardon Attorney........................................................</t>
  </si>
  <si>
    <t>1.  Adjudication of Increased Immigration Caseload ..............................................................................................................................................................................................................</t>
  </si>
  <si>
    <t>1.   Immigration Application Fee ........................................................................................................................................................................................................</t>
  </si>
  <si>
    <t>Total Program Changes, Administrative Review and Appeals..........................................................................................................................................…</t>
  </si>
  <si>
    <t>2008 Request .................................................................................................................................</t>
  </si>
  <si>
    <t>Increased Immigration Workload..........................................................................................................................................</t>
  </si>
  <si>
    <t>2007 pay raise annualization (2.2%)...........................................................................…</t>
  </si>
  <si>
    <t>Change in Compensable Days...........................................................................……………..</t>
  </si>
  <si>
    <t>Retirement...........................................................................……………………..</t>
  </si>
  <si>
    <t>Employee Compensation Fund...........................................................................……………………</t>
  </si>
  <si>
    <t>Health Insurance...........................................................................………………….</t>
  </si>
  <si>
    <t>GSA Rent...........................................................................…………………………..</t>
  </si>
  <si>
    <t>Lease Expirations...........................................................................…………….</t>
  </si>
  <si>
    <t>Total Program Increases.....................................................................................................................................................................................</t>
  </si>
  <si>
    <t>Total Program Offsets..........................................................................................................................................…...........................................</t>
  </si>
  <si>
    <t>**  The President's Budget Appendix language displays an incorrect amount, which does not include the $4,000,000 being transferred to EOIR from DHS.</t>
  </si>
  <si>
    <t xml:space="preserve">2008 Request ** ................................................................................................................................................................ </t>
  </si>
  <si>
    <t>From DHS to EOIR Legal Orientation Program .......….........................................................................................................…</t>
  </si>
  <si>
    <t>From DHS Immigration Examinations Fee Account to EOIR .......….........................................................................................................…</t>
  </si>
  <si>
    <t>Immigration Application Fee Offset ..........................................................................................................................................</t>
  </si>
  <si>
    <r>
      <t xml:space="preserve">Executive Office for Immigration and Review requests120 positions (20 Immigration judges and 10 Board of Immigration Appeals attorneys), 120 FTE and $12,000,000 to make permanent the resources received through the 2006 War Supplemental.  </t>
    </r>
    <r>
      <rPr>
        <sz val="14"/>
        <rFont val="Arial"/>
        <family val="2"/>
      </rPr>
      <t xml:space="preserve">The additional funding authority provided in the FY 2006 supplemental will expire at the end of FY 2007.  Current and planned Department of Homeland Security (DHS) initiatives have and will continue to increase immigration court caseload (75,000 additional cases in 2005 alone and a minimum of 25,000 additional cases by 2008).  In addition appellate caseload receipts are expected to increase by approximately 4,000 cases annually.  The need for additional resources in EOIR is linked to a variety of DHS enforcement increases, including nearly 6,700 new detention beds, which will be fully on-line by 2008.  FY 2008 current service resources for this activity are $237,162,000; FY 2008 total resources for this program are $245,162,000.  </t>
    </r>
  </si>
  <si>
    <t xml:space="preserve">Fees collected for the processing of immigration appeal documents are deposited into the Immigration Examinations Fee Account, which is collected by the Department of Homeland Security.  In FY 2008, EOIR will receive $4,000,000 as a transfer from the Immigration Examinations Fee Account. This results in a reduction of $4,000,000 million to EOIR's discretionary requirement.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</si>
</sst>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s>
  <fonts count="14">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0"/>
    </font>
    <font>
      <sz val="16"/>
      <name val="Arial"/>
      <family val="0"/>
    </font>
    <font>
      <u val="single"/>
      <sz val="14"/>
      <name val="Arial"/>
      <family val="0"/>
    </font>
    <font>
      <b/>
      <sz val="14"/>
      <name val="Arial"/>
      <family val="2"/>
    </font>
    <font>
      <b/>
      <u val="single"/>
      <sz val="14"/>
      <name val="Arial"/>
      <family val="2"/>
    </font>
    <font>
      <b/>
      <u val="single"/>
      <sz val="10"/>
      <name val="Arial"/>
      <family val="0"/>
    </font>
    <font>
      <u val="doubleAccounting"/>
      <sz val="10"/>
      <name val="Arial"/>
      <family val="0"/>
    </font>
  </fonts>
  <fills count="3">
    <fill>
      <patternFill/>
    </fill>
    <fill>
      <patternFill patternType="gray125"/>
    </fill>
    <fill>
      <patternFill patternType="solid">
        <fgColor indexed="43"/>
        <bgColor indexed="64"/>
      </patternFill>
    </fill>
  </fills>
  <borders count="17">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right/>
      <top/>
      <bottom style="thin"/>
    </border>
    <border>
      <left style="thin"/>
      <right>
        <color indexed="63"/>
      </right>
      <top style="thin"/>
      <bottom>
        <color indexed="63"/>
      </bottom>
    </border>
    <border>
      <left/>
      <right>
        <color indexed="63"/>
      </right>
      <top/>
      <bottom style="thin"/>
    </border>
    <border>
      <left>
        <color indexed="63"/>
      </left>
      <right>
        <color indexed="63"/>
      </right>
      <top/>
      <bottom style="thin"/>
    </border>
    <border>
      <left>
        <color indexed="63"/>
      </left>
      <right/>
      <top/>
      <bottom style="thin"/>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cellStyleXfs>
  <cellXfs count="135">
    <xf numFmtId="3" fontId="0" fillId="0" borderId="0" xfId="0" applyAlignment="1">
      <alignment/>
    </xf>
    <xf numFmtId="3" fontId="7" fillId="0" borderId="0" xfId="0" applyAlignment="1">
      <alignment/>
    </xf>
    <xf numFmtId="3" fontId="4" fillId="0" borderId="0" xfId="0" applyAlignment="1">
      <alignment/>
    </xf>
    <xf numFmtId="3" fontId="8" fillId="0" borderId="0" xfId="0" applyAlignment="1">
      <alignment/>
    </xf>
    <xf numFmtId="3" fontId="4" fillId="0" borderId="0" xfId="0" applyAlignment="1">
      <alignment horizontal="centerContinuous"/>
    </xf>
    <xf numFmtId="3" fontId="7" fillId="0" borderId="0" xfId="0" applyAlignment="1">
      <alignment horizontal="centerContinuous"/>
    </xf>
    <xf numFmtId="3" fontId="5" fillId="0" borderId="0" xfId="0" applyAlignment="1">
      <alignment horizontal="centerContinuous"/>
    </xf>
    <xf numFmtId="5" fontId="4" fillId="0" borderId="0" xfId="0" applyAlignment="1">
      <alignment/>
    </xf>
    <xf numFmtId="3" fontId="6" fillId="0" borderId="0" xfId="0" applyAlignment="1">
      <alignment/>
    </xf>
    <xf numFmtId="5" fontId="7" fillId="0" borderId="0" xfId="0" applyAlignment="1">
      <alignment/>
    </xf>
    <xf numFmtId="3" fontId="7" fillId="0" borderId="0" xfId="0" applyAlignment="1">
      <alignment horizontal="center"/>
    </xf>
    <xf numFmtId="3" fontId="9" fillId="0" borderId="0" xfId="0" applyAlignment="1">
      <alignment horizontal="center"/>
    </xf>
    <xf numFmtId="3" fontId="7" fillId="0" borderId="0" xfId="0" applyFont="1" applyAlignment="1">
      <alignment/>
    </xf>
    <xf numFmtId="3" fontId="9" fillId="0" borderId="0" xfId="0" applyAlignment="1">
      <alignment horizontal="center"/>
    </xf>
    <xf numFmtId="3" fontId="4" fillId="0" borderId="0" xfId="0" applyFont="1" applyAlignment="1">
      <alignment horizontal="centerContinuous"/>
    </xf>
    <xf numFmtId="3" fontId="7" fillId="0" borderId="0" xfId="0" applyBorder="1" applyAlignment="1">
      <alignment/>
    </xf>
    <xf numFmtId="3" fontId="7" fillId="0" borderId="0" xfId="0" applyBorder="1" applyAlignment="1">
      <alignment/>
    </xf>
    <xf numFmtId="3" fontId="7" fillId="0" borderId="0" xfId="0" applyBorder="1" applyAlignment="1">
      <alignment/>
    </xf>
    <xf numFmtId="3" fontId="4" fillId="0" borderId="0" xfId="0" applyFont="1" applyAlignment="1">
      <alignment/>
    </xf>
    <xf numFmtId="3" fontId="7" fillId="0" borderId="0" xfId="0" applyAlignment="1">
      <alignment horizontal="left"/>
    </xf>
    <xf numFmtId="3" fontId="7" fillId="0" borderId="0" xfId="0" applyBorder="1" applyAlignment="1">
      <alignment horizontal="center"/>
    </xf>
    <xf numFmtId="3" fontId="0" fillId="0" borderId="0" xfId="0" applyBorder="1" applyAlignment="1">
      <alignment horizontal="center"/>
    </xf>
    <xf numFmtId="3" fontId="0" fillId="0" borderId="0" xfId="0" applyBorder="1" applyAlignment="1">
      <alignment horizontal="center"/>
    </xf>
    <xf numFmtId="3" fontId="9" fillId="0" borderId="0" xfId="0" applyFont="1" applyAlignment="1">
      <alignment horizontal="center"/>
    </xf>
    <xf numFmtId="3" fontId="6" fillId="0" borderId="0" xfId="0" applyAlignment="1">
      <alignment horizontal="center"/>
    </xf>
    <xf numFmtId="3" fontId="4" fillId="0" borderId="0" xfId="0" applyAlignment="1">
      <alignment horizontal="center"/>
    </xf>
    <xf numFmtId="164" fontId="7" fillId="0" borderId="0" xfId="0" applyNumberFormat="1" applyAlignment="1">
      <alignment/>
    </xf>
    <xf numFmtId="164" fontId="4" fillId="0" borderId="0" xfId="0" applyNumberFormat="1" applyAlignment="1">
      <alignment/>
    </xf>
    <xf numFmtId="3" fontId="7" fillId="0" borderId="0" xfId="0" applyFont="1" applyBorder="1" applyAlignment="1">
      <alignment horizontal="center"/>
    </xf>
    <xf numFmtId="3" fontId="9" fillId="0" borderId="0" xfId="0" applyFont="1" applyBorder="1" applyAlignment="1">
      <alignment horizontal="center"/>
    </xf>
    <xf numFmtId="3" fontId="10" fillId="0" borderId="0" xfId="0" applyFont="1" applyAlignment="1">
      <alignment horizontal="centerContinuous"/>
    </xf>
    <xf numFmtId="3" fontId="11" fillId="0" borderId="0" xfId="0" applyFont="1" applyAlignment="1">
      <alignment horizontal="centerContinuous"/>
    </xf>
    <xf numFmtId="3" fontId="7" fillId="0" borderId="0" xfId="0" applyFont="1" applyAlignment="1">
      <alignment horizontal="centerContinuous"/>
    </xf>
    <xf numFmtId="3" fontId="0" fillId="0" borderId="0" xfId="0" applyNumberFormat="1" applyBorder="1" applyAlignment="1">
      <alignment/>
    </xf>
    <xf numFmtId="0" fontId="0" fillId="0" borderId="1" xfId="0" applyBorder="1" applyAlignment="1">
      <alignment/>
    </xf>
    <xf numFmtId="3" fontId="0" fillId="0" borderId="1" xfId="0" applyBorder="1" applyAlignment="1">
      <alignment/>
    </xf>
    <xf numFmtId="3" fontId="0" fillId="0" borderId="2" xfId="0" applyNumberFormat="1" applyBorder="1" applyAlignment="1">
      <alignment/>
    </xf>
    <xf numFmtId="3" fontId="0" fillId="0" borderId="0" xfId="0" applyBorder="1" applyAlignment="1">
      <alignment/>
    </xf>
    <xf numFmtId="3" fontId="0" fillId="0" borderId="1" xfId="0" applyNumberFormat="1" applyBorder="1" applyAlignment="1">
      <alignment/>
    </xf>
    <xf numFmtId="3" fontId="0" fillId="0" borderId="1" xfId="0" applyNumberFormat="1" applyFill="1" applyBorder="1" applyAlignment="1">
      <alignment/>
    </xf>
    <xf numFmtId="3" fontId="0" fillId="0" borderId="3" xfId="0" applyNumberFormat="1" applyBorder="1" applyAlignment="1">
      <alignment/>
    </xf>
    <xf numFmtId="3" fontId="0" fillId="0" borderId="4" xfId="0" applyNumberFormat="1" applyBorder="1" applyAlignment="1">
      <alignment/>
    </xf>
    <xf numFmtId="3" fontId="0" fillId="0" borderId="5" xfId="0" applyNumberFormat="1" applyBorder="1" applyAlignment="1">
      <alignment/>
    </xf>
    <xf numFmtId="0" fontId="12" fillId="0" borderId="0" xfId="0" applyFont="1" applyAlignment="1">
      <alignment horizontal="centerContinuous"/>
    </xf>
    <xf numFmtId="0" fontId="0" fillId="0" borderId="0" xfId="0" applyAlignment="1">
      <alignment horizontal="centerContinuous"/>
    </xf>
    <xf numFmtId="3" fontId="0" fillId="0" borderId="0" xfId="0" applyNumberFormat="1" applyAlignment="1">
      <alignment horizontal="centerContinuous"/>
    </xf>
    <xf numFmtId="3" fontId="0" fillId="0" borderId="0" xfId="0" applyAlignment="1">
      <alignment/>
    </xf>
    <xf numFmtId="3" fontId="0" fillId="0" borderId="0" xfId="0" applyNumberFormat="1" applyAlignment="1">
      <alignment/>
    </xf>
    <xf numFmtId="0" fontId="0" fillId="0" borderId="0" xfId="0" applyAlignment="1">
      <alignment/>
    </xf>
    <xf numFmtId="0" fontId="0" fillId="0" borderId="6" xfId="0" applyBorder="1" applyAlignment="1">
      <alignment horizontal="center"/>
    </xf>
    <xf numFmtId="3" fontId="0" fillId="0" borderId="6" xfId="0" applyNumberFormat="1" applyBorder="1" applyAlignment="1">
      <alignment horizontal="center"/>
    </xf>
    <xf numFmtId="3" fontId="0" fillId="0" borderId="5" xfId="0" applyNumberFormat="1" applyBorder="1" applyAlignment="1">
      <alignment horizontal="center"/>
    </xf>
    <xf numFmtId="0" fontId="0" fillId="0" borderId="5" xfId="0" applyBorder="1" applyAlignment="1">
      <alignment horizontal="center"/>
    </xf>
    <xf numFmtId="0" fontId="0" fillId="0" borderId="7" xfId="0" applyBorder="1" applyAlignment="1">
      <alignment/>
    </xf>
    <xf numFmtId="3" fontId="0" fillId="0" borderId="8" xfId="0" applyNumberFormat="1" applyBorder="1" applyAlignment="1">
      <alignment/>
    </xf>
    <xf numFmtId="3" fontId="0" fillId="0" borderId="9" xfId="0" applyNumberFormat="1" applyBorder="1" applyAlignment="1">
      <alignment/>
    </xf>
    <xf numFmtId="0" fontId="0" fillId="0" borderId="10" xfId="0" applyBorder="1" applyAlignment="1">
      <alignment/>
    </xf>
    <xf numFmtId="3" fontId="0" fillId="0" borderId="10" xfId="0" applyNumberFormat="1" applyBorder="1" applyAlignment="1">
      <alignment/>
    </xf>
    <xf numFmtId="3" fontId="13" fillId="0" borderId="8" xfId="0" applyNumberFormat="1" applyBorder="1" applyAlignment="1">
      <alignment/>
    </xf>
    <xf numFmtId="3" fontId="13" fillId="0" borderId="9" xfId="0" applyNumberFormat="1" applyBorder="1" applyAlignment="1">
      <alignment/>
    </xf>
    <xf numFmtId="0" fontId="13" fillId="0" borderId="10" xfId="0" applyBorder="1" applyAlignment="1">
      <alignment/>
    </xf>
    <xf numFmtId="3" fontId="7" fillId="0" borderId="0" xfId="0" applyBorder="1" applyAlignment="1">
      <alignment/>
    </xf>
    <xf numFmtId="3" fontId="0" fillId="0" borderId="0" xfId="0" applyAlignment="1">
      <alignment horizontal="left" indent="1"/>
    </xf>
    <xf numFmtId="3" fontId="0" fillId="0" borderId="0" xfId="0" applyAlignment="1">
      <alignment horizontal="left"/>
    </xf>
    <xf numFmtId="3" fontId="7" fillId="0" borderId="0" xfId="0" applyFont="1" applyBorder="1" applyAlignment="1">
      <alignment vertical="top" wrapText="1"/>
    </xf>
    <xf numFmtId="3" fontId="0" fillId="0" borderId="0" xfId="0" applyAlignment="1">
      <alignment horizontal="left" indent="2"/>
    </xf>
    <xf numFmtId="0" fontId="0" fillId="0" borderId="9" xfId="0" applyBorder="1" applyAlignment="1">
      <alignment/>
    </xf>
    <xf numFmtId="0" fontId="0" fillId="0" borderId="0" xfId="0" applyAlignment="1">
      <alignment horizontal="left" indent="1"/>
    </xf>
    <xf numFmtId="3" fontId="0" fillId="0" borderId="0" xfId="0" applyBorder="1" applyAlignment="1">
      <alignment horizontal="left" indent="1"/>
    </xf>
    <xf numFmtId="3" fontId="8" fillId="0" borderId="0" xfId="0" applyBorder="1" applyAlignment="1">
      <alignment/>
    </xf>
    <xf numFmtId="3" fontId="7" fillId="0" borderId="0" xfId="0" applyBorder="1" applyAlignment="1">
      <alignment horizontal="centerContinuous"/>
    </xf>
    <xf numFmtId="3" fontId="7" fillId="0" borderId="11" xfId="0" applyBorder="1" applyAlignment="1">
      <alignment/>
    </xf>
    <xf numFmtId="164" fontId="7" fillId="0" borderId="11" xfId="0" applyNumberFormat="1" applyBorder="1" applyAlignment="1">
      <alignment/>
    </xf>
    <xf numFmtId="3" fontId="7" fillId="0" borderId="0" xfId="0" applyBorder="1" applyAlignment="1">
      <alignment/>
    </xf>
    <xf numFmtId="3" fontId="0" fillId="0" borderId="0" xfId="0" applyFont="1" applyBorder="1" applyAlignment="1">
      <alignment/>
    </xf>
    <xf numFmtId="3" fontId="0" fillId="0" borderId="0" xfId="0" applyFont="1" applyBorder="1" applyAlignment="1">
      <alignment/>
    </xf>
    <xf numFmtId="3" fontId="4" fillId="0" borderId="0" xfId="0" applyBorder="1" applyAlignment="1">
      <alignment/>
    </xf>
    <xf numFmtId="3" fontId="4" fillId="0" borderId="0" xfId="0" applyBorder="1" applyAlignment="1">
      <alignment/>
    </xf>
    <xf numFmtId="3" fontId="7" fillId="0" borderId="0" xfId="0" applyFont="1" applyAlignment="1">
      <alignment horizontal="left" indent="1"/>
    </xf>
    <xf numFmtId="4" fontId="7" fillId="0" borderId="0" xfId="0" applyNumberFormat="1" applyBorder="1" applyAlignment="1">
      <alignment/>
    </xf>
    <xf numFmtId="3" fontId="7" fillId="0" borderId="11" xfId="0" applyNumberFormat="1" applyBorder="1" applyAlignment="1">
      <alignment/>
    </xf>
    <xf numFmtId="5" fontId="7" fillId="0" borderId="11" xfId="0" applyBorder="1" applyAlignment="1">
      <alignment/>
    </xf>
    <xf numFmtId="3" fontId="7" fillId="0" borderId="0" xfId="0" applyBorder="1" applyAlignment="1">
      <alignment/>
    </xf>
    <xf numFmtId="3" fontId="7" fillId="0" borderId="0" xfId="0" applyFont="1" applyBorder="1" applyAlignment="1">
      <alignment vertical="top" wrapText="1"/>
    </xf>
    <xf numFmtId="0" fontId="0" fillId="0" borderId="0" xfId="0" applyAlignment="1">
      <alignment horizontal="left" indent="3"/>
    </xf>
    <xf numFmtId="3" fontId="0" fillId="0" borderId="1" xfId="0" applyNumberFormat="1" applyBorder="1" applyAlignment="1">
      <alignment horizontal="right"/>
    </xf>
    <xf numFmtId="3" fontId="4" fillId="0" borderId="0" xfId="0" applyBorder="1" applyAlignment="1">
      <alignment/>
    </xf>
    <xf numFmtId="3" fontId="4" fillId="0" borderId="12" xfId="0" applyBorder="1" applyAlignment="1">
      <alignment/>
    </xf>
    <xf numFmtId="3" fontId="4" fillId="0" borderId="0" xfId="0" applyBorder="1" applyAlignment="1">
      <alignment/>
    </xf>
    <xf numFmtId="3" fontId="4" fillId="0" borderId="0" xfId="0" applyBorder="1" applyAlignment="1">
      <alignment/>
    </xf>
    <xf numFmtId="5" fontId="4" fillId="0" borderId="0" xfId="0" applyBorder="1" applyAlignment="1">
      <alignment/>
    </xf>
    <xf numFmtId="3" fontId="4" fillId="0" borderId="12" xfId="0" applyBorder="1" applyAlignment="1">
      <alignment horizontal="right"/>
    </xf>
    <xf numFmtId="3" fontId="0" fillId="0" borderId="9" xfId="0" applyBorder="1" applyAlignment="1">
      <alignment/>
    </xf>
    <xf numFmtId="42" fontId="0" fillId="0" borderId="0" xfId="0" applyNumberFormat="1" applyAlignment="1">
      <alignment vertical="top"/>
    </xf>
    <xf numFmtId="3" fontId="3" fillId="2" borderId="0" xfId="0" applyFont="1" applyFill="1" applyAlignment="1">
      <alignment horizontal="left" wrapText="1" shrinkToFit="1"/>
    </xf>
    <xf numFmtId="3" fontId="0" fillId="0" borderId="13" xfId="0" applyNumberFormat="1" applyBorder="1" applyAlignment="1">
      <alignment horizontal="center" wrapText="1"/>
    </xf>
    <xf numFmtId="3" fontId="0" fillId="0" borderId="11" xfId="0" applyNumberFormat="1" applyBorder="1" applyAlignment="1">
      <alignment horizontal="center" wrapText="1"/>
    </xf>
    <xf numFmtId="3" fontId="0" fillId="0" borderId="7" xfId="0" applyNumberFormat="1" applyBorder="1" applyAlignment="1">
      <alignment horizontal="center" wrapText="1"/>
    </xf>
    <xf numFmtId="3" fontId="0" fillId="0" borderId="8" xfId="0" applyNumberFormat="1" applyBorder="1" applyAlignment="1">
      <alignment horizontal="center" wrapText="1"/>
    </xf>
    <xf numFmtId="3" fontId="0" fillId="0" borderId="9" xfId="0" applyNumberFormat="1" applyBorder="1" applyAlignment="1">
      <alignment horizontal="center" wrapText="1"/>
    </xf>
    <xf numFmtId="3" fontId="0" fillId="0" borderId="10" xfId="0" applyNumberFormat="1" applyBorder="1" applyAlignment="1">
      <alignment horizontal="center" wrapText="1"/>
    </xf>
    <xf numFmtId="0" fontId="0" fillId="0" borderId="11" xfId="0" applyBorder="1" applyAlignment="1">
      <alignment horizontal="center" wrapText="1"/>
    </xf>
    <xf numFmtId="0" fontId="0" fillId="0" borderId="9" xfId="0" applyBorder="1" applyAlignment="1">
      <alignment horizontal="center" wrapText="1"/>
    </xf>
    <xf numFmtId="0" fontId="0" fillId="0" borderId="13" xfId="0" applyBorder="1" applyAlignment="1">
      <alignment horizontal="center"/>
    </xf>
    <xf numFmtId="0" fontId="0" fillId="0" borderId="11"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3" fontId="0" fillId="0" borderId="0" xfId="0" applyNumberFormat="1" applyFont="1" applyAlignment="1">
      <alignment horizontal="left" wrapText="1"/>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vertical="top" wrapText="1"/>
    </xf>
    <xf numFmtId="3" fontId="0" fillId="0" borderId="0" xfId="0" applyFont="1" applyBorder="1" applyAlignment="1">
      <alignment/>
    </xf>
    <xf numFmtId="3" fontId="0" fillId="0" borderId="0" xfId="0" applyFont="1" applyBorder="1" applyAlignment="1">
      <alignment/>
    </xf>
    <xf numFmtId="3" fontId="7" fillId="0" borderId="0" xfId="0" applyFont="1" applyFill="1" applyBorder="1" applyAlignment="1">
      <alignment horizontal="center"/>
    </xf>
    <xf numFmtId="3" fontId="7" fillId="0" borderId="0" xfId="0" applyFont="1" applyFill="1" applyBorder="1" applyAlignment="1">
      <alignment horizontal="center"/>
    </xf>
    <xf numFmtId="3" fontId="7" fillId="0" borderId="0" xfId="0" applyFont="1" applyFill="1" applyBorder="1" applyAlignment="1">
      <alignment horizontal="center"/>
    </xf>
    <xf numFmtId="3" fontId="7" fillId="0" borderId="0" xfId="0" applyFont="1" applyBorder="1" applyAlignment="1">
      <alignment horizontal="left"/>
    </xf>
    <xf numFmtId="3" fontId="7" fillId="0" borderId="0" xfId="0" applyFont="1" applyBorder="1" applyAlignment="1">
      <alignment horizontal="left"/>
    </xf>
    <xf numFmtId="3" fontId="7" fillId="0" borderId="0" xfId="0" applyFont="1" applyBorder="1" applyAlignment="1">
      <alignment horizontal="left"/>
    </xf>
    <xf numFmtId="3" fontId="10" fillId="0" borderId="0" xfId="0" applyFont="1" applyBorder="1" applyAlignment="1">
      <alignment horizontal="left" vertical="top" wrapText="1"/>
    </xf>
    <xf numFmtId="3" fontId="10" fillId="0" borderId="0" xfId="0" applyFont="1" applyBorder="1" applyAlignment="1">
      <alignment horizontal="left" vertical="top" wrapText="1"/>
    </xf>
    <xf numFmtId="3" fontId="4" fillId="0" borderId="14" xfId="0" applyFont="1" applyBorder="1" applyAlignment="1">
      <alignment horizontal="center"/>
    </xf>
    <xf numFmtId="3" fontId="4" fillId="0" borderId="15" xfId="0" applyBorder="1" applyAlignment="1">
      <alignment horizontal="center"/>
    </xf>
    <xf numFmtId="3" fontId="4" fillId="0" borderId="16" xfId="0" applyBorder="1" applyAlignment="1">
      <alignment horizontal="center"/>
    </xf>
    <xf numFmtId="3" fontId="4" fillId="0" borderId="14" xfId="0" applyFont="1" applyBorder="1" applyAlignment="1">
      <alignment horizontal="center" wrapText="1"/>
    </xf>
    <xf numFmtId="3" fontId="0" fillId="0" borderId="15" xfId="0" applyBorder="1" applyAlignment="1">
      <alignment/>
    </xf>
    <xf numFmtId="3" fontId="0" fillId="0" borderId="16" xfId="0" applyBorder="1" applyAlignment="1">
      <alignment/>
    </xf>
    <xf numFmtId="3" fontId="4" fillId="0" borderId="15" xfId="0" applyFont="1" applyBorder="1" applyAlignment="1">
      <alignment horizontal="center"/>
    </xf>
    <xf numFmtId="3" fontId="4" fillId="0" borderId="16" xfId="0" applyFont="1" applyBorder="1" applyAlignment="1">
      <alignment horizontal="center"/>
    </xf>
    <xf numFmtId="3" fontId="9" fillId="0" borderId="0" xfId="0" applyFont="1" applyBorder="1" applyAlignment="1">
      <alignment/>
    </xf>
    <xf numFmtId="3" fontId="9" fillId="0" borderId="0" xfId="0" applyFont="1" applyBorder="1" applyAlignment="1">
      <alignment/>
    </xf>
    <xf numFmtId="3" fontId="9" fillId="0" borderId="0" xfId="0" applyFont="1" applyBorder="1" applyAlignment="1">
      <alignment/>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O76"/>
  <sheetViews>
    <sheetView view="pageBreakPreview" zoomScaleNormal="75" zoomScaleSheetLayoutView="100" workbookViewId="0" topLeftCell="A43">
      <selection activeCell="AB39" sqref="AB39"/>
    </sheetView>
  </sheetViews>
  <sheetFormatPr defaultColWidth="9.140625" defaultRowHeight="12.75"/>
  <cols>
    <col min="1" max="1" width="9.28125" style="46" customWidth="1"/>
    <col min="2" max="2" width="6.7109375" style="46" customWidth="1"/>
    <col min="3" max="3" width="7.7109375" style="46" customWidth="1"/>
    <col min="4" max="4" width="15.00390625" style="46" customWidth="1"/>
    <col min="5" max="5" width="19.7109375" style="46" customWidth="1"/>
    <col min="6" max="6" width="1.421875" style="46" customWidth="1"/>
    <col min="7" max="7" width="8.00390625" style="47" customWidth="1"/>
    <col min="8" max="8" width="7.7109375" style="47" customWidth="1"/>
    <col min="9" max="9" width="11.8515625" style="46" customWidth="1"/>
    <col min="10" max="11" width="7.7109375" style="47" customWidth="1"/>
    <col min="12" max="12" width="14.00390625" style="46" customWidth="1"/>
    <col min="13" max="13" width="10.8515625" style="47" customWidth="1"/>
    <col min="14" max="14" width="7.7109375" style="47" customWidth="1"/>
    <col min="15" max="15" width="12.140625" style="46" customWidth="1"/>
    <col min="16" max="16" width="2.7109375" style="46" customWidth="1"/>
    <col min="17" max="17" width="8.421875" style="46" hidden="1" customWidth="1"/>
    <col min="18" max="18" width="12.7109375" style="46" customWidth="1"/>
    <col min="19" max="21" width="2.7109375" style="46" customWidth="1"/>
    <col min="22" max="22" width="2.7109375" style="46" hidden="1" customWidth="1"/>
    <col min="23" max="26" width="2.7109375" style="46" customWidth="1"/>
    <col min="27" max="27" width="8.421875" style="46" hidden="1" customWidth="1"/>
    <col min="28" max="28" width="12.7109375" style="46" customWidth="1"/>
    <col min="29" max="31" width="2.7109375" style="46" customWidth="1"/>
    <col min="32" max="32" width="8.421875" style="46" hidden="1" customWidth="1"/>
    <col min="33" max="33" width="12.7109375" style="46" customWidth="1"/>
    <col min="34" max="36" width="2.7109375" style="46" customWidth="1"/>
    <col min="37" max="37" width="9.140625" style="46" customWidth="1"/>
    <col min="38" max="38" width="15.7109375" style="46" customWidth="1"/>
    <col min="39" max="41" width="2.7109375" style="46" customWidth="1"/>
    <col min="42" max="42" width="9.140625" style="46" customWidth="1"/>
    <col min="43" max="43" width="15.7109375" style="46" customWidth="1"/>
    <col min="44" max="44" width="2.7109375" style="46" customWidth="1"/>
    <col min="45" max="45" width="9.7109375" style="46" customWidth="1"/>
    <col min="46" max="46" width="2.7109375" style="46" customWidth="1"/>
    <col min="47" max="47" width="9.140625" style="46" customWidth="1"/>
    <col min="48" max="48" width="12.7109375" style="46" customWidth="1"/>
    <col min="49" max="54" width="2.7109375" style="46" customWidth="1"/>
    <col min="55" max="55" width="9.140625" style="46" customWidth="1"/>
    <col min="56" max="56" width="9.7109375" style="46" customWidth="1"/>
    <col min="57" max="57" width="2.7109375" style="46" customWidth="1"/>
    <col min="58" max="58" width="9.7109375" style="46" customWidth="1"/>
    <col min="59" max="59" width="2.7109375" style="46" customWidth="1"/>
    <col min="60" max="60" width="9.7109375" style="46" customWidth="1"/>
    <col min="61" max="61" width="2.7109375" style="46" customWidth="1"/>
    <col min="62" max="62" width="12.7109375" style="46" customWidth="1"/>
    <col min="63" max="16384" width="9.140625" style="46" customWidth="1"/>
  </cols>
  <sheetData>
    <row r="2" spans="1:15" ht="12.75">
      <c r="A2" s="43" t="s">
        <v>48</v>
      </c>
      <c r="B2" s="44"/>
      <c r="C2" s="44"/>
      <c r="D2" s="43"/>
      <c r="E2" s="44"/>
      <c r="F2" s="44"/>
      <c r="G2" s="45"/>
      <c r="H2" s="45"/>
      <c r="I2" s="44"/>
      <c r="J2" s="45"/>
      <c r="K2" s="45"/>
      <c r="L2" s="44"/>
      <c r="M2" s="45"/>
      <c r="N2" s="45"/>
      <c r="O2" s="44"/>
    </row>
    <row r="3" spans="1:15" ht="12.75">
      <c r="A3" s="44" t="s">
        <v>20</v>
      </c>
      <c r="B3" s="44"/>
      <c r="C3" s="44"/>
      <c r="D3" s="44"/>
      <c r="E3" s="44"/>
      <c r="F3" s="44"/>
      <c r="G3" s="45"/>
      <c r="H3" s="45"/>
      <c r="I3" s="44"/>
      <c r="J3" s="45"/>
      <c r="K3" s="45"/>
      <c r="L3" s="44"/>
      <c r="M3" s="45"/>
      <c r="N3" s="45"/>
      <c r="O3" s="44"/>
    </row>
    <row r="4" ht="12.75">
      <c r="I4" s="48"/>
    </row>
    <row r="5" spans="2:15" ht="12.75" customHeight="1">
      <c r="B5" s="46" t="s">
        <v>8</v>
      </c>
      <c r="G5" s="95" t="s">
        <v>46</v>
      </c>
      <c r="H5" s="96"/>
      <c r="I5" s="97"/>
      <c r="J5" s="101" t="s">
        <v>47</v>
      </c>
      <c r="K5" s="101"/>
      <c r="L5" s="101"/>
      <c r="M5" s="103" t="s">
        <v>21</v>
      </c>
      <c r="N5" s="104"/>
      <c r="O5" s="105"/>
    </row>
    <row r="6" spans="3:15" ht="12.75">
      <c r="C6" s="46" t="s">
        <v>8</v>
      </c>
      <c r="G6" s="98"/>
      <c r="H6" s="99"/>
      <c r="I6" s="100"/>
      <c r="J6" s="102"/>
      <c r="K6" s="102"/>
      <c r="L6" s="102"/>
      <c r="M6" s="106"/>
      <c r="N6" s="107"/>
      <c r="O6" s="108"/>
    </row>
    <row r="7" spans="7:15" ht="12.75">
      <c r="G7" s="50" t="s">
        <v>18</v>
      </c>
      <c r="H7" s="50" t="s">
        <v>14</v>
      </c>
      <c r="I7" s="49" t="s">
        <v>12</v>
      </c>
      <c r="J7" s="50" t="s">
        <v>18</v>
      </c>
      <c r="K7" s="50" t="s">
        <v>14</v>
      </c>
      <c r="L7" s="49" t="s">
        <v>12</v>
      </c>
      <c r="M7" s="51" t="s">
        <v>18</v>
      </c>
      <c r="N7" s="50" t="s">
        <v>14</v>
      </c>
      <c r="O7" s="52" t="s">
        <v>12</v>
      </c>
    </row>
    <row r="8" spans="7:15" ht="12.75">
      <c r="G8" s="36"/>
      <c r="H8" s="33"/>
      <c r="I8" s="53"/>
      <c r="J8" s="33"/>
      <c r="K8" s="33"/>
      <c r="L8" s="34"/>
      <c r="M8" s="33"/>
      <c r="N8" s="33"/>
      <c r="O8" s="34"/>
    </row>
    <row r="9" spans="1:15" ht="12.75">
      <c r="A9" s="46" t="s">
        <v>0</v>
      </c>
      <c r="F9" s="46" t="s">
        <v>8</v>
      </c>
      <c r="G9" s="36">
        <v>1266</v>
      </c>
      <c r="H9" s="33">
        <v>1304</v>
      </c>
      <c r="I9" s="38">
        <v>210721</v>
      </c>
      <c r="J9" s="33">
        <v>15</v>
      </c>
      <c r="K9" s="33">
        <v>15</v>
      </c>
      <c r="L9" s="38">
        <v>2209</v>
      </c>
      <c r="M9" s="33">
        <f aca="true" t="shared" si="0" ref="M9:O10">G9+J9</f>
        <v>1281</v>
      </c>
      <c r="N9" s="33">
        <f t="shared" si="0"/>
        <v>1319</v>
      </c>
      <c r="O9" s="38">
        <f t="shared" si="0"/>
        <v>212930</v>
      </c>
    </row>
    <row r="10" spans="1:15" ht="12.75">
      <c r="A10" s="65" t="s">
        <v>49</v>
      </c>
      <c r="F10" s="46" t="s">
        <v>8</v>
      </c>
      <c r="G10" s="36">
        <v>0</v>
      </c>
      <c r="H10" s="33">
        <v>0</v>
      </c>
      <c r="I10" s="38">
        <v>9000</v>
      </c>
      <c r="J10" s="33">
        <v>0</v>
      </c>
      <c r="K10" s="33">
        <v>0</v>
      </c>
      <c r="L10" s="38">
        <v>0</v>
      </c>
      <c r="M10" s="33">
        <v>0</v>
      </c>
      <c r="N10" s="33">
        <v>0</v>
      </c>
      <c r="O10" s="35">
        <f t="shared" si="0"/>
        <v>9000</v>
      </c>
    </row>
    <row r="11" spans="1:15" ht="12.75">
      <c r="A11" s="46" t="s">
        <v>25</v>
      </c>
      <c r="F11" s="46" t="s">
        <v>8</v>
      </c>
      <c r="G11" s="54">
        <f aca="true" t="shared" si="1" ref="G11:O11">SUM(G9:G10)</f>
        <v>1266</v>
      </c>
      <c r="H11" s="55">
        <f t="shared" si="1"/>
        <v>1304</v>
      </c>
      <c r="I11" s="57">
        <f t="shared" si="1"/>
        <v>219721</v>
      </c>
      <c r="J11" s="55">
        <f t="shared" si="1"/>
        <v>15</v>
      </c>
      <c r="K11" s="55">
        <f t="shared" si="1"/>
        <v>15</v>
      </c>
      <c r="L11" s="57">
        <f t="shared" si="1"/>
        <v>2209</v>
      </c>
      <c r="M11" s="55">
        <f t="shared" si="1"/>
        <v>1281</v>
      </c>
      <c r="N11" s="55">
        <f t="shared" si="1"/>
        <v>1319</v>
      </c>
      <c r="O11" s="57">
        <f t="shared" si="1"/>
        <v>221930</v>
      </c>
    </row>
    <row r="12" spans="6:15" ht="12.75">
      <c r="F12" s="46" t="s">
        <v>8</v>
      </c>
      <c r="G12" s="36"/>
      <c r="H12" s="33"/>
      <c r="I12" s="34"/>
      <c r="J12" s="33"/>
      <c r="K12" s="33"/>
      <c r="L12" s="34"/>
      <c r="M12" s="33"/>
      <c r="N12" s="33"/>
      <c r="O12" s="34"/>
    </row>
    <row r="13" spans="1:15" ht="12.75">
      <c r="A13" s="46" t="s">
        <v>35</v>
      </c>
      <c r="F13" s="46" t="s">
        <v>7</v>
      </c>
      <c r="G13" s="54">
        <v>1386</v>
      </c>
      <c r="H13" s="55">
        <v>1364</v>
      </c>
      <c r="I13" s="57">
        <v>226883</v>
      </c>
      <c r="J13" s="55">
        <v>15</v>
      </c>
      <c r="K13" s="55">
        <v>15</v>
      </c>
      <c r="L13" s="57">
        <v>2329</v>
      </c>
      <c r="M13" s="55">
        <f>G13+J13</f>
        <v>1401</v>
      </c>
      <c r="N13" s="55">
        <f>H13+K13</f>
        <v>1379</v>
      </c>
      <c r="O13" s="57">
        <f>I13+L13</f>
        <v>229212</v>
      </c>
    </row>
    <row r="14" spans="6:15" ht="12.75">
      <c r="F14" s="46" t="s">
        <v>8</v>
      </c>
      <c r="G14" s="36"/>
      <c r="H14" s="33"/>
      <c r="I14" s="34"/>
      <c r="J14" s="33"/>
      <c r="K14" s="33"/>
      <c r="L14" s="34"/>
      <c r="M14" s="33"/>
      <c r="N14" s="33"/>
      <c r="O14" s="34"/>
    </row>
    <row r="15" spans="1:15" ht="12.75">
      <c r="A15" s="46" t="s">
        <v>36</v>
      </c>
      <c r="F15" s="46" t="s">
        <v>7</v>
      </c>
      <c r="G15" s="54">
        <v>1386</v>
      </c>
      <c r="H15" s="55">
        <v>1364</v>
      </c>
      <c r="I15" s="57">
        <v>210729</v>
      </c>
      <c r="J15" s="55">
        <v>15</v>
      </c>
      <c r="K15" s="55">
        <v>15</v>
      </c>
      <c r="L15" s="57">
        <v>2209</v>
      </c>
      <c r="M15" s="55">
        <f>G15+J15</f>
        <v>1401</v>
      </c>
      <c r="N15" s="55">
        <f>H15+K15</f>
        <v>1379</v>
      </c>
      <c r="O15" s="57">
        <f>I15+L15</f>
        <v>212938</v>
      </c>
    </row>
    <row r="16" spans="6:15" ht="12.75">
      <c r="F16" s="46" t="s">
        <v>8</v>
      </c>
      <c r="G16" s="36"/>
      <c r="H16" s="33"/>
      <c r="I16" s="34"/>
      <c r="J16" s="33"/>
      <c r="K16" s="33"/>
      <c r="L16" s="34"/>
      <c r="M16" s="33"/>
      <c r="N16" s="33"/>
      <c r="O16" s="34"/>
    </row>
    <row r="17" spans="1:15" ht="12.75">
      <c r="A17" s="46" t="s">
        <v>1</v>
      </c>
      <c r="F17" s="46" t="s">
        <v>7</v>
      </c>
      <c r="G17" s="36">
        <v>1386</v>
      </c>
      <c r="H17" s="33">
        <v>1364</v>
      </c>
      <c r="I17" s="38">
        <v>224614</v>
      </c>
      <c r="J17" s="33">
        <v>15</v>
      </c>
      <c r="K17" s="33">
        <v>15</v>
      </c>
      <c r="L17" s="38">
        <v>2276</v>
      </c>
      <c r="M17" s="33">
        <f>G17+J17</f>
        <v>1401</v>
      </c>
      <c r="N17" s="33">
        <f>H17+K17</f>
        <v>1379</v>
      </c>
      <c r="O17" s="38">
        <f>I17+L17</f>
        <v>226890</v>
      </c>
    </row>
    <row r="18" spans="6:15" ht="12.75">
      <c r="F18" s="46" t="s">
        <v>7</v>
      </c>
      <c r="G18" s="36"/>
      <c r="H18" s="33"/>
      <c r="I18" s="34"/>
      <c r="J18" s="33"/>
      <c r="K18" s="33"/>
      <c r="L18" s="34"/>
      <c r="M18" s="33"/>
      <c r="N18" s="33"/>
      <c r="O18" s="34"/>
    </row>
    <row r="19" spans="1:15" ht="12.75">
      <c r="A19" s="46" t="s">
        <v>62</v>
      </c>
      <c r="F19" s="46" t="s">
        <v>7</v>
      </c>
      <c r="G19" s="54">
        <v>1506</v>
      </c>
      <c r="H19" s="55">
        <v>1544</v>
      </c>
      <c r="I19" s="57">
        <v>245162</v>
      </c>
      <c r="J19" s="54">
        <v>15</v>
      </c>
      <c r="K19" s="55">
        <v>15</v>
      </c>
      <c r="L19" s="57">
        <v>2350</v>
      </c>
      <c r="M19" s="55">
        <f>G19+J19</f>
        <v>1521</v>
      </c>
      <c r="N19" s="55">
        <f>H19+K19</f>
        <v>1559</v>
      </c>
      <c r="O19" s="57">
        <f>I19+L19</f>
        <v>247512</v>
      </c>
    </row>
    <row r="20" spans="7:15" ht="12.75">
      <c r="G20" s="36"/>
      <c r="H20" s="33"/>
      <c r="I20" s="34"/>
      <c r="J20" s="33"/>
      <c r="K20" s="33"/>
      <c r="L20" s="34"/>
      <c r="M20" s="33"/>
      <c r="N20" s="33"/>
      <c r="O20" s="53"/>
    </row>
    <row r="21" spans="1:15" ht="12.75">
      <c r="A21" s="66" t="s">
        <v>37</v>
      </c>
      <c r="B21" s="66"/>
      <c r="C21" s="66"/>
      <c r="D21" s="66"/>
      <c r="E21" s="66"/>
      <c r="F21" s="92" t="s">
        <v>7</v>
      </c>
      <c r="G21" s="54">
        <f aca="true" t="shared" si="2" ref="G21:O21">G19-G17</f>
        <v>120</v>
      </c>
      <c r="H21" s="55">
        <f t="shared" si="2"/>
        <v>180</v>
      </c>
      <c r="I21" s="55">
        <f t="shared" si="2"/>
        <v>20548</v>
      </c>
      <c r="J21" s="54">
        <f t="shared" si="2"/>
        <v>0</v>
      </c>
      <c r="K21" s="55">
        <f t="shared" si="2"/>
        <v>0</v>
      </c>
      <c r="L21" s="55">
        <f t="shared" si="2"/>
        <v>74</v>
      </c>
      <c r="M21" s="54">
        <f t="shared" si="2"/>
        <v>120</v>
      </c>
      <c r="N21" s="55">
        <f t="shared" si="2"/>
        <v>180</v>
      </c>
      <c r="O21" s="57">
        <f t="shared" si="2"/>
        <v>20622</v>
      </c>
    </row>
    <row r="22" spans="1:15" ht="12.75">
      <c r="A22" s="48"/>
      <c r="F22" s="46" t="s">
        <v>7</v>
      </c>
      <c r="G22" s="36"/>
      <c r="H22" s="33"/>
      <c r="I22" s="34"/>
      <c r="J22" s="33"/>
      <c r="K22" s="33"/>
      <c r="L22" s="34"/>
      <c r="M22" s="33"/>
      <c r="N22" s="33"/>
      <c r="O22" s="34"/>
    </row>
    <row r="23" spans="1:15" ht="12" customHeight="1">
      <c r="A23" s="48" t="s">
        <v>22</v>
      </c>
      <c r="F23" s="46" t="s">
        <v>7</v>
      </c>
      <c r="G23" s="36"/>
      <c r="H23" s="33"/>
      <c r="I23" s="34"/>
      <c r="J23" s="33"/>
      <c r="K23" s="33"/>
      <c r="L23" s="34"/>
      <c r="M23" s="33"/>
      <c r="N23" s="33"/>
      <c r="O23" s="34"/>
    </row>
    <row r="24" spans="1:15" ht="12" customHeight="1">
      <c r="A24" s="48"/>
      <c r="F24" s="46" t="s">
        <v>7</v>
      </c>
      <c r="G24" s="36"/>
      <c r="H24" s="33"/>
      <c r="I24" s="34"/>
      <c r="J24" s="33"/>
      <c r="K24" s="33"/>
      <c r="L24" s="34"/>
      <c r="M24" s="33"/>
      <c r="N24" s="33"/>
      <c r="O24" s="34"/>
    </row>
    <row r="25" spans="1:15" ht="12.75">
      <c r="A25" s="46" t="s">
        <v>26</v>
      </c>
      <c r="F25" s="46" t="s">
        <v>7</v>
      </c>
      <c r="G25" s="36"/>
      <c r="H25" s="33"/>
      <c r="I25" s="34"/>
      <c r="J25" s="33"/>
      <c r="K25" s="33"/>
      <c r="L25" s="34"/>
      <c r="M25" s="33"/>
      <c r="N25" s="33"/>
      <c r="O25" s="34"/>
    </row>
    <row r="26" spans="1:15" ht="12.75">
      <c r="A26" s="62" t="s">
        <v>75</v>
      </c>
      <c r="F26" s="46" t="s">
        <v>7</v>
      </c>
      <c r="G26" s="36">
        <v>0</v>
      </c>
      <c r="H26" s="33">
        <v>0</v>
      </c>
      <c r="I26" s="38">
        <v>2000</v>
      </c>
      <c r="J26" s="33">
        <v>0</v>
      </c>
      <c r="K26" s="33">
        <v>0</v>
      </c>
      <c r="L26" s="38">
        <v>0</v>
      </c>
      <c r="M26" s="33">
        <f>G26+J26</f>
        <v>0</v>
      </c>
      <c r="N26" s="33">
        <f>H26+K26</f>
        <v>0</v>
      </c>
      <c r="O26" s="38">
        <f>I26+L26</f>
        <v>2000</v>
      </c>
    </row>
    <row r="27" spans="1:15" ht="12.75">
      <c r="A27" s="62" t="s">
        <v>76</v>
      </c>
      <c r="F27" s="46" t="s">
        <v>7</v>
      </c>
      <c r="G27" s="36">
        <v>0</v>
      </c>
      <c r="H27" s="33">
        <v>0</v>
      </c>
      <c r="I27" s="85" t="s">
        <v>55</v>
      </c>
      <c r="J27" s="33">
        <v>0</v>
      </c>
      <c r="K27" s="33">
        <v>0</v>
      </c>
      <c r="L27" s="38">
        <v>0</v>
      </c>
      <c r="M27" s="33">
        <f>G27+J27</f>
        <v>0</v>
      </c>
      <c r="N27" s="33">
        <f>H27+K27</f>
        <v>0</v>
      </c>
      <c r="O27" s="85" t="s">
        <v>55</v>
      </c>
    </row>
    <row r="28" spans="1:15" ht="12.75">
      <c r="A28" s="62"/>
      <c r="G28" s="36"/>
      <c r="H28" s="33"/>
      <c r="I28" s="35"/>
      <c r="J28" s="33"/>
      <c r="K28" s="33"/>
      <c r="L28" s="34"/>
      <c r="M28" s="33"/>
      <c r="N28" s="33"/>
      <c r="O28" s="35"/>
    </row>
    <row r="29" spans="1:15" ht="12.75">
      <c r="A29" s="65" t="s">
        <v>32</v>
      </c>
      <c r="F29" s="46" t="s">
        <v>7</v>
      </c>
      <c r="G29" s="36">
        <f aca="true" t="shared" si="3" ref="G29:N29">SUM(G27:G27)</f>
        <v>0</v>
      </c>
      <c r="H29" s="33">
        <f t="shared" si="3"/>
        <v>0</v>
      </c>
      <c r="I29" s="33">
        <f>SUM(I26:I27)</f>
        <v>2000</v>
      </c>
      <c r="J29" s="36">
        <f t="shared" si="3"/>
        <v>0</v>
      </c>
      <c r="K29" s="33">
        <f t="shared" si="3"/>
        <v>0</v>
      </c>
      <c r="L29" s="33">
        <f t="shared" si="3"/>
        <v>0</v>
      </c>
      <c r="M29" s="36">
        <f t="shared" si="3"/>
        <v>0</v>
      </c>
      <c r="N29" s="33">
        <f t="shared" si="3"/>
        <v>0</v>
      </c>
      <c r="O29" s="38">
        <f>SUM(O26:O27)</f>
        <v>2000</v>
      </c>
    </row>
    <row r="30" spans="6:15" ht="12.75">
      <c r="F30" s="46" t="s">
        <v>7</v>
      </c>
      <c r="G30" s="36"/>
      <c r="H30" s="33"/>
      <c r="I30" s="34"/>
      <c r="J30" s="33"/>
      <c r="K30" s="33"/>
      <c r="L30" s="34"/>
      <c r="M30" s="33"/>
      <c r="N30" s="33"/>
      <c r="O30" s="34"/>
    </row>
    <row r="31" spans="1:15" ht="12.75">
      <c r="A31" s="46" t="s">
        <v>23</v>
      </c>
      <c r="G31" s="36" t="s">
        <v>8</v>
      </c>
      <c r="H31" s="33" t="s">
        <v>8</v>
      </c>
      <c r="I31" s="34" t="s">
        <v>8</v>
      </c>
      <c r="J31" s="33" t="s">
        <v>8</v>
      </c>
      <c r="K31" s="33" t="s">
        <v>8</v>
      </c>
      <c r="L31" s="34" t="s">
        <v>8</v>
      </c>
      <c r="M31" s="33" t="s">
        <v>8</v>
      </c>
      <c r="N31" s="33" t="s">
        <v>8</v>
      </c>
      <c r="O31" s="34" t="s">
        <v>8</v>
      </c>
    </row>
    <row r="32" spans="1:15" ht="12.75">
      <c r="A32" s="68" t="s">
        <v>39</v>
      </c>
      <c r="F32" s="46" t="s">
        <v>7</v>
      </c>
      <c r="G32" s="36">
        <v>0</v>
      </c>
      <c r="H32" s="33">
        <v>0</v>
      </c>
      <c r="I32" s="38">
        <v>3057</v>
      </c>
      <c r="J32" s="33">
        <v>0</v>
      </c>
      <c r="K32" s="33">
        <v>0</v>
      </c>
      <c r="L32" s="38">
        <v>33</v>
      </c>
      <c r="M32" s="33">
        <f aca="true" t="shared" si="4" ref="M32:O33">G32+J32</f>
        <v>0</v>
      </c>
      <c r="N32" s="33">
        <f t="shared" si="4"/>
        <v>0</v>
      </c>
      <c r="O32" s="38">
        <f t="shared" si="4"/>
        <v>3090</v>
      </c>
    </row>
    <row r="33" spans="1:15" ht="12.75">
      <c r="A33" s="62" t="s">
        <v>64</v>
      </c>
      <c r="F33" s="37" t="s">
        <v>7</v>
      </c>
      <c r="G33" s="36">
        <v>0</v>
      </c>
      <c r="H33" s="33">
        <v>0</v>
      </c>
      <c r="I33" s="38">
        <v>927</v>
      </c>
      <c r="J33" s="33">
        <v>0</v>
      </c>
      <c r="K33" s="33">
        <v>0</v>
      </c>
      <c r="L33" s="38">
        <v>10</v>
      </c>
      <c r="M33" s="33">
        <f t="shared" si="4"/>
        <v>0</v>
      </c>
      <c r="N33" s="33">
        <f t="shared" si="4"/>
        <v>0</v>
      </c>
      <c r="O33" s="38">
        <f t="shared" si="4"/>
        <v>937</v>
      </c>
    </row>
    <row r="34" spans="1:15" ht="12.75">
      <c r="A34" s="62" t="s">
        <v>40</v>
      </c>
      <c r="E34" s="37"/>
      <c r="F34" s="37" t="s">
        <v>8</v>
      </c>
      <c r="G34" s="36">
        <v>0</v>
      </c>
      <c r="H34" s="33">
        <v>60</v>
      </c>
      <c r="I34" s="38">
        <v>0</v>
      </c>
      <c r="J34" s="33">
        <v>0</v>
      </c>
      <c r="K34" s="33">
        <v>0</v>
      </c>
      <c r="L34" s="38">
        <v>0</v>
      </c>
      <c r="M34" s="33">
        <f aca="true" t="shared" si="5" ref="M34:N36">G34+J34</f>
        <v>0</v>
      </c>
      <c r="N34" s="33">
        <f t="shared" si="5"/>
        <v>60</v>
      </c>
      <c r="O34" s="38">
        <f aca="true" t="shared" si="6" ref="O34:O43">I34+L34</f>
        <v>0</v>
      </c>
    </row>
    <row r="35" spans="1:15" ht="12.75">
      <c r="A35" s="62" t="s">
        <v>41</v>
      </c>
      <c r="E35" s="37"/>
      <c r="F35" s="37" t="s">
        <v>8</v>
      </c>
      <c r="G35" s="36">
        <v>0</v>
      </c>
      <c r="H35" s="33">
        <v>0</v>
      </c>
      <c r="I35" s="38">
        <v>2879</v>
      </c>
      <c r="J35" s="33">
        <v>0</v>
      </c>
      <c r="K35" s="33">
        <v>0</v>
      </c>
      <c r="L35" s="38">
        <v>0</v>
      </c>
      <c r="M35" s="33">
        <f t="shared" si="5"/>
        <v>0</v>
      </c>
      <c r="N35" s="33">
        <f t="shared" si="5"/>
        <v>0</v>
      </c>
      <c r="O35" s="38">
        <f t="shared" si="6"/>
        <v>2879</v>
      </c>
    </row>
    <row r="36" spans="1:15" ht="12.75">
      <c r="A36" s="68" t="s">
        <v>65</v>
      </c>
      <c r="F36" s="46" t="s">
        <v>8</v>
      </c>
      <c r="G36" s="36">
        <v>0</v>
      </c>
      <c r="H36" s="33">
        <v>0</v>
      </c>
      <c r="I36" s="38">
        <v>1016</v>
      </c>
      <c r="J36" s="33">
        <v>0</v>
      </c>
      <c r="K36" s="33">
        <v>0</v>
      </c>
      <c r="L36" s="38">
        <v>0</v>
      </c>
      <c r="M36" s="33">
        <f t="shared" si="5"/>
        <v>0</v>
      </c>
      <c r="N36" s="33">
        <f t="shared" si="5"/>
        <v>0</v>
      </c>
      <c r="O36" s="38">
        <f t="shared" si="6"/>
        <v>1016</v>
      </c>
    </row>
    <row r="37" spans="1:15" ht="12.75">
      <c r="A37" s="68" t="s">
        <v>66</v>
      </c>
      <c r="F37" s="46" t="s">
        <v>8</v>
      </c>
      <c r="G37" s="36">
        <v>0</v>
      </c>
      <c r="H37" s="33">
        <v>0</v>
      </c>
      <c r="I37" s="38">
        <v>270</v>
      </c>
      <c r="J37" s="33">
        <v>0</v>
      </c>
      <c r="K37" s="33">
        <v>0</v>
      </c>
      <c r="L37" s="38">
        <v>12</v>
      </c>
      <c r="M37" s="33">
        <f aca="true" t="shared" si="7" ref="M37:M43">G37+J37</f>
        <v>0</v>
      </c>
      <c r="N37" s="33">
        <f aca="true" t="shared" si="8" ref="N37:N43">H37+K37</f>
        <v>0</v>
      </c>
      <c r="O37" s="38">
        <f t="shared" si="6"/>
        <v>282</v>
      </c>
    </row>
    <row r="38" spans="1:15" ht="12.75">
      <c r="A38" s="68" t="s">
        <v>67</v>
      </c>
      <c r="F38" s="46" t="s">
        <v>8</v>
      </c>
      <c r="G38" s="36">
        <v>0</v>
      </c>
      <c r="H38" s="33">
        <v>0</v>
      </c>
      <c r="I38" s="38">
        <v>0</v>
      </c>
      <c r="J38" s="33">
        <v>0</v>
      </c>
      <c r="K38" s="33">
        <v>0</v>
      </c>
      <c r="L38" s="38">
        <v>3</v>
      </c>
      <c r="M38" s="33">
        <f>G38+J38</f>
        <v>0</v>
      </c>
      <c r="N38" s="33">
        <f>H38+K38</f>
        <v>0</v>
      </c>
      <c r="O38" s="38">
        <f t="shared" si="6"/>
        <v>3</v>
      </c>
    </row>
    <row r="39" spans="1:15" ht="12.75">
      <c r="A39" s="68" t="s">
        <v>68</v>
      </c>
      <c r="F39" s="46" t="s">
        <v>8</v>
      </c>
      <c r="G39" s="36">
        <v>0</v>
      </c>
      <c r="H39" s="33">
        <v>0</v>
      </c>
      <c r="I39" s="38">
        <v>374</v>
      </c>
      <c r="J39" s="33">
        <v>0</v>
      </c>
      <c r="K39" s="33">
        <v>0</v>
      </c>
      <c r="L39" s="38">
        <v>5</v>
      </c>
      <c r="M39" s="33">
        <f t="shared" si="7"/>
        <v>0</v>
      </c>
      <c r="N39" s="33">
        <f t="shared" si="8"/>
        <v>0</v>
      </c>
      <c r="O39" s="38">
        <f t="shared" si="6"/>
        <v>379</v>
      </c>
    </row>
    <row r="40" spans="1:15" ht="12.75">
      <c r="A40" s="68" t="s">
        <v>69</v>
      </c>
      <c r="F40" s="46" t="s">
        <v>8</v>
      </c>
      <c r="G40" s="36">
        <v>0</v>
      </c>
      <c r="H40" s="33">
        <v>0</v>
      </c>
      <c r="I40" s="38">
        <v>865</v>
      </c>
      <c r="J40" s="33">
        <v>0</v>
      </c>
      <c r="K40" s="33">
        <v>0</v>
      </c>
      <c r="L40" s="38">
        <v>11</v>
      </c>
      <c r="M40" s="33">
        <f t="shared" si="7"/>
        <v>0</v>
      </c>
      <c r="N40" s="33">
        <f t="shared" si="8"/>
        <v>0</v>
      </c>
      <c r="O40" s="38">
        <f t="shared" si="6"/>
        <v>876</v>
      </c>
    </row>
    <row r="41" spans="1:15" ht="12.75">
      <c r="A41" s="68" t="s">
        <v>70</v>
      </c>
      <c r="F41" s="46" t="s">
        <v>8</v>
      </c>
      <c r="G41" s="36">
        <v>0</v>
      </c>
      <c r="H41" s="33">
        <v>0</v>
      </c>
      <c r="I41" s="38">
        <v>1012</v>
      </c>
      <c r="J41" s="33">
        <v>0</v>
      </c>
      <c r="K41" s="33">
        <v>0</v>
      </c>
      <c r="L41" s="38">
        <v>0</v>
      </c>
      <c r="M41" s="33">
        <f t="shared" si="7"/>
        <v>0</v>
      </c>
      <c r="N41" s="33">
        <f t="shared" si="8"/>
        <v>0</v>
      </c>
      <c r="O41" s="38">
        <f t="shared" si="6"/>
        <v>1012</v>
      </c>
    </row>
    <row r="42" spans="1:15" ht="12.75">
      <c r="A42" s="68" t="s">
        <v>50</v>
      </c>
      <c r="F42" s="46" t="s">
        <v>8</v>
      </c>
      <c r="G42" s="36">
        <v>0</v>
      </c>
      <c r="H42" s="33">
        <v>0</v>
      </c>
      <c r="I42" s="38">
        <v>340</v>
      </c>
      <c r="J42" s="33">
        <v>0</v>
      </c>
      <c r="K42" s="33">
        <v>0</v>
      </c>
      <c r="L42" s="38">
        <v>0</v>
      </c>
      <c r="M42" s="33">
        <f t="shared" si="7"/>
        <v>0</v>
      </c>
      <c r="N42" s="33">
        <f t="shared" si="8"/>
        <v>0</v>
      </c>
      <c r="O42" s="38">
        <f t="shared" si="6"/>
        <v>340</v>
      </c>
    </row>
    <row r="43" spans="1:15" ht="12.75">
      <c r="A43" s="68" t="s">
        <v>51</v>
      </c>
      <c r="F43" s="46" t="s">
        <v>8</v>
      </c>
      <c r="G43" s="36">
        <v>0</v>
      </c>
      <c r="H43" s="33">
        <v>0</v>
      </c>
      <c r="I43" s="38">
        <v>8</v>
      </c>
      <c r="J43" s="33">
        <v>0</v>
      </c>
      <c r="K43" s="33">
        <v>0</v>
      </c>
      <c r="L43" s="38">
        <v>0</v>
      </c>
      <c r="M43" s="33">
        <f t="shared" si="7"/>
        <v>0</v>
      </c>
      <c r="N43" s="33">
        <f t="shared" si="8"/>
        <v>0</v>
      </c>
      <c r="O43" s="38">
        <f t="shared" si="6"/>
        <v>8</v>
      </c>
    </row>
    <row r="44" spans="7:15" ht="12.75">
      <c r="G44" s="36"/>
      <c r="H44" s="33"/>
      <c r="I44" s="38"/>
      <c r="J44" s="33"/>
      <c r="K44" s="33"/>
      <c r="L44" s="34"/>
      <c r="M44" s="33"/>
      <c r="N44" s="33"/>
      <c r="O44" s="38"/>
    </row>
    <row r="45" spans="1:15" ht="12.75">
      <c r="A45" s="65" t="s">
        <v>33</v>
      </c>
      <c r="F45" s="46" t="s">
        <v>7</v>
      </c>
      <c r="G45" s="36">
        <f>SUM(G31:G43)</f>
        <v>0</v>
      </c>
      <c r="H45" s="33">
        <f aca="true" t="shared" si="9" ref="H45:O45">SUM(H31:H43)</f>
        <v>60</v>
      </c>
      <c r="I45" s="38">
        <f t="shared" si="9"/>
        <v>10748</v>
      </c>
      <c r="J45" s="33">
        <f t="shared" si="9"/>
        <v>0</v>
      </c>
      <c r="K45" s="33">
        <f t="shared" si="9"/>
        <v>0</v>
      </c>
      <c r="L45" s="38">
        <f t="shared" si="9"/>
        <v>74</v>
      </c>
      <c r="M45" s="33">
        <f t="shared" si="9"/>
        <v>0</v>
      </c>
      <c r="N45" s="33">
        <f t="shared" si="9"/>
        <v>60</v>
      </c>
      <c r="O45" s="38">
        <f t="shared" si="9"/>
        <v>10822</v>
      </c>
    </row>
    <row r="46" spans="7:15" ht="12.75">
      <c r="G46" s="36"/>
      <c r="H46" s="33"/>
      <c r="I46" s="34"/>
      <c r="J46" s="33"/>
      <c r="K46" s="33"/>
      <c r="L46" s="34"/>
      <c r="M46" s="33"/>
      <c r="N46" s="33"/>
      <c r="O46" s="34"/>
    </row>
    <row r="47" spans="1:15" ht="12.75">
      <c r="A47" s="46" t="s">
        <v>24</v>
      </c>
      <c r="G47" s="36"/>
      <c r="H47" s="33"/>
      <c r="I47" s="34"/>
      <c r="J47" s="33"/>
      <c r="K47" s="33"/>
      <c r="L47" s="34"/>
      <c r="M47" s="33"/>
      <c r="N47" s="33"/>
      <c r="O47" s="34"/>
    </row>
    <row r="48" spans="1:15" ht="12.75">
      <c r="A48" s="62" t="s">
        <v>52</v>
      </c>
      <c r="F48" s="46" t="s">
        <v>8</v>
      </c>
      <c r="G48" s="36">
        <v>0</v>
      </c>
      <c r="H48" s="33">
        <v>0</v>
      </c>
      <c r="I48" s="34">
        <v>-200</v>
      </c>
      <c r="J48" s="33">
        <v>0</v>
      </c>
      <c r="K48" s="33">
        <v>0</v>
      </c>
      <c r="L48" s="39">
        <v>0</v>
      </c>
      <c r="M48" s="33">
        <f>G48+J48</f>
        <v>0</v>
      </c>
      <c r="N48" s="33">
        <f>H48+K48</f>
        <v>0</v>
      </c>
      <c r="O48" s="38">
        <f>I48+L48</f>
        <v>-200</v>
      </c>
    </row>
    <row r="49" spans="7:15" ht="12.75">
      <c r="G49" s="36"/>
      <c r="H49" s="33"/>
      <c r="I49" s="38"/>
      <c r="J49" s="33"/>
      <c r="K49" s="33"/>
      <c r="L49" s="34"/>
      <c r="M49" s="33"/>
      <c r="N49" s="33"/>
      <c r="O49" s="38"/>
    </row>
    <row r="50" spans="1:15" ht="12.75">
      <c r="A50" s="65" t="s">
        <v>34</v>
      </c>
      <c r="F50" s="46" t="s">
        <v>8</v>
      </c>
      <c r="G50" s="36">
        <f aca="true" t="shared" si="10" ref="G50:O50">SUM(G48:G48)</f>
        <v>0</v>
      </c>
      <c r="H50" s="33">
        <f t="shared" si="10"/>
        <v>0</v>
      </c>
      <c r="I50" s="38">
        <f t="shared" si="10"/>
        <v>-200</v>
      </c>
      <c r="J50" s="33">
        <f t="shared" si="10"/>
        <v>0</v>
      </c>
      <c r="K50" s="33">
        <f t="shared" si="10"/>
        <v>0</v>
      </c>
      <c r="L50" s="38">
        <f t="shared" si="10"/>
        <v>0</v>
      </c>
      <c r="M50" s="33">
        <f t="shared" si="10"/>
        <v>0</v>
      </c>
      <c r="N50" s="33">
        <f t="shared" si="10"/>
        <v>0</v>
      </c>
      <c r="O50" s="38">
        <f t="shared" si="10"/>
        <v>-200</v>
      </c>
    </row>
    <row r="51" spans="7:15" ht="15">
      <c r="G51" s="58"/>
      <c r="H51" s="59"/>
      <c r="I51" s="60"/>
      <c r="J51" s="59"/>
      <c r="K51" s="59"/>
      <c r="L51" s="60"/>
      <c r="M51" s="59"/>
      <c r="N51" s="59"/>
      <c r="O51" s="60"/>
    </row>
    <row r="52" spans="1:15" ht="12.75">
      <c r="A52" s="63" t="s">
        <v>28</v>
      </c>
      <c r="F52" s="46" t="s">
        <v>7</v>
      </c>
      <c r="G52" s="40">
        <f aca="true" t="shared" si="11" ref="G52:O52">G45+G50+G29</f>
        <v>0</v>
      </c>
      <c r="H52" s="41">
        <f t="shared" si="11"/>
        <v>60</v>
      </c>
      <c r="I52" s="42">
        <f t="shared" si="11"/>
        <v>12548</v>
      </c>
      <c r="J52" s="40">
        <f t="shared" si="11"/>
        <v>0</v>
      </c>
      <c r="K52" s="41">
        <f t="shared" si="11"/>
        <v>0</v>
      </c>
      <c r="L52" s="42">
        <f t="shared" si="11"/>
        <v>74</v>
      </c>
      <c r="M52" s="40">
        <f t="shared" si="11"/>
        <v>0</v>
      </c>
      <c r="N52" s="41">
        <f t="shared" si="11"/>
        <v>60</v>
      </c>
      <c r="O52" s="42">
        <f t="shared" si="11"/>
        <v>12622</v>
      </c>
    </row>
    <row r="53" spans="1:15" ht="12.75">
      <c r="A53" s="63"/>
      <c r="G53" s="40"/>
      <c r="H53" s="41"/>
      <c r="I53" s="42"/>
      <c r="J53" s="40"/>
      <c r="K53" s="41"/>
      <c r="L53" s="42"/>
      <c r="M53" s="40"/>
      <c r="N53" s="41"/>
      <c r="O53" s="42"/>
    </row>
    <row r="54" spans="1:15" ht="12.75">
      <c r="A54" s="46" t="s">
        <v>38</v>
      </c>
      <c r="F54" s="46" t="s">
        <v>7</v>
      </c>
      <c r="G54" s="36">
        <f>G17+G52</f>
        <v>1386</v>
      </c>
      <c r="H54" s="33">
        <f>H17+G52</f>
        <v>1364</v>
      </c>
      <c r="I54" s="38">
        <f aca="true" t="shared" si="12" ref="I54:O54">I17+I52</f>
        <v>237162</v>
      </c>
      <c r="J54" s="36">
        <f t="shared" si="12"/>
        <v>15</v>
      </c>
      <c r="K54" s="33">
        <f t="shared" si="12"/>
        <v>15</v>
      </c>
      <c r="L54" s="38">
        <f t="shared" si="12"/>
        <v>2350</v>
      </c>
      <c r="M54" s="33">
        <f t="shared" si="12"/>
        <v>1401</v>
      </c>
      <c r="N54" s="33">
        <f t="shared" si="12"/>
        <v>1439</v>
      </c>
      <c r="O54" s="38">
        <f t="shared" si="12"/>
        <v>239512</v>
      </c>
    </row>
    <row r="55" spans="7:15" ht="12.75">
      <c r="G55" s="36"/>
      <c r="H55" s="33"/>
      <c r="I55" s="38"/>
      <c r="J55" s="33"/>
      <c r="K55" s="33"/>
      <c r="L55" s="38"/>
      <c r="M55" s="33"/>
      <c r="N55" s="33"/>
      <c r="O55" s="38"/>
    </row>
    <row r="56" spans="1:15" ht="12.75">
      <c r="A56" s="48" t="s">
        <v>27</v>
      </c>
      <c r="F56" s="46" t="s">
        <v>7</v>
      </c>
      <c r="G56" s="36"/>
      <c r="H56" s="33"/>
      <c r="I56" s="34"/>
      <c r="J56" s="33"/>
      <c r="K56" s="33"/>
      <c r="L56" s="34"/>
      <c r="M56" s="33"/>
      <c r="N56" s="33"/>
      <c r="O56" s="34"/>
    </row>
    <row r="57" spans="1:15" ht="12.75">
      <c r="A57" s="47"/>
      <c r="G57" s="36"/>
      <c r="H57" s="33"/>
      <c r="I57" s="34"/>
      <c r="J57" s="33"/>
      <c r="K57" s="33"/>
      <c r="L57" s="34"/>
      <c r="M57" s="33"/>
      <c r="N57" s="33"/>
      <c r="O57" s="34"/>
    </row>
    <row r="58" spans="1:15" ht="12.75">
      <c r="A58" s="67" t="s">
        <v>53</v>
      </c>
      <c r="F58" s="46" t="s">
        <v>7</v>
      </c>
      <c r="G58" s="36"/>
      <c r="H58" s="33"/>
      <c r="I58" s="34"/>
      <c r="J58" s="33"/>
      <c r="K58" s="33"/>
      <c r="L58" s="34"/>
      <c r="M58" s="33"/>
      <c r="N58" s="33"/>
      <c r="O58" s="34"/>
    </row>
    <row r="59" spans="1:15" ht="12.75">
      <c r="A59" s="84" t="s">
        <v>63</v>
      </c>
      <c r="F59" s="46" t="s">
        <v>7</v>
      </c>
      <c r="G59" s="36">
        <v>120</v>
      </c>
      <c r="H59" s="33">
        <v>120</v>
      </c>
      <c r="I59" s="38">
        <v>12000</v>
      </c>
      <c r="J59" s="33">
        <v>0</v>
      </c>
      <c r="K59" s="33">
        <v>0</v>
      </c>
      <c r="L59" s="34">
        <v>0</v>
      </c>
      <c r="M59" s="33">
        <f>G59+J59</f>
        <v>120</v>
      </c>
      <c r="N59" s="33">
        <f>H59+K59</f>
        <v>120</v>
      </c>
      <c r="O59" s="38">
        <f>I59+L59</f>
        <v>12000</v>
      </c>
    </row>
    <row r="60" spans="1:15" ht="12.75">
      <c r="A60" s="65" t="s">
        <v>3</v>
      </c>
      <c r="F60" s="46" t="s">
        <v>7</v>
      </c>
      <c r="G60" s="36">
        <f aca="true" t="shared" si="13" ref="G60:O60">SUM(G59:G59)</f>
        <v>120</v>
      </c>
      <c r="H60" s="33">
        <f t="shared" si="13"/>
        <v>120</v>
      </c>
      <c r="I60" s="38">
        <f t="shared" si="13"/>
        <v>12000</v>
      </c>
      <c r="J60" s="33">
        <f t="shared" si="13"/>
        <v>0</v>
      </c>
      <c r="K60" s="33">
        <f t="shared" si="13"/>
        <v>0</v>
      </c>
      <c r="L60" s="34">
        <f t="shared" si="13"/>
        <v>0</v>
      </c>
      <c r="M60" s="33">
        <f t="shared" si="13"/>
        <v>120</v>
      </c>
      <c r="N60" s="33">
        <f t="shared" si="13"/>
        <v>120</v>
      </c>
      <c r="O60" s="38">
        <f t="shared" si="13"/>
        <v>12000</v>
      </c>
    </row>
    <row r="61" spans="1:15" ht="12.75">
      <c r="A61" s="65"/>
      <c r="F61" s="46" t="s">
        <v>7</v>
      </c>
      <c r="G61" s="36"/>
      <c r="H61" s="33"/>
      <c r="I61" s="38"/>
      <c r="J61" s="33"/>
      <c r="K61" s="33"/>
      <c r="L61" s="38"/>
      <c r="M61" s="33"/>
      <c r="N61" s="33"/>
      <c r="O61" s="38"/>
    </row>
    <row r="62" spans="1:15" ht="12.75">
      <c r="A62" s="67" t="s">
        <v>54</v>
      </c>
      <c r="F62" s="46" t="s">
        <v>7</v>
      </c>
      <c r="G62" s="36"/>
      <c r="H62" s="33"/>
      <c r="I62" s="38"/>
      <c r="J62" s="33"/>
      <c r="K62" s="33"/>
      <c r="L62" s="38"/>
      <c r="M62" s="33"/>
      <c r="N62" s="33"/>
      <c r="O62" s="38"/>
    </row>
    <row r="63" spans="1:15" ht="12.75">
      <c r="A63" s="84" t="s">
        <v>77</v>
      </c>
      <c r="F63" s="46" t="s">
        <v>7</v>
      </c>
      <c r="G63" s="36">
        <v>0</v>
      </c>
      <c r="H63" s="33">
        <v>0</v>
      </c>
      <c r="I63" s="38">
        <v>-4000</v>
      </c>
      <c r="J63" s="33">
        <v>0</v>
      </c>
      <c r="K63" s="33">
        <v>0</v>
      </c>
      <c r="L63" s="34">
        <v>0</v>
      </c>
      <c r="M63" s="33">
        <f>G63+J63</f>
        <v>0</v>
      </c>
      <c r="N63" s="33">
        <f>H63+K63</f>
        <v>0</v>
      </c>
      <c r="O63" s="38">
        <f>I63+L63</f>
        <v>-4000</v>
      </c>
    </row>
    <row r="64" spans="1:15" ht="12.75">
      <c r="A64" s="65" t="s">
        <v>4</v>
      </c>
      <c r="F64" s="46" t="s">
        <v>8</v>
      </c>
      <c r="G64" s="54">
        <f aca="true" t="shared" si="14" ref="G64:O64">SUM(G63:G63)</f>
        <v>0</v>
      </c>
      <c r="H64" s="55">
        <f t="shared" si="14"/>
        <v>0</v>
      </c>
      <c r="I64" s="57">
        <f t="shared" si="14"/>
        <v>-4000</v>
      </c>
      <c r="J64" s="55">
        <f t="shared" si="14"/>
        <v>0</v>
      </c>
      <c r="K64" s="55">
        <f t="shared" si="14"/>
        <v>0</v>
      </c>
      <c r="L64" s="56">
        <f t="shared" si="14"/>
        <v>0</v>
      </c>
      <c r="M64" s="55">
        <f t="shared" si="14"/>
        <v>0</v>
      </c>
      <c r="N64" s="55">
        <f t="shared" si="14"/>
        <v>0</v>
      </c>
      <c r="O64" s="57">
        <f t="shared" si="14"/>
        <v>-4000</v>
      </c>
    </row>
    <row r="65" spans="1:15" ht="12.75">
      <c r="A65" s="63"/>
      <c r="G65" s="36"/>
      <c r="H65" s="33"/>
      <c r="I65" s="38"/>
      <c r="J65" s="33"/>
      <c r="K65" s="33"/>
      <c r="L65" s="38"/>
      <c r="M65" s="33"/>
      <c r="N65" s="33"/>
      <c r="O65" s="38"/>
    </row>
    <row r="66" spans="1:15" ht="12.75">
      <c r="A66" s="46" t="s">
        <v>6</v>
      </c>
      <c r="F66" s="46" t="s">
        <v>8</v>
      </c>
      <c r="G66" s="36">
        <f aca="true" t="shared" si="15" ref="G66:O66">G64+G60</f>
        <v>120</v>
      </c>
      <c r="H66" s="33">
        <f t="shared" si="15"/>
        <v>120</v>
      </c>
      <c r="I66" s="38">
        <f t="shared" si="15"/>
        <v>8000</v>
      </c>
      <c r="J66" s="33">
        <f t="shared" si="15"/>
        <v>0</v>
      </c>
      <c r="K66" s="33">
        <f t="shared" si="15"/>
        <v>0</v>
      </c>
      <c r="L66" s="34">
        <f t="shared" si="15"/>
        <v>0</v>
      </c>
      <c r="M66" s="33">
        <f t="shared" si="15"/>
        <v>120</v>
      </c>
      <c r="N66" s="33">
        <f t="shared" si="15"/>
        <v>120</v>
      </c>
      <c r="O66" s="38">
        <f t="shared" si="15"/>
        <v>8000</v>
      </c>
    </row>
    <row r="67" spans="6:15" ht="12.75">
      <c r="F67" s="46" t="s">
        <v>8</v>
      </c>
      <c r="G67" s="54"/>
      <c r="H67" s="55"/>
      <c r="I67" s="56"/>
      <c r="J67" s="55"/>
      <c r="K67" s="55"/>
      <c r="L67" s="56"/>
      <c r="M67" s="55"/>
      <c r="N67" s="55"/>
      <c r="O67" s="56"/>
    </row>
    <row r="68" spans="1:15" ht="12.75">
      <c r="A68" s="46" t="s">
        <v>74</v>
      </c>
      <c r="F68" s="46" t="s">
        <v>8</v>
      </c>
      <c r="G68" s="40">
        <f aca="true" t="shared" si="16" ref="G68:O68">SUM(G54,G66)</f>
        <v>1506</v>
      </c>
      <c r="H68" s="41">
        <f t="shared" si="16"/>
        <v>1484</v>
      </c>
      <c r="I68" s="42">
        <f t="shared" si="16"/>
        <v>245162</v>
      </c>
      <c r="J68" s="41">
        <f t="shared" si="16"/>
        <v>15</v>
      </c>
      <c r="K68" s="41">
        <f t="shared" si="16"/>
        <v>15</v>
      </c>
      <c r="L68" s="42">
        <f t="shared" si="16"/>
        <v>2350</v>
      </c>
      <c r="M68" s="41">
        <f t="shared" si="16"/>
        <v>1521</v>
      </c>
      <c r="N68" s="41">
        <f t="shared" si="16"/>
        <v>1559</v>
      </c>
      <c r="O68" s="42">
        <f t="shared" si="16"/>
        <v>247512</v>
      </c>
    </row>
    <row r="69" spans="1:15" ht="12.75">
      <c r="A69" s="46" t="s">
        <v>5</v>
      </c>
      <c r="F69" s="46" t="s">
        <v>8</v>
      </c>
      <c r="G69" s="54">
        <f aca="true" t="shared" si="17" ref="G69:O69">SUM(G68-G17)</f>
        <v>120</v>
      </c>
      <c r="H69" s="55">
        <f t="shared" si="17"/>
        <v>120</v>
      </c>
      <c r="I69" s="57">
        <f t="shared" si="17"/>
        <v>20548</v>
      </c>
      <c r="J69" s="54">
        <f t="shared" si="17"/>
        <v>0</v>
      </c>
      <c r="K69" s="55">
        <f t="shared" si="17"/>
        <v>0</v>
      </c>
      <c r="L69" s="57">
        <f t="shared" si="17"/>
        <v>74</v>
      </c>
      <c r="M69" s="54">
        <f t="shared" si="17"/>
        <v>120</v>
      </c>
      <c r="N69" s="55">
        <f t="shared" si="17"/>
        <v>180</v>
      </c>
      <c r="O69" s="57">
        <f t="shared" si="17"/>
        <v>20622</v>
      </c>
    </row>
    <row r="70" spans="9:15" ht="12.75">
      <c r="I70" s="48"/>
      <c r="L70" s="48"/>
      <c r="O70" s="48"/>
    </row>
    <row r="71" spans="1:15" ht="12.75" customHeight="1">
      <c r="A71" s="109" t="s">
        <v>2</v>
      </c>
      <c r="B71" s="109"/>
      <c r="C71" s="109"/>
      <c r="D71" s="109"/>
      <c r="E71" s="109"/>
      <c r="F71" s="109"/>
      <c r="G71" s="109"/>
      <c r="H71" s="109"/>
      <c r="I71" s="109"/>
      <c r="J71" s="109"/>
      <c r="K71" s="109"/>
      <c r="L71" s="109"/>
      <c r="M71" s="109"/>
      <c r="N71" s="109"/>
      <c r="O71" s="109"/>
    </row>
    <row r="72" spans="1:15" ht="12.75">
      <c r="A72" s="109"/>
      <c r="B72" s="109"/>
      <c r="C72" s="109"/>
      <c r="D72" s="109"/>
      <c r="E72" s="109"/>
      <c r="F72" s="109"/>
      <c r="G72" s="109"/>
      <c r="H72" s="109"/>
      <c r="I72" s="109"/>
      <c r="J72" s="109"/>
      <c r="K72" s="109"/>
      <c r="L72" s="109"/>
      <c r="M72" s="109"/>
      <c r="N72" s="109"/>
      <c r="O72" s="109"/>
    </row>
    <row r="73" ht="12.75" hidden="1"/>
    <row r="74" ht="12.75" hidden="1"/>
    <row r="75" ht="30" customHeight="1">
      <c r="A75" s="93" t="s">
        <v>73</v>
      </c>
    </row>
    <row r="76" spans="1:15" ht="1.5" customHeight="1">
      <c r="A76" s="94"/>
      <c r="B76" s="94"/>
      <c r="C76" s="94"/>
      <c r="D76" s="94"/>
      <c r="E76" s="94"/>
      <c r="F76" s="94"/>
      <c r="G76" s="94"/>
      <c r="H76" s="94"/>
      <c r="I76" s="94"/>
      <c r="J76" s="94"/>
      <c r="K76" s="94"/>
      <c r="L76" s="94"/>
      <c r="M76" s="94"/>
      <c r="N76" s="94"/>
      <c r="O76" s="94"/>
    </row>
  </sheetData>
  <mergeCells count="5">
    <mergeCell ref="A76:O76"/>
    <mergeCell ref="G5:I6"/>
    <mergeCell ref="J5:L6"/>
    <mergeCell ref="M5:O6"/>
    <mergeCell ref="A71:O72"/>
  </mergeCells>
  <printOptions horizontalCentered="1" verticalCentered="1"/>
  <pageMargins left="0.24" right="0.25" top="0.17" bottom="0.46" header="0.18" footer="0.17"/>
  <pageSetup horizontalDpi="600" verticalDpi="600" orientation="landscape" scale="57" r:id="rId1"/>
</worksheet>
</file>

<file path=xl/worksheets/sheet2.xml><?xml version="1.0" encoding="utf-8"?>
<worksheet xmlns="http://schemas.openxmlformats.org/spreadsheetml/2006/main" xmlns:r="http://schemas.openxmlformats.org/officeDocument/2006/relationships">
  <sheetPr>
    <pageSetUpPr fitToPage="1"/>
  </sheetPr>
  <dimension ref="A1:IV50"/>
  <sheetViews>
    <sheetView tabSelected="1" view="pageBreakPreview" zoomScale="60" zoomScaleNormal="85" workbookViewId="0" topLeftCell="A1">
      <selection activeCell="AM26" sqref="AM26"/>
    </sheetView>
  </sheetViews>
  <sheetFormatPr defaultColWidth="9.140625" defaultRowHeight="12.75"/>
  <cols>
    <col min="1" max="1" width="3.8515625" style="2" customWidth="1"/>
    <col min="2" max="2" width="3.7109375" style="2" customWidth="1"/>
    <col min="3" max="3" width="8.7109375" style="2" customWidth="1"/>
    <col min="4" max="4" width="8.421875" style="2" customWidth="1"/>
    <col min="5" max="5" width="7.7109375" style="2" customWidth="1"/>
    <col min="6" max="6" width="13.57421875" style="2" customWidth="1"/>
    <col min="7" max="7" width="2.7109375" style="2" customWidth="1"/>
    <col min="8" max="8" width="10.140625" style="2" customWidth="1"/>
    <col min="9" max="9" width="1.7109375" style="2" customWidth="1"/>
    <col min="10" max="10" width="8.57421875" style="2" customWidth="1"/>
    <col min="11" max="11" width="2.28125" style="2" customWidth="1"/>
    <col min="12" max="12" width="12.57421875" style="2" customWidth="1"/>
    <col min="13" max="13" width="1.7109375" style="2" customWidth="1"/>
    <col min="14" max="14" width="11.00390625" style="2" customWidth="1"/>
    <col min="15" max="15" width="1.7109375" style="2" customWidth="1"/>
    <col min="16" max="16" width="8.28125" style="2" customWidth="1"/>
    <col min="17" max="17" width="1.7109375" style="2" customWidth="1"/>
    <col min="18" max="18" width="13.8515625" style="2" customWidth="1"/>
    <col min="19" max="19" width="1.7109375" style="2" customWidth="1"/>
    <col min="20" max="20" width="10.28125" style="2" customWidth="1"/>
    <col min="21" max="21" width="1.7109375" style="2" customWidth="1"/>
    <col min="22" max="22" width="8.8515625" style="2" customWidth="1"/>
    <col min="23" max="23" width="1.7109375" style="2" customWidth="1"/>
    <col min="24" max="24" width="13.8515625" style="2" customWidth="1"/>
    <col min="25" max="25" width="1.28515625" style="2" customWidth="1"/>
    <col min="26" max="26" width="12.28125" style="2" customWidth="1"/>
    <col min="27" max="27" width="1.7109375" style="2" customWidth="1"/>
    <col min="28" max="28" width="12.57421875" style="2" customWidth="1"/>
    <col min="29" max="29" width="1.8515625" style="2" customWidth="1"/>
    <col min="30" max="30" width="16.00390625" style="2" customWidth="1"/>
    <col min="31" max="31" width="3.421875" style="2" customWidth="1"/>
    <col min="32" max="16384" width="8.421875" style="2" customWidth="1"/>
  </cols>
  <sheetData>
    <row r="1" spans="1:30" ht="18">
      <c r="A1" s="30" t="s">
        <v>56</v>
      </c>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1:30" ht="18">
      <c r="A2" s="31" t="s">
        <v>19</v>
      </c>
      <c r="B2" s="4"/>
      <c r="C2" s="6"/>
      <c r="D2" s="4"/>
      <c r="E2" s="4"/>
      <c r="F2" s="4"/>
      <c r="G2" s="4"/>
      <c r="H2" s="4"/>
      <c r="I2" s="4"/>
      <c r="J2" s="4"/>
      <c r="K2" s="4"/>
      <c r="L2" s="4"/>
      <c r="M2" s="4"/>
      <c r="N2" s="4"/>
      <c r="O2" s="4"/>
      <c r="P2" s="4"/>
      <c r="Q2" s="4"/>
      <c r="R2" s="4"/>
      <c r="S2" s="4"/>
      <c r="T2" s="4"/>
      <c r="U2" s="4"/>
      <c r="V2" s="4"/>
      <c r="W2" s="4"/>
      <c r="X2" s="4"/>
      <c r="Y2" s="4"/>
      <c r="Z2" s="4"/>
      <c r="AA2" s="4"/>
      <c r="AB2" s="4"/>
      <c r="AC2" s="4"/>
      <c r="AD2" s="4"/>
    </row>
    <row r="3" spans="1:30" ht="18">
      <c r="A3" s="32" t="s">
        <v>9</v>
      </c>
      <c r="B3" s="4"/>
      <c r="C3" s="4"/>
      <c r="D3" s="4"/>
      <c r="E3" s="4"/>
      <c r="F3" s="4"/>
      <c r="G3" s="4"/>
      <c r="H3" s="4"/>
      <c r="I3" s="4"/>
      <c r="J3" s="4"/>
      <c r="K3" s="4"/>
      <c r="L3" s="4"/>
      <c r="M3" s="4"/>
      <c r="N3" s="4"/>
      <c r="O3" s="4"/>
      <c r="P3" s="4"/>
      <c r="Q3" s="4"/>
      <c r="R3" s="4"/>
      <c r="S3" s="4"/>
      <c r="T3" s="4"/>
      <c r="U3" s="4"/>
      <c r="V3" s="4"/>
      <c r="W3" s="4"/>
      <c r="X3" s="4"/>
      <c r="Y3" s="4"/>
      <c r="Z3" s="4"/>
      <c r="AA3" s="4"/>
      <c r="AB3" s="4"/>
      <c r="AC3" s="4"/>
      <c r="AD3" s="4"/>
    </row>
    <row r="7" spans="8:30" ht="42.75" customHeight="1">
      <c r="H7" s="127" t="s">
        <v>42</v>
      </c>
      <c r="I7" s="128"/>
      <c r="J7" s="128"/>
      <c r="K7" s="128"/>
      <c r="L7" s="129"/>
      <c r="N7" s="124" t="s">
        <v>44</v>
      </c>
      <c r="O7" s="130"/>
      <c r="P7" s="130"/>
      <c r="Q7" s="130"/>
      <c r="R7" s="131"/>
      <c r="T7" s="124" t="s">
        <v>43</v>
      </c>
      <c r="U7" s="130"/>
      <c r="V7" s="130"/>
      <c r="W7" s="130"/>
      <c r="X7" s="131"/>
      <c r="Z7" s="124" t="s">
        <v>29</v>
      </c>
      <c r="AA7" s="125"/>
      <c r="AB7" s="125"/>
      <c r="AC7" s="125"/>
      <c r="AD7" s="126"/>
    </row>
    <row r="8" spans="8:26" ht="15">
      <c r="H8" s="25" t="s">
        <v>16</v>
      </c>
      <c r="N8" s="25" t="s">
        <v>16</v>
      </c>
      <c r="T8" s="25" t="s">
        <v>16</v>
      </c>
      <c r="Z8" s="25" t="s">
        <v>16</v>
      </c>
    </row>
    <row r="9" spans="1:30" ht="15">
      <c r="A9" s="8" t="s">
        <v>13</v>
      </c>
      <c r="H9" s="24" t="s">
        <v>18</v>
      </c>
      <c r="J9" s="24" t="s">
        <v>14</v>
      </c>
      <c r="L9" s="24" t="s">
        <v>12</v>
      </c>
      <c r="N9" s="24" t="s">
        <v>18</v>
      </c>
      <c r="P9" s="24" t="s">
        <v>14</v>
      </c>
      <c r="R9" s="24" t="s">
        <v>12</v>
      </c>
      <c r="T9" s="24" t="s">
        <v>18</v>
      </c>
      <c r="V9" s="24" t="s">
        <v>14</v>
      </c>
      <c r="X9" s="24" t="s">
        <v>12</v>
      </c>
      <c r="Z9" s="24" t="s">
        <v>18</v>
      </c>
      <c r="AB9" s="24" t="s">
        <v>14</v>
      </c>
      <c r="AD9" s="24" t="s">
        <v>12</v>
      </c>
    </row>
    <row r="10" spans="1:30" ht="15">
      <c r="A10" s="8"/>
      <c r="H10" s="8"/>
      <c r="J10" s="8"/>
      <c r="L10" s="8"/>
      <c r="N10" s="8"/>
      <c r="P10" s="8"/>
      <c r="R10" s="8"/>
      <c r="T10" s="8"/>
      <c r="V10" s="8"/>
      <c r="X10" s="8"/>
      <c r="Z10" s="8"/>
      <c r="AB10" s="8"/>
      <c r="AD10" s="8"/>
    </row>
    <row r="11" spans="1:30" ht="15">
      <c r="A11" s="2" t="s">
        <v>10</v>
      </c>
      <c r="B11" s="18" t="s">
        <v>57</v>
      </c>
      <c r="G11" s="2" t="s">
        <v>8</v>
      </c>
      <c r="H11" s="2">
        <v>1386</v>
      </c>
      <c r="I11" s="18" t="s">
        <v>8</v>
      </c>
      <c r="J11" s="2">
        <v>1364</v>
      </c>
      <c r="L11" s="27">
        <v>224614</v>
      </c>
      <c r="N11" s="2">
        <v>1386</v>
      </c>
      <c r="P11" s="2">
        <v>1424</v>
      </c>
      <c r="R11" s="27">
        <v>237162</v>
      </c>
      <c r="T11" s="2">
        <v>1506</v>
      </c>
      <c r="V11" s="2">
        <v>1544</v>
      </c>
      <c r="X11" s="27">
        <v>245162</v>
      </c>
      <c r="Z11" s="2">
        <f>T11-N11</f>
        <v>120</v>
      </c>
      <c r="AB11" s="2">
        <f>V11-P11</f>
        <v>120</v>
      </c>
      <c r="AD11" s="27">
        <f>X11-R11</f>
        <v>8000</v>
      </c>
    </row>
    <row r="12" spans="1:30" ht="15">
      <c r="A12" s="8"/>
      <c r="H12" s="8"/>
      <c r="J12" s="8"/>
      <c r="L12" s="8"/>
      <c r="N12" s="8"/>
      <c r="P12" s="8"/>
      <c r="R12" s="8"/>
      <c r="T12" s="8"/>
      <c r="V12" s="8"/>
      <c r="X12" s="8"/>
      <c r="Z12" s="8"/>
      <c r="AB12" s="8"/>
      <c r="AD12" s="8"/>
    </row>
    <row r="13" spans="1:30" ht="15">
      <c r="A13" s="2" t="s">
        <v>11</v>
      </c>
      <c r="B13" s="18" t="s">
        <v>58</v>
      </c>
      <c r="G13" s="2" t="s">
        <v>8</v>
      </c>
      <c r="H13" s="87">
        <v>15</v>
      </c>
      <c r="J13" s="87">
        <v>15</v>
      </c>
      <c r="L13" s="87">
        <v>2276</v>
      </c>
      <c r="N13" s="87">
        <v>15</v>
      </c>
      <c r="P13" s="87">
        <v>15</v>
      </c>
      <c r="R13" s="91">
        <v>2350</v>
      </c>
      <c r="T13" s="87">
        <v>15</v>
      </c>
      <c r="U13" s="2" t="s">
        <v>8</v>
      </c>
      <c r="V13" s="87">
        <v>15</v>
      </c>
      <c r="X13" s="87">
        <v>2350</v>
      </c>
      <c r="Z13" s="87">
        <f>T13-N13</f>
        <v>0</v>
      </c>
      <c r="AB13" s="87">
        <f>V13-P13</f>
        <v>0</v>
      </c>
      <c r="AD13" s="87">
        <f>X13-R13</f>
        <v>0</v>
      </c>
    </row>
    <row r="14" spans="8:30" ht="15">
      <c r="H14" s="89"/>
      <c r="J14" s="86"/>
      <c r="L14" s="86"/>
      <c r="N14" s="86"/>
      <c r="P14" s="86"/>
      <c r="R14" s="86"/>
      <c r="T14" s="86"/>
      <c r="V14" s="86"/>
      <c r="X14" s="86"/>
      <c r="Z14" s="86"/>
      <c r="AB14" s="86"/>
      <c r="AD14" s="90"/>
    </row>
    <row r="15" spans="2:30" ht="15">
      <c r="B15" s="18" t="s">
        <v>31</v>
      </c>
      <c r="G15" s="88" t="s">
        <v>8</v>
      </c>
      <c r="H15" s="77">
        <f>SUM(H11:H13)</f>
        <v>1401</v>
      </c>
      <c r="I15" s="76"/>
      <c r="J15" s="2">
        <f>SUM(J11:J13)</f>
        <v>1379</v>
      </c>
      <c r="L15" s="2">
        <f>SUM(L11:L13)</f>
        <v>226890</v>
      </c>
      <c r="M15" s="7"/>
      <c r="N15" s="2">
        <f>SUM(N11:N13)</f>
        <v>1401</v>
      </c>
      <c r="O15" s="7"/>
      <c r="P15" s="2">
        <f>SUM(P11:P13)</f>
        <v>1439</v>
      </c>
      <c r="Q15" s="7"/>
      <c r="R15" s="2">
        <f>SUM(R11:R13)</f>
        <v>239512</v>
      </c>
      <c r="S15" s="7"/>
      <c r="T15" s="2">
        <f>SUM(T11:T13)</f>
        <v>1521</v>
      </c>
      <c r="U15" s="7"/>
      <c r="V15" s="2">
        <f>SUM(V11:V13)</f>
        <v>1559</v>
      </c>
      <c r="W15" s="7"/>
      <c r="X15" s="2">
        <f>SUM(X11:X13)</f>
        <v>247512</v>
      </c>
      <c r="Y15" s="7"/>
      <c r="Z15" s="2">
        <f>SUM(Z11:Z13)</f>
        <v>120</v>
      </c>
      <c r="AB15" s="2">
        <f>SUM(AB11:AB13)</f>
        <v>120</v>
      </c>
      <c r="AC15" s="7"/>
      <c r="AD15" s="2">
        <f>SUM(AD11:AD13)</f>
        <v>8000</v>
      </c>
    </row>
    <row r="16" spans="8:29" ht="15">
      <c r="H16" s="86"/>
      <c r="M16" s="7"/>
      <c r="O16" s="7"/>
      <c r="Q16" s="7"/>
      <c r="S16" s="7"/>
      <c r="U16" s="7"/>
      <c r="W16" s="7"/>
      <c r="Y16" s="7"/>
      <c r="AC16" s="7"/>
    </row>
    <row r="17" spans="8:30" ht="15">
      <c r="H17" s="87"/>
      <c r="J17" s="87"/>
      <c r="L17" s="87"/>
      <c r="M17" s="7"/>
      <c r="N17" s="87"/>
      <c r="O17" s="7"/>
      <c r="P17" s="87"/>
      <c r="Q17" s="7"/>
      <c r="R17" s="87"/>
      <c r="S17" s="7"/>
      <c r="T17" s="87"/>
      <c r="U17" s="7"/>
      <c r="V17" s="87"/>
      <c r="W17" s="7"/>
      <c r="X17" s="87"/>
      <c r="Y17" s="7"/>
      <c r="Z17" s="87"/>
      <c r="AB17" s="87"/>
      <c r="AC17" s="7"/>
      <c r="AD17" s="87"/>
    </row>
    <row r="18" spans="2:30" ht="15">
      <c r="B18" s="2" t="s">
        <v>15</v>
      </c>
      <c r="H18" s="86">
        <f>H15</f>
        <v>1401</v>
      </c>
      <c r="J18" s="86">
        <f>J15</f>
        <v>1379</v>
      </c>
      <c r="L18" s="86">
        <f>L15</f>
        <v>226890</v>
      </c>
      <c r="M18" s="7"/>
      <c r="N18" s="86">
        <f>N15</f>
        <v>1401</v>
      </c>
      <c r="O18" s="7"/>
      <c r="P18" s="86">
        <f>P15</f>
        <v>1439</v>
      </c>
      <c r="Q18" s="7"/>
      <c r="R18" s="86">
        <f>R15</f>
        <v>239512</v>
      </c>
      <c r="S18" s="7"/>
      <c r="T18" s="86">
        <f>T15</f>
        <v>1521</v>
      </c>
      <c r="U18" s="7"/>
      <c r="V18" s="86">
        <f>V15</f>
        <v>1559</v>
      </c>
      <c r="W18" s="7"/>
      <c r="X18" s="86">
        <f>X15</f>
        <v>247512</v>
      </c>
      <c r="Y18" s="7"/>
      <c r="Z18" s="86">
        <f>Z15</f>
        <v>120</v>
      </c>
      <c r="AB18" s="86">
        <f>AB15</f>
        <v>120</v>
      </c>
      <c r="AC18" s="7"/>
      <c r="AD18" s="86">
        <f>AD15</f>
        <v>8000</v>
      </c>
    </row>
    <row r="19" spans="13:29" ht="15">
      <c r="M19" s="7"/>
      <c r="O19" s="7"/>
      <c r="Q19" s="7"/>
      <c r="S19" s="7"/>
      <c r="U19" s="7"/>
      <c r="W19" s="7"/>
      <c r="Y19" s="7"/>
      <c r="AC19" s="7"/>
    </row>
    <row r="22" spans="1:256" ht="2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20.25">
      <c r="A23" s="1"/>
      <c r="B23" s="1"/>
      <c r="C23" s="1"/>
      <c r="D23" s="1"/>
      <c r="E23" s="1"/>
      <c r="F23" s="1"/>
      <c r="G23" s="1"/>
      <c r="H23" s="1"/>
      <c r="I23" s="1"/>
      <c r="J23" s="1"/>
      <c r="K23" s="1"/>
      <c r="L23" s="1"/>
      <c r="M23" s="1"/>
      <c r="N23" s="1"/>
      <c r="O23" s="1"/>
      <c r="P23" s="1"/>
      <c r="Q23" s="1"/>
      <c r="R23" s="1"/>
      <c r="S23" s="1"/>
      <c r="T23" s="1"/>
      <c r="U23" s="1"/>
      <c r="V23" s="1"/>
      <c r="W23" s="1"/>
      <c r="X23" s="1"/>
      <c r="Y23" s="1"/>
      <c r="Z23" s="10" t="s">
        <v>17</v>
      </c>
      <c r="AA23" s="10"/>
      <c r="AB23" s="10"/>
      <c r="AC23" s="1"/>
      <c r="AD23" s="1"/>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20.25">
      <c r="A24" s="132" t="s">
        <v>45</v>
      </c>
      <c r="B24" s="133"/>
      <c r="C24" s="133"/>
      <c r="D24" s="133"/>
      <c r="E24" s="133"/>
      <c r="F24" s="133"/>
      <c r="G24" s="133"/>
      <c r="H24" s="134"/>
      <c r="I24" s="1"/>
      <c r="J24" s="1"/>
      <c r="K24" s="1"/>
      <c r="L24" s="1"/>
      <c r="M24" s="1"/>
      <c r="N24" s="1"/>
      <c r="O24" s="1"/>
      <c r="P24" s="1"/>
      <c r="Q24" s="1"/>
      <c r="R24" s="1"/>
      <c r="S24" s="1"/>
      <c r="T24" s="1"/>
      <c r="U24" s="1"/>
      <c r="V24" s="1"/>
      <c r="W24" s="1"/>
      <c r="X24" s="1"/>
      <c r="Y24" s="1"/>
      <c r="Z24" s="11" t="s">
        <v>18</v>
      </c>
      <c r="AA24" s="10"/>
      <c r="AB24" s="11" t="s">
        <v>14</v>
      </c>
      <c r="AC24" s="1"/>
      <c r="AD24" s="13" t="s">
        <v>12</v>
      </c>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2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20.25">
      <c r="A26" s="119" t="s">
        <v>59</v>
      </c>
      <c r="B26" s="120"/>
      <c r="C26" s="120"/>
      <c r="D26" s="120"/>
      <c r="E26" s="120"/>
      <c r="F26" s="120"/>
      <c r="G26" s="120"/>
      <c r="H26" s="120"/>
      <c r="I26" s="120"/>
      <c r="J26" s="120"/>
      <c r="K26" s="120"/>
      <c r="L26" s="120"/>
      <c r="M26" s="120"/>
      <c r="N26" s="120"/>
      <c r="O26" s="120"/>
      <c r="P26" s="120"/>
      <c r="Q26" s="120"/>
      <c r="R26" s="120"/>
      <c r="S26" s="120"/>
      <c r="T26" s="120"/>
      <c r="U26" s="120"/>
      <c r="V26" s="120"/>
      <c r="W26" s="120"/>
      <c r="X26" s="121"/>
      <c r="Y26" s="1"/>
      <c r="Z26" s="1">
        <v>120</v>
      </c>
      <c r="AA26" s="1"/>
      <c r="AB26" s="1">
        <v>120</v>
      </c>
      <c r="AC26" s="1"/>
      <c r="AD26" s="9">
        <v>12000</v>
      </c>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20.25">
      <c r="A27" s="1"/>
      <c r="B27"/>
      <c r="C27"/>
      <c r="D27"/>
      <c r="E27"/>
      <c r="F27"/>
      <c r="G27"/>
      <c r="H27"/>
      <c r="I27" s="1"/>
      <c r="J27" s="1"/>
      <c r="K27" s="1"/>
      <c r="L27" s="1"/>
      <c r="M27" s="1"/>
      <c r="N27" s="1"/>
      <c r="O27" s="1"/>
      <c r="P27" s="1"/>
      <c r="Q27" s="1"/>
      <c r="R27" s="1"/>
      <c r="S27" s="1"/>
      <c r="T27" s="1"/>
      <c r="U27" s="1"/>
      <c r="V27" s="1"/>
      <c r="W27" s="1"/>
      <c r="X27" s="1"/>
      <c r="Y27" s="1"/>
      <c r="Z27" s="1"/>
      <c r="AA27" s="1"/>
      <c r="AB27" s="1"/>
      <c r="AC27" s="1"/>
      <c r="AD27" s="9"/>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65.75" customHeight="1">
      <c r="A28" s="122" t="s">
        <v>78</v>
      </c>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83"/>
      <c r="Z28" s="1"/>
      <c r="AA28" s="1"/>
      <c r="AB28" s="1"/>
      <c r="AC28" s="1"/>
      <c r="AD28" s="9"/>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20.25">
      <c r="A29" s="78" t="s">
        <v>71</v>
      </c>
      <c r="B29" s="1"/>
      <c r="C29" s="1"/>
      <c r="D29" s="1"/>
      <c r="E29" s="1"/>
      <c r="F29" s="1"/>
      <c r="G29" s="1"/>
      <c r="H29" s="1"/>
      <c r="I29" s="1"/>
      <c r="J29" s="1"/>
      <c r="K29" s="1"/>
      <c r="L29" s="1"/>
      <c r="M29" s="1"/>
      <c r="N29" s="1"/>
      <c r="O29" s="1"/>
      <c r="P29" s="1"/>
      <c r="Q29" s="1"/>
      <c r="R29" s="1"/>
      <c r="S29" s="1"/>
      <c r="T29" s="1"/>
      <c r="U29" s="1"/>
      <c r="V29" s="1"/>
      <c r="W29" s="1"/>
      <c r="X29" s="1"/>
      <c r="Y29" s="15"/>
      <c r="Z29" s="71">
        <f>+Z26</f>
        <v>120</v>
      </c>
      <c r="AA29" s="73"/>
      <c r="AB29" s="71">
        <f>+AB26</f>
        <v>120</v>
      </c>
      <c r="AC29" s="73" t="e">
        <f>#REF!+#REF!+#REF!+#REF!+#REF!+#REF!+AC26</f>
        <v>#REF!</v>
      </c>
      <c r="AD29" s="81">
        <f>+AD26</f>
        <v>12000</v>
      </c>
      <c r="AE29" s="69"/>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20.25">
      <c r="A30" s="14"/>
      <c r="B30" s="5"/>
      <c r="C30" s="5"/>
      <c r="D30" s="5"/>
      <c r="E30" s="5"/>
      <c r="F30" s="5"/>
      <c r="G30" s="5"/>
      <c r="H30" s="5"/>
      <c r="I30" s="5"/>
      <c r="J30" s="5"/>
      <c r="K30" s="5"/>
      <c r="L30" s="5"/>
      <c r="M30" s="5"/>
      <c r="N30" s="5"/>
      <c r="O30" s="5"/>
      <c r="P30" s="5"/>
      <c r="Q30" s="5"/>
      <c r="R30" s="5"/>
      <c r="S30" s="5"/>
      <c r="T30" s="5"/>
      <c r="U30" s="5"/>
      <c r="V30" s="5"/>
      <c r="W30" s="5"/>
      <c r="X30" s="5"/>
      <c r="Y30" s="5"/>
      <c r="Z30" s="70"/>
      <c r="AA30" s="70"/>
      <c r="AB30" s="70"/>
      <c r="AC30" s="70"/>
      <c r="AD30" s="70"/>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20.25">
      <c r="A31" s="116"/>
      <c r="B31" s="117"/>
      <c r="C31" s="117"/>
      <c r="D31" s="117"/>
      <c r="E31" s="117"/>
      <c r="F31" s="118"/>
      <c r="G31" s="5"/>
      <c r="H31" s="5"/>
      <c r="I31" s="5"/>
      <c r="J31" s="5"/>
      <c r="K31" s="5"/>
      <c r="L31" s="5"/>
      <c r="M31" s="5"/>
      <c r="N31" s="5"/>
      <c r="O31" s="5"/>
      <c r="P31" s="5"/>
      <c r="Q31" s="5"/>
      <c r="R31" s="5"/>
      <c r="S31" s="5"/>
      <c r="T31" s="5"/>
      <c r="U31" s="5"/>
      <c r="V31" s="5"/>
      <c r="W31" s="5"/>
      <c r="X31" s="5"/>
      <c r="Y31" s="5"/>
      <c r="Z31" s="70"/>
      <c r="AA31" s="70"/>
      <c r="AB31" s="70"/>
      <c r="AC31" s="70"/>
      <c r="AD31" s="70"/>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20.25">
      <c r="A32" s="20"/>
      <c r="B32" s="21"/>
      <c r="C32" s="21"/>
      <c r="D32" s="21"/>
      <c r="E32" s="21"/>
      <c r="F32" s="21"/>
      <c r="G32" s="21"/>
      <c r="H32" s="21"/>
      <c r="I32" s="21"/>
      <c r="J32" s="21"/>
      <c r="K32" s="21"/>
      <c r="L32" s="21"/>
      <c r="M32" s="21"/>
      <c r="N32" s="21"/>
      <c r="O32" s="21"/>
      <c r="P32" s="21"/>
      <c r="Q32" s="21"/>
      <c r="R32" s="21"/>
      <c r="S32" s="21"/>
      <c r="T32" s="21"/>
      <c r="U32" s="21"/>
      <c r="V32" s="21"/>
      <c r="W32" s="21"/>
      <c r="X32" s="21"/>
      <c r="Y32" s="21"/>
      <c r="Z32" s="28"/>
      <c r="AA32" s="21"/>
      <c r="AB32" s="21"/>
      <c r="AC32" s="21"/>
      <c r="AD32" s="21"/>
      <c r="AE32" s="22"/>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20.25">
      <c r="A33" s="19"/>
      <c r="B33" s="5"/>
      <c r="C33" s="5"/>
      <c r="D33" s="5"/>
      <c r="E33" s="5"/>
      <c r="F33" s="5"/>
      <c r="G33" s="5"/>
      <c r="H33" s="5"/>
      <c r="I33" s="5"/>
      <c r="J33" s="5"/>
      <c r="K33" s="5"/>
      <c r="L33" s="5"/>
      <c r="M33" s="5"/>
      <c r="N33" s="5"/>
      <c r="O33" s="5"/>
      <c r="P33" s="5"/>
      <c r="Q33" s="5"/>
      <c r="R33" s="5"/>
      <c r="S33" s="5"/>
      <c r="T33" s="5"/>
      <c r="U33" s="5"/>
      <c r="V33" s="5"/>
      <c r="W33" s="5"/>
      <c r="X33" s="5"/>
      <c r="Y33" s="15"/>
      <c r="Z33" s="29"/>
      <c r="AA33" s="16"/>
      <c r="AB33" s="23"/>
      <c r="AC33" s="1"/>
      <c r="AD33" s="2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30" ht="18">
      <c r="A34" s="12" t="s">
        <v>30</v>
      </c>
      <c r="B34" s="1"/>
      <c r="C34" s="1"/>
      <c r="D34" s="1"/>
      <c r="E34" s="1"/>
      <c r="F34" s="1"/>
      <c r="G34" s="1"/>
      <c r="H34" s="1"/>
      <c r="I34" s="1"/>
      <c r="J34" s="1"/>
      <c r="K34" s="1"/>
      <c r="L34" s="1"/>
      <c r="M34" s="1"/>
      <c r="N34" s="1"/>
      <c r="O34" s="1"/>
      <c r="P34" s="1"/>
      <c r="Q34" s="1"/>
      <c r="R34" s="1"/>
      <c r="S34" s="1"/>
      <c r="T34" s="1"/>
      <c r="U34" s="1"/>
      <c r="V34" s="1"/>
      <c r="W34" s="1"/>
      <c r="X34" s="1"/>
      <c r="Y34" s="1" t="s">
        <v>8</v>
      </c>
      <c r="Z34" s="17"/>
      <c r="AA34" s="1"/>
      <c r="AB34" s="1"/>
      <c r="AD34" s="26"/>
    </row>
    <row r="35" spans="1:30" ht="18">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ht="18">
      <c r="A36" s="119" t="s">
        <v>60</v>
      </c>
      <c r="B36" s="120"/>
      <c r="C36" s="120"/>
      <c r="D36" s="120"/>
      <c r="E36" s="120"/>
      <c r="F36" s="120"/>
      <c r="G36" s="120"/>
      <c r="H36" s="120"/>
      <c r="I36" s="120"/>
      <c r="J36" s="120"/>
      <c r="K36" s="120"/>
      <c r="L36" s="120"/>
      <c r="M36" s="120"/>
      <c r="N36" s="120"/>
      <c r="O36" s="120"/>
      <c r="P36" s="120"/>
      <c r="Q36" s="120"/>
      <c r="R36" s="120"/>
      <c r="S36" s="120"/>
      <c r="T36" s="120"/>
      <c r="U36" s="120"/>
      <c r="V36" s="120"/>
      <c r="W36" s="120"/>
      <c r="X36" s="121"/>
      <c r="Y36" s="1"/>
      <c r="Z36" s="17">
        <v>0</v>
      </c>
      <c r="AA36" s="1"/>
      <c r="AB36" s="1">
        <v>0</v>
      </c>
      <c r="AD36" s="26">
        <v>-4000</v>
      </c>
    </row>
    <row r="37" spans="25:31" ht="18">
      <c r="Y37" s="15"/>
      <c r="Z37" s="77"/>
      <c r="AA37" s="77"/>
      <c r="AB37" s="77"/>
      <c r="AC37" s="77"/>
      <c r="AD37" s="77"/>
      <c r="AE37" s="76"/>
    </row>
    <row r="38" spans="1:256" ht="72" customHeight="1">
      <c r="A38" s="113" t="s">
        <v>79</v>
      </c>
      <c r="B38" s="114"/>
      <c r="C38" s="114"/>
      <c r="D38" s="114"/>
      <c r="E38" s="114"/>
      <c r="F38" s="114"/>
      <c r="G38" s="114"/>
      <c r="H38" s="114"/>
      <c r="I38" s="114"/>
      <c r="J38" s="114"/>
      <c r="K38" s="114"/>
      <c r="L38" s="114"/>
      <c r="M38" s="114"/>
      <c r="N38" s="114"/>
      <c r="O38" s="114"/>
      <c r="P38" s="114"/>
      <c r="Q38" s="114"/>
      <c r="R38" s="114"/>
      <c r="S38" s="114"/>
      <c r="T38" s="114"/>
      <c r="U38" s="114"/>
      <c r="V38" s="114"/>
      <c r="W38" s="114"/>
      <c r="X38" s="115"/>
      <c r="Y38" s="1" t="s">
        <v>8</v>
      </c>
      <c r="Z38" s="17"/>
      <c r="AA38" s="1"/>
      <c r="AB38" s="1"/>
      <c r="AD38" s="26"/>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30" ht="18">
      <c r="A39" s="64"/>
      <c r="B39" s="74"/>
      <c r="C39" s="74"/>
      <c r="D39" s="74"/>
      <c r="E39" s="74"/>
      <c r="F39" s="74"/>
      <c r="G39" s="74"/>
      <c r="H39" s="74"/>
      <c r="I39" s="74"/>
      <c r="J39" s="74"/>
      <c r="K39" s="74"/>
      <c r="L39" s="74"/>
      <c r="M39" s="74"/>
      <c r="N39" s="74"/>
      <c r="O39" s="74"/>
      <c r="P39" s="74"/>
      <c r="Q39" s="74"/>
      <c r="R39" s="74"/>
      <c r="S39" s="74"/>
      <c r="T39" s="74"/>
      <c r="U39" s="74"/>
      <c r="V39" s="74"/>
      <c r="W39" s="74"/>
      <c r="X39" s="75"/>
      <c r="Y39" s="1"/>
      <c r="Z39" s="1"/>
      <c r="AA39" s="1"/>
      <c r="AB39" s="1"/>
      <c r="AC39" s="1"/>
      <c r="AD39" s="1"/>
    </row>
    <row r="40" spans="1:30" ht="18">
      <c r="A40" s="78" t="s">
        <v>72</v>
      </c>
      <c r="B40" s="1"/>
      <c r="C40" s="1"/>
      <c r="D40" s="1"/>
      <c r="E40" s="1"/>
      <c r="F40" s="1"/>
      <c r="G40" s="1"/>
      <c r="H40" s="1"/>
      <c r="I40" s="1"/>
      <c r="J40" s="1"/>
      <c r="K40" s="1"/>
      <c r="L40" s="1"/>
      <c r="M40" s="1"/>
      <c r="N40" s="1"/>
      <c r="O40" s="1"/>
      <c r="P40" s="1"/>
      <c r="Q40" s="1"/>
      <c r="R40" s="1"/>
      <c r="S40" s="1"/>
      <c r="T40" s="1"/>
      <c r="U40" s="1"/>
      <c r="V40" s="1"/>
      <c r="W40" s="1"/>
      <c r="X40" s="1"/>
      <c r="Y40" s="15"/>
      <c r="Z40" s="71">
        <f>SUM(Z36:Z39)</f>
        <v>0</v>
      </c>
      <c r="AA40" s="73"/>
      <c r="AB40" s="71">
        <f>SUM(AB36:AB39)</f>
        <v>0</v>
      </c>
      <c r="AC40" s="61"/>
      <c r="AD40" s="72">
        <f>SUM(AD36:AD39)</f>
        <v>-4000</v>
      </c>
    </row>
    <row r="41" spans="1:30" ht="18">
      <c r="A41" s="12"/>
      <c r="B41" s="1"/>
      <c r="C41" s="1"/>
      <c r="D41" s="1"/>
      <c r="E41" s="1"/>
      <c r="F41" s="1"/>
      <c r="G41" s="1"/>
      <c r="H41" s="1"/>
      <c r="I41" s="1"/>
      <c r="J41" s="1"/>
      <c r="K41" s="1"/>
      <c r="L41" s="1"/>
      <c r="M41" s="1"/>
      <c r="N41" s="1"/>
      <c r="O41" s="1"/>
      <c r="P41" s="1"/>
      <c r="Q41" s="1"/>
      <c r="R41" s="1"/>
      <c r="S41" s="1"/>
      <c r="T41" s="1"/>
      <c r="U41" s="1"/>
      <c r="V41" s="1"/>
      <c r="W41" s="1"/>
      <c r="X41" s="1"/>
      <c r="Y41" s="1"/>
      <c r="Z41" s="82"/>
      <c r="AA41" s="17"/>
      <c r="AB41" s="82"/>
      <c r="AC41" s="1"/>
      <c r="AD41" s="79"/>
    </row>
    <row r="42" spans="1:31" ht="18">
      <c r="A42" s="110" t="s">
        <v>61</v>
      </c>
      <c r="B42" s="111"/>
      <c r="C42" s="111"/>
      <c r="D42" s="111"/>
      <c r="E42" s="111"/>
      <c r="F42" s="111"/>
      <c r="G42" s="111"/>
      <c r="H42" s="111"/>
      <c r="I42" s="111"/>
      <c r="J42" s="111"/>
      <c r="K42" s="111"/>
      <c r="L42" s="111"/>
      <c r="M42" s="111"/>
      <c r="N42" s="111"/>
      <c r="O42" s="111"/>
      <c r="P42" s="111"/>
      <c r="Q42" s="111"/>
      <c r="R42" s="111"/>
      <c r="S42" s="111"/>
      <c r="T42" s="111"/>
      <c r="U42" s="111"/>
      <c r="V42" s="111"/>
      <c r="W42" s="111"/>
      <c r="X42" s="112"/>
      <c r="Y42" s="15"/>
      <c r="Z42" s="80">
        <f>Z40+Z29</f>
        <v>120</v>
      </c>
      <c r="AA42" s="61">
        <f>AA40+AA29</f>
        <v>0</v>
      </c>
      <c r="AB42" s="80">
        <f>AB40+AB29</f>
        <v>120</v>
      </c>
      <c r="AC42" s="61" t="e">
        <f>AC40+AC29</f>
        <v>#REF!</v>
      </c>
      <c r="AD42" s="72">
        <f>AD40+AD29</f>
        <v>8000</v>
      </c>
      <c r="AE42" s="76"/>
    </row>
    <row r="43" spans="1:30" ht="18">
      <c r="A43" s="1"/>
      <c r="B43" s="1"/>
      <c r="C43" s="1"/>
      <c r="D43" s="1"/>
      <c r="E43" s="1"/>
      <c r="F43" s="1"/>
      <c r="G43" s="1"/>
      <c r="H43" s="1"/>
      <c r="I43" s="1"/>
      <c r="J43" s="1"/>
      <c r="K43" s="1"/>
      <c r="L43" s="1"/>
      <c r="M43" s="1"/>
      <c r="N43" s="1"/>
      <c r="O43" s="1"/>
      <c r="P43" s="1"/>
      <c r="Q43" s="1"/>
      <c r="R43" s="1"/>
      <c r="S43" s="1"/>
      <c r="T43" s="1"/>
      <c r="U43" s="1"/>
      <c r="V43" s="1"/>
      <c r="W43" s="1"/>
      <c r="X43" s="1"/>
      <c r="Y43" s="1"/>
      <c r="Z43" s="17"/>
      <c r="AA43" s="1"/>
      <c r="AB43" s="17"/>
      <c r="AC43" s="1"/>
      <c r="AD43" s="17"/>
    </row>
    <row r="44" spans="1:30" ht="18">
      <c r="A44" s="4"/>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ht="18">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row>
    <row r="46" spans="1:30" ht="18">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row>
    <row r="47" spans="1:30" ht="18">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row>
    <row r="48" spans="1:30" ht="18">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row>
    <row r="49" spans="1:30" ht="18">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row>
    <row r="50" spans="1:30" ht="18">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row>
  </sheetData>
  <mergeCells count="11">
    <mergeCell ref="A26:X26"/>
    <mergeCell ref="A28:X28"/>
    <mergeCell ref="Z7:AD7"/>
    <mergeCell ref="H7:L7"/>
    <mergeCell ref="N7:R7"/>
    <mergeCell ref="T7:X7"/>
    <mergeCell ref="A24:H24"/>
    <mergeCell ref="A42:X42"/>
    <mergeCell ref="A38:X38"/>
    <mergeCell ref="A31:F31"/>
    <mergeCell ref="A36:X36"/>
  </mergeCells>
  <printOptions horizontalCentered="1"/>
  <pageMargins left="1.09" right="1.09" top="1" bottom="1" header="0.5" footer="0.5"/>
  <pageSetup fitToHeight="1" fitToWidth="1" horizontalDpi="600" verticalDpi="600" orientation="landscape" scale="4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James Ness</cp:lastModifiedBy>
  <cp:lastPrinted>2007-02-01T13:55:09Z</cp:lastPrinted>
  <dcterms:created xsi:type="dcterms:W3CDTF">2003-12-29T19:39:16Z</dcterms:created>
  <dcterms:modified xsi:type="dcterms:W3CDTF">2007-02-01T13:55:11Z</dcterms:modified>
  <cp:category/>
  <cp:version/>
  <cp:contentType/>
  <cp:contentStatus/>
</cp:coreProperties>
</file>