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155" windowHeight="5280" activeTab="2"/>
  </bookViews>
  <sheets>
    <sheet name="DEA Consolidate Acct Sum " sheetId="1" r:id="rId1"/>
    <sheet name="DEA S&amp;E Summary" sheetId="2" r:id="rId2"/>
    <sheet name="DEA DCFA Summary" sheetId="3" r:id="rId3"/>
  </sheets>
  <externalReferences>
    <externalReference r:id="rId6"/>
  </externalReferences>
  <definedNames>
    <definedName name="\D" localSheetId="2">'DEA DCFA Summary'!#REF!</definedName>
    <definedName name="\D">'DEA S&amp;E Summary'!#REF!</definedName>
    <definedName name="_xlnm.Print_Area" localSheetId="0">'DEA Consolidate Acct Sum '!$A$1:$O$86</definedName>
    <definedName name="_xlnm.Print_Area" localSheetId="2">'DEA DCFA Summary'!$A$1:$AE$40</definedName>
    <definedName name="_xlnm.Print_Area" localSheetId="1">'DEA S&amp;E Summary'!$A$1:$AE$88</definedName>
  </definedNames>
  <calcPr fullCalcOnLoad="1"/>
</workbook>
</file>

<file path=xl/sharedStrings.xml><?xml version="1.0" encoding="utf-8"?>
<sst xmlns="http://schemas.openxmlformats.org/spreadsheetml/2006/main" count="210" uniqueCount="106">
  <si>
    <r>
      <t>To better support DEA’s mission and fund higher priority initiatives, DEA proposes to decrease the MET program by 151 positions, (including 132 Special Agents), 149 FTE, and $30,169,000</t>
    </r>
    <r>
      <rPr>
        <sz val="14"/>
        <rFont val="Arial"/>
        <family val="2"/>
      </rPr>
      <t xml:space="preserve">.  MET teams are currently deployed on a temporary basis to assist State and Local law enforcement in areas that have been overrun with drug-related violent crime.  With this reduction, DEA will have 83 positions (including 80 Special Agents), and $20,578,000 in resources (including $3,973,000 in non-personnel funding) available to support the MET program in FY 2007.  The remaining resources of the MET program will prioritize investigations involving methamphetamine.  FY 2007 current services resources for the MET program are 234 positions, 231 FTE, and $50,747,000. </t>
    </r>
  </si>
  <si>
    <t>3.  Demand Reduction</t>
  </si>
  <si>
    <t>Total Program Changes, Drug Enforcement Adminstration..........................................................................................................................................…</t>
  </si>
  <si>
    <t>Drug Diversion Control Fee Account (DCFA)</t>
  </si>
  <si>
    <t>DCFA</t>
  </si>
  <si>
    <t>Total Program Offsets..........................................................................................................................................…......................................................…</t>
  </si>
  <si>
    <t>Total Program Increases...............................................................................................................................................................................................................</t>
  </si>
  <si>
    <t>Total Technical Adjustments .......….........................................................................................................</t>
  </si>
  <si>
    <t>Annualization of 2006 Pay Raise  (3.1 Percent) .....…...............................................................…</t>
  </si>
  <si>
    <t>Annualization of 2006 positions (FTE) .......................................................................................…</t>
  </si>
  <si>
    <t>Annualization of 2006 positions (Dollars) .......................................................................................…</t>
  </si>
  <si>
    <t>Annualization 2005 positions (Dollars) ............................................................................................................</t>
  </si>
  <si>
    <t>Direct Lease (Commercial Rent Adjustment) .........….................................................................................................</t>
  </si>
  <si>
    <t>2007 Current Services ..........................................................................................................................................</t>
  </si>
  <si>
    <t>Program Increases ................................................................................................................</t>
  </si>
  <si>
    <t>Total Program Changes …………………………………………………………..………</t>
  </si>
  <si>
    <t xml:space="preserve">2007 Request ................................................................................................................................................................ </t>
  </si>
  <si>
    <t>2006 Rescission -- Government-wide reduction (1.0%)............................................................................…</t>
  </si>
  <si>
    <t>2006 Rescission -- Reduction applied to DOJ (0.28%).............................................................................…</t>
  </si>
  <si>
    <t>2006 Hurricane Supplemental .....................................................................................................................</t>
  </si>
  <si>
    <t>2006 Appropriation.........................................................................................</t>
  </si>
  <si>
    <t>Transfer of Resources from FBI to DEA .......….........................................................................................................…</t>
  </si>
  <si>
    <t xml:space="preserve">Increases by Strategic Goal: </t>
  </si>
  <si>
    <t>Strategic Goal One: Prevent Terrorism and Promote the Nation’s Security..............................................................................................................................................................................................................</t>
  </si>
  <si>
    <t xml:space="preserve"> Pos.</t>
  </si>
  <si>
    <t xml:space="preserve"> Perm.</t>
  </si>
  <si>
    <t xml:space="preserve"> </t>
  </si>
  <si>
    <t>(Dollars in thousands)</t>
  </si>
  <si>
    <t>1.</t>
  </si>
  <si>
    <t>2.</t>
  </si>
  <si>
    <t>3.</t>
  </si>
  <si>
    <t>4.</t>
  </si>
  <si>
    <t>Amount</t>
  </si>
  <si>
    <t>Comparison by activity and program</t>
  </si>
  <si>
    <t>FTE</t>
  </si>
  <si>
    <t>Grand Total</t>
  </si>
  <si>
    <t>Perm</t>
  </si>
  <si>
    <t>Perm.</t>
  </si>
  <si>
    <t>Pos.</t>
  </si>
  <si>
    <t>Reimbursable FTE</t>
  </si>
  <si>
    <t>SALARIES AND EXPENSES</t>
  </si>
  <si>
    <t>(Dollars in Thousands)</t>
  </si>
  <si>
    <t xml:space="preserve">SALARIES AND EXPENSES  </t>
  </si>
  <si>
    <t xml:space="preserve">   TOTAL</t>
  </si>
  <si>
    <t>Adjustments to Base</t>
  </si>
  <si>
    <t>Increases:</t>
  </si>
  <si>
    <t>Decreases:</t>
  </si>
  <si>
    <t>Strategic Goal One:  Prevent Terrorism and Promote the Nation’s Security</t>
  </si>
  <si>
    <t>Strategic Goal Two:  Enforce Federal Laws and Represent the Rights and Interests of the American People</t>
  </si>
  <si>
    <t>*************MACRO AREA ********************************</t>
  </si>
  <si>
    <t>********** ALT-Z  (ADDS DOTS TO LABEL)**************</t>
  </si>
  <si>
    <t>{edit}......................................~{d 2}</t>
  </si>
  <si>
    <t>********** ALT-D  (DELETES 1 COLUMN)**************</t>
  </si>
  <si>
    <t>/WDC~{R 2}</t>
  </si>
  <si>
    <t>Strategic Goal Two: Enforce Federal Laws and Represent the Rights and Interests of the American People………………………………………........................................…</t>
  </si>
  <si>
    <t>2005 Obligations .............................................................................................................................................</t>
  </si>
  <si>
    <t>2007 Request................................................................................................................................................................</t>
  </si>
  <si>
    <t xml:space="preserve">     Change 2007 from 2006...................................................................................................................................................</t>
  </si>
  <si>
    <t xml:space="preserve">  Change 2007 from 2006 .................................................................................................................</t>
  </si>
  <si>
    <t>2007 Request</t>
  </si>
  <si>
    <t>2007 Current Services</t>
  </si>
  <si>
    <t>Technical Adjustments</t>
  </si>
  <si>
    <t>GSA Rent ....................................................................................................................................</t>
  </si>
  <si>
    <t>DHS Security Charges ....................................................................................................................................</t>
  </si>
  <si>
    <t>ICASS ....................................................................................................................................</t>
  </si>
  <si>
    <t>Overseas Capital Security-Cost Sharing .................................................................................................................................…</t>
  </si>
  <si>
    <t>Transfers:</t>
  </si>
  <si>
    <t>Program Changes</t>
  </si>
  <si>
    <t>Total Adjustments to Base ........................................................................................................................................................</t>
  </si>
  <si>
    <t>Total Program Changes</t>
  </si>
  <si>
    <t>Program Offsets</t>
  </si>
  <si>
    <t>Criminal Justice Services........................................</t>
  </si>
  <si>
    <t>Total.................................................................................</t>
  </si>
  <si>
    <t>Program Increases by Strategic Goal</t>
  </si>
  <si>
    <t>Offsets………………………………………………………...………………….</t>
  </si>
  <si>
    <t>2007 Pay Raise (2.2 Percent) .........….........................................................................................................…</t>
  </si>
  <si>
    <t>Restoration of 2006 Government-wide reduction (1.0%) .......….........................................................................................................</t>
  </si>
  <si>
    <t>Drug Enforcement Administration</t>
  </si>
  <si>
    <t>Diversion Control Fee Account (DCFA)</t>
  </si>
  <si>
    <t>Rightsizing (2nd Year Non-Recur) ................................................................................................................................................</t>
  </si>
  <si>
    <t>Intelligence Driven Investigations ................................................................................................................................................</t>
  </si>
  <si>
    <t>2.  Intelligence and National Security</t>
  </si>
  <si>
    <t>1.  Drug Flow Prevention</t>
  </si>
  <si>
    <t>3.  Drug Flow Prevention</t>
  </si>
  <si>
    <t>Non-recurral of Hurricane Supplemental................................................................</t>
  </si>
  <si>
    <t>Total Adjustments to Base and Technical Adjustments.....................................</t>
  </si>
  <si>
    <t>1.   Mobile Enforcement Teams (MET)</t>
  </si>
  <si>
    <t>2.  Regional Enforcement Teams (RET)</t>
  </si>
  <si>
    <t>Subtotal Decreases .......….........................................................................................................</t>
  </si>
  <si>
    <t>Subtotal Increases .......….........................................................................................................</t>
  </si>
  <si>
    <t>Subtotal Transfers .......….........................................................................................................…</t>
  </si>
  <si>
    <t>2007 Impact of 2006 rescission (1.0%) ......….........................................................................................................</t>
  </si>
  <si>
    <r>
      <t>DEA requests 57 positions (including 1 Special Agent and 42 Intelligence Analysts), 29 FTE, and $11,981,000 (including $2,902,000 in non-personnel funding) to enhance its ability to target and focus its Human Intelligence resources on national security issues, and to establish a set of procedures that will facilitate information sharing with the Intelligence Community (IC) and other law enforcement agencies.</t>
    </r>
    <r>
      <rPr>
        <sz val="14"/>
        <rFont val="Arial"/>
        <family val="2"/>
      </rPr>
      <t xml:space="preserve">  In recognition of the national security threat that illegal drugs pose to the United States, the contributions that DEA makes to national security, and the continued mandate for increased intelligence sharing between law enforcement and intelligence agencies, DEA is requesting resources to enhance its efforts towards national security priorities.  In addition, this request will help maximize DEA’s ability to share information with IC and law enforcement partners while mitigating any associated risks to ongoing drug investigations.  There are no permanent FY 2007 current services resources for this initiative.</t>
    </r>
  </si>
  <si>
    <r>
      <t>DEA proposes to eliminate the RET program in FY 2007, for a total of 34 positions (including 23 Special Agents), 34 FTE, and $9,015,000</t>
    </r>
    <r>
      <rPr>
        <sz val="14"/>
        <rFont val="Arial"/>
        <family val="2"/>
      </rPr>
      <t xml:space="preserve">.  The RET Program was created in 1999 in response to the threat posed by crime syndicates that maintained established networks of compartmentalized cells to conduct their drug trafficking operations in the United States.  Eliminating the RET Program will enable DEA to focus its efforts towards disrupting or dismantling Priority Targets.  By targeting the drug trafficking organizations having the most significant impact on the United States, DEA will be better able to reduce the availability of illicit drugs in the United States.  FY 2007 current services resources for the RET program are 34 positions, 34 FTE, and $9,015,000. </t>
    </r>
  </si>
  <si>
    <r>
      <t>DEA proposes to eliminate dedicated resources for the Demand Reduction Program for a total of 40 positions (including 31 Special Agents), 40 FTE, and $9,297,000 in order to increase its focus on the supply side of drug enforcement</t>
    </r>
    <r>
      <rPr>
        <sz val="14"/>
        <rFont val="Arial"/>
        <family val="2"/>
      </rPr>
      <t>.  Currently, the Demand Reduction Program is less than one percent of DEA’s budget.  Eliminating the Demand Reduction Program positions will enable DEA to focus its efforts mainly on the core competency mission – supply reduction.  However, DEA Special Agents will continue to participate in demand reduction activities on a collateral duty basis whenever possible.  FY 2007 current services resources for the Demand Reduction program are 40 positions, 40 FTE, and $9,297,000.</t>
    </r>
  </si>
  <si>
    <t>State and Local Assistance..........................................................................................</t>
  </si>
  <si>
    <t>Domestic Enforcement...............................................................................</t>
  </si>
  <si>
    <r>
      <t xml:space="preserve">DEA requests $4,000,000 under its Foreign-deployed Advisory Support Team (FAST) initiative in direct support of counterterrorism.  </t>
    </r>
    <r>
      <rPr>
        <sz val="14"/>
        <rFont val="Arial"/>
        <family val="2"/>
      </rPr>
      <t xml:space="preserve">These resources will be contributed towards the permanent non-personnel funding requirements of the five DEA FAST Teams now operating in Afghanistan on a rotational basis, including vehicles, weapons, ammunition, facilities, and training.  FY 2007 current services resources for this initiative are 34 positions, 34 FTE, and $9,405,000; total FY 2007 resources for DEA's FAST initiative (Strategic Goals I and II) are 34 positions (27 Special Agents), 34 FTE, and $16,905,000.   </t>
    </r>
  </si>
  <si>
    <t>International Enforcment...............................................................................</t>
  </si>
  <si>
    <r>
      <t>DEA requests 10 positions (including 6 Special Agents and 1 Intelligence Analyst), 5 FTE, and $8,817,000 (including $4,620,000 in non-personnel funding) to stem the flow of illegal drugs at their source and in transit before they can reach the arrival and distribution zones, and be dispersed to America’s cities and communities</t>
    </r>
    <r>
      <rPr>
        <sz val="14"/>
        <rFont val="Arial"/>
        <family val="2"/>
      </rPr>
      <t>.  With the Drug Flow Prevention initiative, DEA is implementing an innovative, multi-agency strategy, designed to significantly disrupt the flow of drugs, money, and chemicals between the source zones and the United States by attacking vulnerabilities in the supply, transportation systems, and financial infrastructure of major drug trafficking organizations.  DEA requests $3,500,000 in non-personnel funding to establish a FAST team in the Western Hemisphere. DEA also requests 10 positions (including 6 Special Agents and 1 Intelligence Analyst) and $5,317,000 (including $1,120,000 in non-personnel funding) to enhance DEA’s enforcement operations overseas through the expansion of Operation Panama Express.  There are no permanent FY 2007 current services resources for this initiative.</t>
    </r>
  </si>
  <si>
    <t>2006 Enacted (with Rescissions and Supplemental) ...........................................................</t>
  </si>
  <si>
    <t>General Pricing Level Adjustments .................................................................................................................................…</t>
  </si>
  <si>
    <t>2006 Enacted                                                    (w/ Rescissions and Supplemental)</t>
  </si>
  <si>
    <t xml:space="preserve">2006 Enacted                                                 </t>
  </si>
  <si>
    <t>1.  Field Intelligence Analysts</t>
  </si>
  <si>
    <r>
      <t>DEA requests 33 positions, 17 FTE, and $3,363,000 to fully provide the intelligence support needed for diversion investigations</t>
    </r>
    <r>
      <rPr>
        <sz val="14"/>
        <rFont val="Arial"/>
        <family val="2"/>
      </rPr>
      <t>.</t>
    </r>
    <r>
      <rPr>
        <b/>
        <sz val="14"/>
        <rFont val="Arial"/>
        <family val="2"/>
      </rPr>
      <t xml:space="preserve">    </t>
    </r>
    <r>
      <rPr>
        <sz val="14"/>
        <rFont val="Arial"/>
        <family val="2"/>
      </rPr>
      <t>This is the second year request of the FY 2006 Diversion Intelligence Initiative.</t>
    </r>
    <r>
      <rPr>
        <b/>
        <sz val="14"/>
        <rFont val="Arial"/>
        <family val="2"/>
      </rPr>
      <t xml:space="preserve"> </t>
    </r>
    <r>
      <rPr>
        <sz val="14"/>
        <rFont val="Arial"/>
        <family val="2"/>
      </rPr>
      <t xml:space="preserve"> For FY 2006, DEA identified a need for 67 Intelligence Analysts for its field offices.  On average, this would provide one Intelligence Analyst position to support every Diversion Group and Tactical Diversion Squad, which is approximately the same Intelligence Analyst support provided to Special Agent Enforcement Groups.  To ensure adequate time to properly recruit, hire, and train new Intelligence Analysts, DEA spread its request for the 67 positions over two fiscal years.  FY 2007 current services resources for this initiative are 41 positions, 22 FTE, and $9,773,000; total FY 2007 resources are 107 positions, 75 FTE, $13,137,000.</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</si>
</sst>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_(&quot;$&quot;* #,##0_);_(&quot;$&quot;* \(#,##0\);_(&quot;$&quot;* &quot;-&quot;??_);_(@_)"/>
    <numFmt numFmtId="167" formatCode="0.00_);\(0.00\)"/>
    <numFmt numFmtId="168" formatCode="&quot;Yes&quot;;&quot;Yes&quot;;&quot;No&quot;"/>
    <numFmt numFmtId="169" formatCode="&quot;True&quot;;&quot;True&quot;;&quot;False&quot;"/>
    <numFmt numFmtId="170" formatCode="&quot;On&quot;;&quot;On&quot;;&quot;Off&quot;"/>
    <numFmt numFmtId="171" formatCode="[$€-2]\ #,##0.00_);[Red]\([$€-2]\ #,##0.00\)"/>
    <numFmt numFmtId="172" formatCode="0_);\(0\)"/>
  </numFmts>
  <fonts count="15">
    <font>
      <sz val="10"/>
      <name val="Arial"/>
      <family val="0"/>
    </font>
    <font>
      <b/>
      <sz val="18"/>
      <name val="Arial"/>
      <family val="0"/>
    </font>
    <font>
      <b/>
      <sz val="12"/>
      <name val="Arial"/>
      <family val="0"/>
    </font>
    <font>
      <i/>
      <sz val="10"/>
      <name val="Arial"/>
      <family val="0"/>
    </font>
    <font>
      <sz val="12"/>
      <name val="Arial"/>
      <family val="0"/>
    </font>
    <font>
      <i/>
      <sz val="12"/>
      <name val="Arial"/>
      <family val="0"/>
    </font>
    <font>
      <u val="single"/>
      <sz val="12"/>
      <name val="Arial"/>
      <family val="0"/>
    </font>
    <font>
      <sz val="14"/>
      <name val="Arial"/>
      <family val="0"/>
    </font>
    <font>
      <sz val="16"/>
      <name val="Arial"/>
      <family val="0"/>
    </font>
    <font>
      <u val="single"/>
      <sz val="14"/>
      <name val="Arial"/>
      <family val="0"/>
    </font>
    <font>
      <b/>
      <sz val="14"/>
      <name val="Arial"/>
      <family val="0"/>
    </font>
    <font>
      <b/>
      <u val="single"/>
      <sz val="14"/>
      <name val="Arial"/>
      <family val="0"/>
    </font>
    <font>
      <sz val="11"/>
      <name val="Arial"/>
      <family val="0"/>
    </font>
    <font>
      <b/>
      <u val="single"/>
      <sz val="11"/>
      <name val="Arial"/>
      <family val="0"/>
    </font>
    <font>
      <u val="doubleAccounting"/>
      <sz val="11"/>
      <name val="Arial"/>
      <family val="0"/>
    </font>
  </fonts>
  <fills count="2">
    <fill>
      <patternFill/>
    </fill>
    <fill>
      <patternFill patternType="gray125"/>
    </fill>
  </fills>
  <borders count="17">
    <border>
      <left/>
      <right/>
      <top/>
      <bottom/>
      <diagonal/>
    </border>
    <border>
      <left/>
      <right/>
      <top/>
      <bottom style="thin"/>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right>
        <color indexed="63"/>
      </right>
      <top/>
      <bottom style="thin"/>
    </border>
    <border>
      <left>
        <color indexed="63"/>
      </left>
      <right>
        <color indexed="63"/>
      </right>
      <top/>
      <bottom style="thin"/>
    </border>
    <border>
      <left>
        <color indexed="63"/>
      </left>
      <right/>
      <top/>
      <bottom style="thin"/>
    </border>
  </borders>
  <cellStyleXfs count="1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cellStyleXfs>
  <cellXfs count="191">
    <xf numFmtId="3" fontId="0" fillId="0" borderId="0" xfId="0" applyAlignment="1">
      <alignment/>
    </xf>
    <xf numFmtId="3" fontId="7" fillId="0" borderId="0" xfId="0" applyAlignment="1">
      <alignment/>
    </xf>
    <xf numFmtId="3" fontId="7" fillId="0" borderId="0" xfId="0" applyAlignment="1">
      <alignment wrapText="1"/>
    </xf>
    <xf numFmtId="3" fontId="4" fillId="0" borderId="0" xfId="0" applyAlignment="1">
      <alignment/>
    </xf>
    <xf numFmtId="3" fontId="8" fillId="0" borderId="0" xfId="0" applyAlignment="1">
      <alignment/>
    </xf>
    <xf numFmtId="3" fontId="7" fillId="0" borderId="0" xfId="0" applyAlignment="1">
      <alignment vertical="top" wrapText="1"/>
    </xf>
    <xf numFmtId="3" fontId="11" fillId="0" borderId="0" xfId="0" applyAlignment="1">
      <alignment horizontal="centerContinuous"/>
    </xf>
    <xf numFmtId="3" fontId="4" fillId="0" borderId="0" xfId="0" applyAlignment="1">
      <alignment horizontal="centerContinuous"/>
    </xf>
    <xf numFmtId="3" fontId="7" fillId="0" borderId="0" xfId="0" applyAlignment="1">
      <alignment horizontal="centerContinuous"/>
    </xf>
    <xf numFmtId="3" fontId="5" fillId="0" borderId="0" xfId="0" applyAlignment="1">
      <alignment horizontal="centerContinuous"/>
    </xf>
    <xf numFmtId="5" fontId="4" fillId="0" borderId="0" xfId="0" applyAlignment="1">
      <alignment/>
    </xf>
    <xf numFmtId="3" fontId="6" fillId="0" borderId="0" xfId="0" applyAlignment="1">
      <alignment/>
    </xf>
    <xf numFmtId="5" fontId="7" fillId="0" borderId="0" xfId="0" applyAlignment="1">
      <alignment/>
    </xf>
    <xf numFmtId="3" fontId="4" fillId="0" borderId="1" xfId="0" applyAlignment="1">
      <alignment/>
    </xf>
    <xf numFmtId="3" fontId="0" fillId="0" borderId="0" xfId="0" applyAlignment="1">
      <alignment wrapText="1"/>
    </xf>
    <xf numFmtId="3" fontId="7" fillId="0" borderId="0" xfId="0" applyAlignment="1">
      <alignment horizontal="center"/>
    </xf>
    <xf numFmtId="3" fontId="9" fillId="0" borderId="0" xfId="0" applyAlignment="1">
      <alignment horizontal="center"/>
    </xf>
    <xf numFmtId="3" fontId="7" fillId="0" borderId="0" xfId="0" applyFont="1" applyAlignment="1">
      <alignment/>
    </xf>
    <xf numFmtId="3" fontId="9" fillId="0" borderId="0" xfId="0" applyAlignment="1">
      <alignment horizontal="center"/>
    </xf>
    <xf numFmtId="3" fontId="4" fillId="0" borderId="0" xfId="0" applyFont="1" applyAlignment="1">
      <alignment horizontal="centerContinuous"/>
    </xf>
    <xf numFmtId="3" fontId="10" fillId="0" borderId="0" xfId="0" applyFont="1" applyAlignment="1">
      <alignment horizontal="centerContinuous"/>
    </xf>
    <xf numFmtId="3" fontId="7" fillId="0" borderId="0" xfId="0" applyBorder="1" applyAlignment="1">
      <alignment/>
    </xf>
    <xf numFmtId="3" fontId="7" fillId="0" borderId="0" xfId="0" applyBorder="1" applyAlignment="1">
      <alignment/>
    </xf>
    <xf numFmtId="3" fontId="7" fillId="0" borderId="0" xfId="0" applyBorder="1" applyAlignment="1">
      <alignment/>
    </xf>
    <xf numFmtId="3" fontId="4" fillId="0" borderId="0" xfId="0" applyFont="1" applyAlignment="1">
      <alignment/>
    </xf>
    <xf numFmtId="3" fontId="0" fillId="0" borderId="0" xfId="0" applyBorder="1" applyAlignment="1">
      <alignment/>
    </xf>
    <xf numFmtId="3" fontId="0" fillId="0" borderId="0" xfId="0" applyBorder="1" applyAlignment="1">
      <alignment/>
    </xf>
    <xf numFmtId="3" fontId="7" fillId="0" borderId="0" xfId="0" applyFont="1" applyBorder="1" applyAlignment="1">
      <alignment/>
    </xf>
    <xf numFmtId="3" fontId="7" fillId="0" borderId="0" xfId="0" applyAlignment="1">
      <alignment wrapText="1"/>
    </xf>
    <xf numFmtId="3" fontId="8" fillId="0" borderId="0" xfId="0" applyAlignment="1">
      <alignment wrapText="1"/>
    </xf>
    <xf numFmtId="3" fontId="4" fillId="0" borderId="0" xfId="0" applyAlignment="1">
      <alignment wrapText="1"/>
    </xf>
    <xf numFmtId="3" fontId="10" fillId="0" borderId="0" xfId="0" applyFont="1" applyAlignment="1">
      <alignment horizontal="centerContinuous" wrapText="1"/>
    </xf>
    <xf numFmtId="3" fontId="7" fillId="0" borderId="0" xfId="0" applyAlignment="1">
      <alignment horizontal="centerContinuous" wrapText="1"/>
    </xf>
    <xf numFmtId="3" fontId="7" fillId="0" borderId="0" xfId="0" applyAlignment="1">
      <alignment horizontal="left"/>
    </xf>
    <xf numFmtId="3" fontId="7" fillId="0" borderId="0" xfId="0" applyBorder="1" applyAlignment="1">
      <alignment horizontal="center"/>
    </xf>
    <xf numFmtId="3" fontId="0" fillId="0" borderId="0" xfId="0" applyBorder="1" applyAlignment="1">
      <alignment horizontal="center"/>
    </xf>
    <xf numFmtId="3" fontId="0" fillId="0" borderId="0" xfId="0" applyBorder="1" applyAlignment="1">
      <alignment horizontal="center"/>
    </xf>
    <xf numFmtId="3" fontId="9" fillId="0" borderId="0" xfId="0" applyFont="1" applyAlignment="1">
      <alignment horizontal="center"/>
    </xf>
    <xf numFmtId="3" fontId="6" fillId="0" borderId="0" xfId="0" applyAlignment="1">
      <alignment horizontal="center"/>
    </xf>
    <xf numFmtId="3" fontId="4" fillId="0" borderId="0" xfId="0" applyAlignment="1">
      <alignment horizontal="center"/>
    </xf>
    <xf numFmtId="164" fontId="7" fillId="0" borderId="0" xfId="0" applyNumberFormat="1" applyAlignment="1">
      <alignment/>
    </xf>
    <xf numFmtId="164" fontId="4" fillId="0" borderId="0" xfId="0" applyNumberFormat="1" applyAlignment="1">
      <alignment/>
    </xf>
    <xf numFmtId="3" fontId="7" fillId="0" borderId="0" xfId="0" applyFont="1" applyBorder="1" applyAlignment="1">
      <alignment horizontal="center"/>
    </xf>
    <xf numFmtId="3" fontId="9" fillId="0" borderId="0" xfId="0" applyFont="1" applyBorder="1" applyAlignment="1">
      <alignment horizontal="center"/>
    </xf>
    <xf numFmtId="3" fontId="10" fillId="0" borderId="0" xfId="0" applyFont="1" applyAlignment="1">
      <alignment horizontal="centerContinuous"/>
    </xf>
    <xf numFmtId="3" fontId="11" fillId="0" borderId="0" xfId="0" applyFont="1" applyAlignment="1">
      <alignment horizontal="centerContinuous"/>
    </xf>
    <xf numFmtId="3" fontId="7" fillId="0" borderId="0" xfId="0" applyFont="1" applyAlignment="1">
      <alignment horizontal="centerContinuous"/>
    </xf>
    <xf numFmtId="3" fontId="4" fillId="0" borderId="1" xfId="0" applyFont="1" applyAlignment="1">
      <alignment horizontal="right"/>
    </xf>
    <xf numFmtId="3" fontId="4" fillId="0" borderId="0" xfId="0" applyFont="1" applyAlignment="1">
      <alignment/>
    </xf>
    <xf numFmtId="3" fontId="4" fillId="0" borderId="1" xfId="0" applyFont="1" applyAlignment="1">
      <alignment/>
    </xf>
    <xf numFmtId="5" fontId="4" fillId="0" borderId="0" xfId="0" applyFont="1" applyAlignment="1">
      <alignment/>
    </xf>
    <xf numFmtId="3" fontId="7" fillId="0" borderId="0" xfId="0" applyFont="1" applyBorder="1" applyAlignment="1">
      <alignment vertical="top" wrapText="1"/>
    </xf>
    <xf numFmtId="3" fontId="7" fillId="0" borderId="0" xfId="0" applyFont="1" applyBorder="1" applyAlignment="1">
      <alignment horizontal="justify" vertical="top" wrapText="1"/>
    </xf>
    <xf numFmtId="3" fontId="0" fillId="0" borderId="0" xfId="0" applyBorder="1" applyAlignment="1">
      <alignment horizontal="justify" vertical="top" wrapText="1"/>
    </xf>
    <xf numFmtId="3" fontId="0" fillId="0" borderId="0" xfId="0" applyBorder="1" applyAlignment="1">
      <alignment horizontal="justify" vertical="top" wrapText="1"/>
    </xf>
    <xf numFmtId="3" fontId="8" fillId="0" borderId="0" xfId="0" applyBorder="1" applyAlignment="1">
      <alignment/>
    </xf>
    <xf numFmtId="3" fontId="9" fillId="0" borderId="0" xfId="0" applyFont="1" applyBorder="1" applyAlignment="1">
      <alignment/>
    </xf>
    <xf numFmtId="3" fontId="7" fillId="0" borderId="0" xfId="0" applyBorder="1" applyAlignment="1">
      <alignment horizontal="centerContinuous"/>
    </xf>
    <xf numFmtId="3" fontId="9" fillId="0" borderId="0" xfId="0" applyFont="1" applyBorder="1" applyAlignment="1">
      <alignment/>
    </xf>
    <xf numFmtId="3" fontId="0" fillId="0" borderId="0" xfId="0" applyFont="1" applyBorder="1" applyAlignment="1">
      <alignment/>
    </xf>
    <xf numFmtId="3" fontId="0" fillId="0" borderId="0" xfId="0" applyFont="1" applyBorder="1" applyAlignment="1">
      <alignment/>
    </xf>
    <xf numFmtId="3" fontId="4" fillId="0" borderId="0" xfId="0" applyBorder="1" applyAlignment="1">
      <alignment/>
    </xf>
    <xf numFmtId="3" fontId="4" fillId="0" borderId="0" xfId="0" applyBorder="1" applyAlignment="1">
      <alignment/>
    </xf>
    <xf numFmtId="3" fontId="4" fillId="0" borderId="0" xfId="0" applyBorder="1" applyAlignment="1">
      <alignment/>
    </xf>
    <xf numFmtId="3" fontId="7" fillId="0" borderId="0" xfId="0" applyFont="1" applyAlignment="1">
      <alignment horizontal="left" indent="1"/>
    </xf>
    <xf numFmtId="41" fontId="0" fillId="0" borderId="0" xfId="0" applyNumberFormat="1" applyAlignment="1">
      <alignment/>
    </xf>
    <xf numFmtId="41" fontId="0" fillId="0" borderId="0" xfId="0" applyNumberFormat="1" applyBorder="1" applyAlignment="1">
      <alignment/>
    </xf>
    <xf numFmtId="3" fontId="7" fillId="0" borderId="0" xfId="0" applyFont="1" applyBorder="1" applyAlignment="1">
      <alignment vertical="top" wrapText="1"/>
    </xf>
    <xf numFmtId="3" fontId="7" fillId="0" borderId="0" xfId="0" applyFont="1" applyBorder="1" applyAlignment="1">
      <alignment vertical="top" wrapText="1"/>
    </xf>
    <xf numFmtId="3" fontId="7" fillId="0" borderId="0" xfId="0" applyFont="1" applyBorder="1" applyAlignment="1">
      <alignment vertical="top" wrapText="1"/>
    </xf>
    <xf numFmtId="172" fontId="7" fillId="0" borderId="0" xfId="0" applyNumberFormat="1" applyBorder="1" applyAlignment="1">
      <alignment/>
    </xf>
    <xf numFmtId="172" fontId="7" fillId="0" borderId="0" xfId="0" applyNumberFormat="1" applyAlignment="1">
      <alignment/>
    </xf>
    <xf numFmtId="172" fontId="4" fillId="0" borderId="0" xfId="0" applyNumberFormat="1" applyAlignment="1">
      <alignment/>
    </xf>
    <xf numFmtId="37" fontId="7" fillId="0" borderId="0" xfId="0" applyNumberFormat="1" applyAlignment="1">
      <alignment/>
    </xf>
    <xf numFmtId="3" fontId="11" fillId="0" borderId="0" xfId="0" applyFont="1" applyAlignment="1">
      <alignment horizontal="centerContinuous"/>
    </xf>
    <xf numFmtId="3" fontId="7" fillId="0" borderId="0" xfId="0" applyNumberFormat="1" applyBorder="1" applyAlignment="1">
      <alignment/>
    </xf>
    <xf numFmtId="3" fontId="4" fillId="0" borderId="0" xfId="0" applyBorder="1" applyAlignment="1">
      <alignment/>
    </xf>
    <xf numFmtId="3" fontId="4" fillId="0" borderId="0" xfId="0" applyFont="1" applyBorder="1" applyAlignment="1">
      <alignment/>
    </xf>
    <xf numFmtId="3" fontId="4" fillId="0" borderId="0" xfId="0" applyBorder="1" applyAlignment="1">
      <alignment/>
    </xf>
    <xf numFmtId="3" fontId="4" fillId="0" borderId="0" xfId="0" applyFont="1" applyBorder="1" applyAlignment="1">
      <alignment/>
    </xf>
    <xf numFmtId="5" fontId="4" fillId="0" borderId="0" xfId="0" applyFont="1" applyBorder="1" applyAlignment="1">
      <alignment/>
    </xf>
    <xf numFmtId="5" fontId="4" fillId="0" borderId="0" xfId="0" applyBorder="1" applyAlignment="1">
      <alignment/>
    </xf>
    <xf numFmtId="5" fontId="4" fillId="0" borderId="0" xfId="0" applyBorder="1" applyAlignment="1">
      <alignment/>
    </xf>
    <xf numFmtId="5" fontId="4" fillId="0" borderId="0" xfId="0" applyFont="1" applyBorder="1" applyAlignment="1">
      <alignment/>
    </xf>
    <xf numFmtId="5" fontId="4" fillId="0" borderId="0" xfId="0" applyFont="1" applyBorder="1" applyAlignment="1">
      <alignment/>
    </xf>
    <xf numFmtId="5" fontId="4" fillId="0" borderId="0" xfId="0" applyFont="1" applyBorder="1" applyAlignment="1">
      <alignment/>
    </xf>
    <xf numFmtId="1" fontId="7" fillId="0" borderId="0" xfId="0" applyNumberFormat="1" applyBorder="1" applyAlignment="1">
      <alignment/>
    </xf>
    <xf numFmtId="1" fontId="7" fillId="0" borderId="0" xfId="0" applyNumberFormat="1" applyBorder="1" applyAlignment="1">
      <alignment/>
    </xf>
    <xf numFmtId="1" fontId="4" fillId="0" borderId="0" xfId="0" applyNumberFormat="1" applyBorder="1" applyAlignment="1">
      <alignment/>
    </xf>
    <xf numFmtId="3" fontId="7" fillId="0" borderId="0" xfId="0" applyNumberFormat="1" applyBorder="1" applyAlignment="1">
      <alignment/>
    </xf>
    <xf numFmtId="3" fontId="4" fillId="0" borderId="0" xfId="0" applyNumberFormat="1" applyBorder="1" applyAlignment="1">
      <alignment/>
    </xf>
    <xf numFmtId="172" fontId="7" fillId="0" borderId="2" xfId="0" applyNumberFormat="1" applyBorder="1" applyAlignment="1">
      <alignment/>
    </xf>
    <xf numFmtId="3" fontId="7" fillId="0" borderId="2" xfId="0" applyNumberFormat="1" applyBorder="1" applyAlignment="1">
      <alignment/>
    </xf>
    <xf numFmtId="172" fontId="7" fillId="0" borderId="0" xfId="0" applyNumberFormat="1" applyBorder="1" applyAlignment="1">
      <alignment/>
    </xf>
    <xf numFmtId="172" fontId="4" fillId="0" borderId="0" xfId="0" applyNumberFormat="1" applyBorder="1" applyAlignment="1">
      <alignment/>
    </xf>
    <xf numFmtId="3" fontId="7" fillId="0" borderId="0" xfId="0" applyBorder="1" applyAlignment="1">
      <alignment/>
    </xf>
    <xf numFmtId="5" fontId="7" fillId="0" borderId="0" xfId="0" applyBorder="1" applyAlignment="1">
      <alignment/>
    </xf>
    <xf numFmtId="172" fontId="4" fillId="0" borderId="0" xfId="0" applyNumberFormat="1" applyBorder="1" applyAlignment="1">
      <alignment/>
    </xf>
    <xf numFmtId="5" fontId="7" fillId="0" borderId="0" xfId="0" applyNumberFormat="1" applyBorder="1" applyAlignment="1">
      <alignment/>
    </xf>
    <xf numFmtId="41" fontId="12" fillId="0" borderId="0" xfId="0" applyNumberFormat="1" applyFont="1" applyAlignment="1">
      <alignment/>
    </xf>
    <xf numFmtId="41" fontId="13" fillId="0" borderId="0" xfId="0" applyNumberFormat="1" applyFont="1" applyAlignment="1">
      <alignment horizontal="centerContinuous"/>
    </xf>
    <xf numFmtId="41" fontId="12" fillId="0" borderId="0" xfId="0" applyNumberFormat="1" applyFont="1" applyAlignment="1">
      <alignment horizontal="centerContinuous"/>
    </xf>
    <xf numFmtId="41" fontId="12" fillId="0" borderId="3" xfId="0" applyNumberFormat="1" applyFont="1" applyBorder="1" applyAlignment="1">
      <alignment horizontal="center"/>
    </xf>
    <xf numFmtId="41" fontId="12" fillId="0" borderId="4" xfId="0" applyNumberFormat="1" applyFont="1" applyBorder="1" applyAlignment="1">
      <alignment horizontal="center"/>
    </xf>
    <xf numFmtId="41" fontId="12" fillId="0" borderId="5" xfId="0" applyNumberFormat="1" applyFont="1" applyBorder="1" applyAlignment="1">
      <alignment/>
    </xf>
    <xf numFmtId="41" fontId="12" fillId="0" borderId="0" xfId="0" applyNumberFormat="1" applyFont="1" applyBorder="1" applyAlignment="1">
      <alignment/>
    </xf>
    <xf numFmtId="41" fontId="12" fillId="0" borderId="6" xfId="0" applyNumberFormat="1" applyFont="1" applyBorder="1" applyAlignment="1">
      <alignment/>
    </xf>
    <xf numFmtId="41" fontId="12" fillId="0" borderId="7" xfId="0" applyNumberFormat="1" applyFont="1" applyBorder="1" applyAlignment="1">
      <alignment/>
    </xf>
    <xf numFmtId="41" fontId="12" fillId="0" borderId="5" xfId="15" applyNumberFormat="1" applyFont="1" applyFill="1" applyBorder="1" applyAlignment="1">
      <alignment/>
    </xf>
    <xf numFmtId="41" fontId="12" fillId="0" borderId="0" xfId="15" applyNumberFormat="1" applyFont="1" applyFill="1" applyBorder="1" applyAlignment="1">
      <alignment/>
    </xf>
    <xf numFmtId="41" fontId="12" fillId="0" borderId="0" xfId="0" applyNumberFormat="1" applyFont="1" applyAlignment="1">
      <alignment horizontal="left" indent="2"/>
    </xf>
    <xf numFmtId="41" fontId="12" fillId="0" borderId="2" xfId="0" applyNumberFormat="1" applyFont="1" applyBorder="1" applyAlignment="1">
      <alignment/>
    </xf>
    <xf numFmtId="41" fontId="12" fillId="0" borderId="0" xfId="0" applyNumberFormat="1" applyFont="1" applyAlignment="1">
      <alignment horizontal="left" indent="1"/>
    </xf>
    <xf numFmtId="41" fontId="12" fillId="0" borderId="0" xfId="0" applyNumberFormat="1" applyFont="1" applyBorder="1" applyAlignment="1">
      <alignment horizontal="left" indent="1"/>
    </xf>
    <xf numFmtId="41" fontId="12" fillId="0" borderId="0" xfId="0" applyNumberFormat="1" applyFont="1" applyAlignment="1">
      <alignment horizontal="left"/>
    </xf>
    <xf numFmtId="41" fontId="12" fillId="0" borderId="0" xfId="0" applyNumberFormat="1" applyFont="1" applyBorder="1" applyAlignment="1">
      <alignment horizontal="left" wrapText="1" indent="1"/>
    </xf>
    <xf numFmtId="164" fontId="12" fillId="0" borderId="7" xfId="15" applyNumberFormat="1" applyFont="1" applyFill="1" applyBorder="1" applyAlignment="1">
      <alignment/>
    </xf>
    <xf numFmtId="164" fontId="12" fillId="0" borderId="0" xfId="15" applyNumberFormat="1" applyFont="1" applyFill="1" applyBorder="1" applyAlignment="1">
      <alignment/>
    </xf>
    <xf numFmtId="3" fontId="12" fillId="0" borderId="7" xfId="0" applyNumberFormat="1" applyFont="1" applyBorder="1" applyAlignment="1">
      <alignment/>
    </xf>
    <xf numFmtId="164" fontId="12" fillId="0" borderId="7" xfId="0" applyNumberFormat="1" applyFont="1" applyBorder="1" applyAlignment="1">
      <alignment/>
    </xf>
    <xf numFmtId="3" fontId="12" fillId="0" borderId="5" xfId="0" applyNumberFormat="1" applyFont="1" applyBorder="1" applyAlignment="1">
      <alignment/>
    </xf>
    <xf numFmtId="3" fontId="12" fillId="0" borderId="0" xfId="0" applyNumberFormat="1" applyFont="1" applyBorder="1" applyAlignment="1">
      <alignment/>
    </xf>
    <xf numFmtId="3" fontId="12" fillId="0" borderId="8" xfId="0" applyNumberFormat="1" applyFont="1" applyBorder="1" applyAlignment="1">
      <alignment/>
    </xf>
    <xf numFmtId="3" fontId="12" fillId="0" borderId="2" xfId="0" applyNumberFormat="1" applyFont="1" applyBorder="1" applyAlignment="1">
      <alignment/>
    </xf>
    <xf numFmtId="3" fontId="12" fillId="0" borderId="9" xfId="0" applyNumberFormat="1" applyFont="1" applyBorder="1" applyAlignment="1">
      <alignment/>
    </xf>
    <xf numFmtId="3" fontId="12" fillId="0" borderId="10" xfId="0" applyNumberFormat="1" applyFont="1" applyBorder="1" applyAlignment="1">
      <alignment/>
    </xf>
    <xf numFmtId="3" fontId="14" fillId="0" borderId="8" xfId="0" applyNumberFormat="1" applyFont="1" applyBorder="1" applyAlignment="1">
      <alignment/>
    </xf>
    <xf numFmtId="3" fontId="14" fillId="0" borderId="2" xfId="0" applyNumberFormat="1" applyFont="1" applyBorder="1" applyAlignment="1">
      <alignment/>
    </xf>
    <xf numFmtId="3" fontId="14" fillId="0" borderId="9" xfId="0" applyNumberFormat="1" applyFont="1" applyBorder="1" applyAlignment="1">
      <alignment/>
    </xf>
    <xf numFmtId="3" fontId="12" fillId="0" borderId="11" xfId="0" applyNumberFormat="1" applyFont="1" applyBorder="1" applyAlignment="1">
      <alignment/>
    </xf>
    <xf numFmtId="3" fontId="12" fillId="0" borderId="12" xfId="0" applyNumberFormat="1" applyFont="1" applyBorder="1" applyAlignment="1">
      <alignment/>
    </xf>
    <xf numFmtId="3" fontId="12" fillId="0" borderId="4" xfId="0" applyNumberFormat="1" applyFont="1" applyBorder="1" applyAlignment="1">
      <alignment/>
    </xf>
    <xf numFmtId="3" fontId="12" fillId="0" borderId="13" xfId="0" applyNumberFormat="1" applyFont="1" applyBorder="1" applyAlignment="1">
      <alignment/>
    </xf>
    <xf numFmtId="3" fontId="4" fillId="0" borderId="2" xfId="0" applyFont="1" applyBorder="1" applyAlignment="1">
      <alignment horizontal="right"/>
    </xf>
    <xf numFmtId="3" fontId="7" fillId="0" borderId="0" xfId="0" applyFont="1" applyBorder="1" applyAlignment="1">
      <alignment vertical="top" wrapText="1"/>
    </xf>
    <xf numFmtId="3" fontId="0" fillId="0" borderId="0" xfId="0" applyBorder="1" applyAlignment="1">
      <alignment vertical="top" wrapText="1"/>
    </xf>
    <xf numFmtId="3" fontId="7" fillId="0" borderId="0" xfId="0" applyFont="1" applyBorder="1" applyAlignment="1">
      <alignment/>
    </xf>
    <xf numFmtId="3" fontId="7" fillId="0" borderId="0" xfId="0" applyFont="1" applyBorder="1" applyAlignment="1">
      <alignment/>
    </xf>
    <xf numFmtId="41" fontId="12" fillId="0" borderId="0" xfId="0" applyNumberFormat="1" applyFont="1" applyBorder="1" applyAlignment="1">
      <alignment horizontal="left" wrapText="1" indent="1"/>
    </xf>
    <xf numFmtId="41" fontId="12" fillId="0" borderId="10" xfId="0" applyNumberFormat="1" applyFont="1" applyBorder="1" applyAlignment="1">
      <alignment horizontal="center"/>
    </xf>
    <xf numFmtId="41" fontId="12" fillId="0" borderId="13" xfId="0" applyNumberFormat="1" applyFont="1" applyBorder="1" applyAlignment="1">
      <alignment horizontal="center"/>
    </xf>
    <xf numFmtId="41" fontId="12" fillId="0" borderId="6" xfId="0" applyNumberFormat="1" applyFont="1" applyBorder="1" applyAlignment="1">
      <alignment horizontal="center"/>
    </xf>
    <xf numFmtId="41" fontId="12" fillId="0" borderId="8" xfId="0" applyNumberFormat="1" applyFont="1" applyBorder="1" applyAlignment="1">
      <alignment horizontal="center"/>
    </xf>
    <xf numFmtId="41" fontId="12" fillId="0" borderId="2" xfId="0" applyNumberFormat="1" applyFont="1" applyBorder="1" applyAlignment="1">
      <alignment horizontal="center"/>
    </xf>
    <xf numFmtId="41" fontId="12" fillId="0" borderId="9" xfId="0" applyNumberFormat="1" applyFont="1" applyBorder="1" applyAlignment="1">
      <alignment horizontal="center"/>
    </xf>
    <xf numFmtId="41" fontId="12" fillId="0" borderId="13" xfId="0" applyNumberFormat="1" applyFont="1" applyBorder="1" applyAlignment="1">
      <alignment horizontal="center" wrapText="1"/>
    </xf>
    <xf numFmtId="41" fontId="12" fillId="0" borderId="2" xfId="0" applyNumberFormat="1" applyFont="1" applyBorder="1" applyAlignment="1">
      <alignment horizontal="center" wrapText="1"/>
    </xf>
    <xf numFmtId="3" fontId="4" fillId="0" borderId="14" xfId="0" applyFont="1" applyBorder="1" applyAlignment="1">
      <alignment horizontal="center"/>
    </xf>
    <xf numFmtId="3" fontId="4" fillId="0" borderId="15" xfId="0" applyBorder="1" applyAlignment="1">
      <alignment horizontal="center"/>
    </xf>
    <xf numFmtId="3" fontId="4" fillId="0" borderId="16" xfId="0" applyBorder="1" applyAlignment="1">
      <alignment horizontal="center"/>
    </xf>
    <xf numFmtId="3" fontId="10" fillId="0" borderId="0" xfId="0" applyFont="1" applyBorder="1" applyAlignment="1">
      <alignment vertical="top" wrapText="1"/>
    </xf>
    <xf numFmtId="3" fontId="7" fillId="0" borderId="0" xfId="0" applyFont="1" applyBorder="1" applyAlignment="1">
      <alignment vertical="top" wrapText="1"/>
    </xf>
    <xf numFmtId="3" fontId="7" fillId="0" borderId="0" xfId="0" applyFont="1" applyBorder="1" applyAlignment="1">
      <alignment vertical="top" wrapText="1"/>
    </xf>
    <xf numFmtId="3" fontId="7" fillId="0" borderId="0" xfId="0" applyFont="1" applyBorder="1" applyAlignment="1">
      <alignment/>
    </xf>
    <xf numFmtId="3" fontId="4" fillId="0" borderId="14" xfId="0" applyFont="1" applyBorder="1" applyAlignment="1">
      <alignment horizontal="center" wrapText="1"/>
    </xf>
    <xf numFmtId="3" fontId="0" fillId="0" borderId="15" xfId="0" applyBorder="1" applyAlignment="1">
      <alignment/>
    </xf>
    <xf numFmtId="3" fontId="0" fillId="0" borderId="16" xfId="0" applyBorder="1" applyAlignment="1">
      <alignment/>
    </xf>
    <xf numFmtId="3" fontId="4" fillId="0" borderId="15" xfId="0" applyFont="1" applyBorder="1" applyAlignment="1">
      <alignment horizontal="center"/>
    </xf>
    <xf numFmtId="3" fontId="4" fillId="0" borderId="16" xfId="0" applyFont="1" applyBorder="1" applyAlignment="1">
      <alignment horizontal="center"/>
    </xf>
    <xf numFmtId="3" fontId="7" fillId="0" borderId="0" xfId="0" applyFont="1" applyBorder="1" applyAlignment="1">
      <alignment vertical="top" wrapText="1"/>
    </xf>
    <xf numFmtId="3" fontId="7" fillId="0" borderId="0" xfId="0" applyFont="1" applyBorder="1" applyAlignment="1">
      <alignment vertical="top" wrapText="1"/>
    </xf>
    <xf numFmtId="3" fontId="7" fillId="0" borderId="0" xfId="0" applyFont="1" applyBorder="1" applyAlignment="1">
      <alignment/>
    </xf>
    <xf numFmtId="3" fontId="7" fillId="0" borderId="0" xfId="0" applyBorder="1" applyAlignment="1">
      <alignment/>
    </xf>
    <xf numFmtId="3" fontId="7" fillId="0" borderId="0" xfId="0" applyBorder="1" applyAlignment="1">
      <alignment/>
    </xf>
    <xf numFmtId="3" fontId="7" fillId="0" borderId="0" xfId="0" applyFont="1" applyBorder="1" applyAlignment="1">
      <alignment/>
    </xf>
    <xf numFmtId="3" fontId="7" fillId="0" borderId="0" xfId="0" applyFont="1" applyBorder="1" applyAlignment="1">
      <alignment/>
    </xf>
    <xf numFmtId="3" fontId="7" fillId="0" borderId="0" xfId="0" applyFont="1" applyBorder="1" applyAlignment="1">
      <alignment horizontal="justify" vertical="top" wrapText="1"/>
    </xf>
    <xf numFmtId="3" fontId="0" fillId="0" borderId="0" xfId="0" applyBorder="1" applyAlignment="1">
      <alignment horizontal="justify" vertical="top" wrapText="1"/>
    </xf>
    <xf numFmtId="3" fontId="0" fillId="0" borderId="0" xfId="0" applyBorder="1" applyAlignment="1">
      <alignment horizontal="justify" vertical="top" wrapText="1"/>
    </xf>
    <xf numFmtId="3" fontId="10" fillId="0" borderId="0" xfId="0" applyFont="1" applyBorder="1" applyAlignment="1">
      <alignment vertical="top" wrapText="1"/>
    </xf>
    <xf numFmtId="3" fontId="0" fillId="0" borderId="0" xfId="0" applyFont="1" applyBorder="1" applyAlignment="1">
      <alignment/>
    </xf>
    <xf numFmtId="3" fontId="0" fillId="0" borderId="0" xfId="0" applyFont="1" applyBorder="1" applyAlignment="1">
      <alignment/>
    </xf>
    <xf numFmtId="3" fontId="10" fillId="0" borderId="0" xfId="0" applyFont="1" applyFill="1" applyBorder="1" applyAlignment="1">
      <alignment wrapText="1"/>
    </xf>
    <xf numFmtId="3" fontId="7" fillId="0" borderId="0" xfId="0" applyFont="1" applyFill="1" applyBorder="1" applyAlignment="1">
      <alignment wrapText="1"/>
    </xf>
    <xf numFmtId="3" fontId="0" fillId="0" borderId="0" xfId="0" applyBorder="1" applyAlignment="1">
      <alignment wrapText="1"/>
    </xf>
    <xf numFmtId="3" fontId="0" fillId="0" borderId="0" xfId="0" applyBorder="1" applyAlignment="1">
      <alignment wrapText="1"/>
    </xf>
    <xf numFmtId="3" fontId="0" fillId="0" borderId="0" xfId="0" applyBorder="1" applyAlignment="1">
      <alignment wrapText="1"/>
    </xf>
    <xf numFmtId="3" fontId="0" fillId="0" borderId="0" xfId="0" applyBorder="1" applyAlignment="1">
      <alignment wrapText="1"/>
    </xf>
    <xf numFmtId="3" fontId="7" fillId="0" borderId="0" xfId="0" applyFont="1" applyFill="1" applyBorder="1" applyAlignment="1">
      <alignment horizontal="center"/>
    </xf>
    <xf numFmtId="3" fontId="7" fillId="0" borderId="0" xfId="0" applyFont="1" applyFill="1" applyBorder="1" applyAlignment="1">
      <alignment horizontal="center"/>
    </xf>
    <xf numFmtId="3" fontId="7" fillId="0" borderId="0" xfId="0" applyFont="1" applyFill="1" applyBorder="1" applyAlignment="1">
      <alignment horizontal="center"/>
    </xf>
    <xf numFmtId="3" fontId="7" fillId="0" borderId="0" xfId="0" applyBorder="1" applyAlignment="1">
      <alignment horizontal="center"/>
    </xf>
    <xf numFmtId="3" fontId="7" fillId="0" borderId="0" xfId="0" applyBorder="1" applyAlignment="1">
      <alignment horizontal="center"/>
    </xf>
    <xf numFmtId="3" fontId="7" fillId="0" borderId="0" xfId="0" applyBorder="1" applyAlignment="1">
      <alignment horizontal="center"/>
    </xf>
    <xf numFmtId="3" fontId="9" fillId="0" borderId="0" xfId="0" applyFont="1" applyBorder="1" applyAlignment="1">
      <alignment/>
    </xf>
    <xf numFmtId="3" fontId="9" fillId="0" borderId="0" xfId="0" applyFont="1" applyBorder="1" applyAlignment="1">
      <alignment/>
    </xf>
    <xf numFmtId="3" fontId="9" fillId="0" borderId="0" xfId="0" applyFont="1" applyBorder="1" applyAlignment="1">
      <alignment/>
    </xf>
    <xf numFmtId="3" fontId="7" fillId="0" borderId="0" xfId="0" applyBorder="1" applyAlignment="1">
      <alignment vertical="top" wrapText="1"/>
    </xf>
    <xf numFmtId="3" fontId="0" fillId="0" borderId="0" xfId="0" applyBorder="1" applyAlignment="1">
      <alignment vertical="top" wrapText="1"/>
    </xf>
    <xf numFmtId="3" fontId="10" fillId="0" borderId="0" xfId="0" applyFont="1" applyFill="1" applyBorder="1" applyAlignment="1">
      <alignment vertical="top" wrapText="1"/>
    </xf>
    <xf numFmtId="3" fontId="7" fillId="0" borderId="0" xfId="0" applyFont="1" applyFill="1" applyBorder="1" applyAlignment="1">
      <alignment vertical="top" wrapText="1"/>
    </xf>
  </cellXfs>
  <cellStyles count="2">
    <cellStyle name="Normal" xfId="0"/>
    <cellStyle name="Currency"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RBF\FY%202007\FY%202007%20MAX\FY%202005%20Obligations%20by%20BO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amp;E Direct"/>
      <sheetName val="Reimbursable"/>
      <sheetName val="DCFA"/>
    </sheetNames>
    <sheetDataSet>
      <sheetData sheetId="0">
        <row r="30">
          <cell r="D30">
            <v>1723003</v>
          </cell>
        </row>
      </sheetData>
      <sheetData sheetId="2">
        <row r="28">
          <cell r="E28">
            <v>143228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P137"/>
  <sheetViews>
    <sheetView zoomScale="75" zoomScaleNormal="75" workbookViewId="0" topLeftCell="A1">
      <selection activeCell="A4" sqref="A4"/>
    </sheetView>
  </sheetViews>
  <sheetFormatPr defaultColWidth="9.140625" defaultRowHeight="12.75"/>
  <cols>
    <col min="1" max="1" width="8.7109375" style="65" customWidth="1"/>
    <col min="2" max="2" width="6.7109375" style="65" customWidth="1"/>
    <col min="3" max="3" width="7.7109375" style="65" customWidth="1"/>
    <col min="4" max="4" width="15.00390625" style="65" customWidth="1"/>
    <col min="5" max="6" width="19.7109375" style="65" customWidth="1"/>
    <col min="7" max="8" width="7.7109375" style="65" customWidth="1"/>
    <col min="9" max="9" width="13.28125" style="65" bestFit="1" customWidth="1"/>
    <col min="10" max="11" width="7.7109375" style="65" customWidth="1"/>
    <col min="12" max="12" width="14.00390625" style="65" customWidth="1"/>
    <col min="13" max="13" width="10.8515625" style="65" customWidth="1"/>
    <col min="14" max="14" width="7.7109375" style="65" customWidth="1"/>
    <col min="15" max="15" width="14.421875" style="65" customWidth="1"/>
    <col min="16" max="16" width="1.7109375" style="65" customWidth="1"/>
    <col min="17" max="22" width="2.7109375" style="65" customWidth="1"/>
    <col min="23" max="23" width="9.7109375" style="65" customWidth="1"/>
    <col min="24" max="24" width="2.7109375" style="65" customWidth="1"/>
    <col min="25" max="25" width="9.7109375" style="65" customWidth="1"/>
    <col min="26" max="26" width="9.140625" style="65" customWidth="1"/>
    <col min="27" max="29" width="2.7109375" style="65" customWidth="1"/>
    <col min="30" max="30" width="8.421875" style="65" customWidth="1"/>
    <col min="31" max="31" width="12.7109375" style="65" customWidth="1"/>
    <col min="32" max="34" width="2.7109375" style="65" customWidth="1"/>
    <col min="35" max="35" width="8.421875" style="65" hidden="1" customWidth="1"/>
    <col min="36" max="36" width="12.7109375" style="65" customWidth="1"/>
    <col min="37" max="39" width="2.7109375" style="65" customWidth="1"/>
    <col min="40" max="40" width="2.7109375" style="65" hidden="1" customWidth="1"/>
    <col min="41" max="44" width="2.7109375" style="65" customWidth="1"/>
    <col min="45" max="45" width="8.421875" style="65" hidden="1" customWidth="1"/>
    <col min="46" max="46" width="12.7109375" style="65" customWidth="1"/>
    <col min="47" max="49" width="2.7109375" style="65" customWidth="1"/>
    <col min="50" max="50" width="8.421875" style="65" hidden="1" customWidth="1"/>
    <col min="51" max="51" width="12.7109375" style="65" customWidth="1"/>
    <col min="52" max="54" width="2.7109375" style="65" customWidth="1"/>
    <col min="55" max="55" width="9.140625" style="65" customWidth="1"/>
    <col min="56" max="56" width="15.7109375" style="65" customWidth="1"/>
    <col min="57" max="59" width="2.7109375" style="65" customWidth="1"/>
    <col min="60" max="60" width="9.140625" style="65" customWidth="1"/>
    <col min="61" max="61" width="15.7109375" style="65" customWidth="1"/>
    <col min="62" max="62" width="2.7109375" style="65" customWidth="1"/>
    <col min="63" max="63" width="9.7109375" style="65" customWidth="1"/>
    <col min="64" max="64" width="2.7109375" style="65" customWidth="1"/>
    <col min="65" max="65" width="9.140625" style="65" customWidth="1"/>
    <col min="66" max="66" width="12.7109375" style="65" customWidth="1"/>
    <col min="67" max="72" width="2.7109375" style="65" customWidth="1"/>
    <col min="73" max="73" width="9.140625" style="65" customWidth="1"/>
    <col min="74" max="74" width="9.7109375" style="65" customWidth="1"/>
    <col min="75" max="75" width="2.7109375" style="65" customWidth="1"/>
    <col min="76" max="76" width="9.7109375" style="65" customWidth="1"/>
    <col min="77" max="77" width="2.7109375" style="65" customWidth="1"/>
    <col min="78" max="78" width="9.7109375" style="65" customWidth="1"/>
    <col min="79" max="79" width="2.7109375" style="65" customWidth="1"/>
    <col min="80" max="80" width="12.7109375" style="65" customWidth="1"/>
    <col min="81" max="16384" width="9.140625" style="65" customWidth="1"/>
  </cols>
  <sheetData>
    <row r="1" spans="1:15" ht="14.25">
      <c r="A1" s="99"/>
      <c r="B1" s="99"/>
      <c r="C1" s="99"/>
      <c r="D1" s="99"/>
      <c r="E1" s="99"/>
      <c r="F1" s="99"/>
      <c r="G1" s="99"/>
      <c r="H1" s="99"/>
      <c r="I1" s="99"/>
      <c r="J1" s="99"/>
      <c r="K1" s="99"/>
      <c r="L1" s="99"/>
      <c r="M1" s="99"/>
      <c r="N1" s="99"/>
      <c r="O1" s="99"/>
    </row>
    <row r="2" spans="1:15" ht="15">
      <c r="A2" s="100" t="s">
        <v>77</v>
      </c>
      <c r="B2" s="101"/>
      <c r="C2" s="101"/>
      <c r="D2" s="100"/>
      <c r="E2" s="101"/>
      <c r="F2" s="101"/>
      <c r="G2" s="101"/>
      <c r="H2" s="101"/>
      <c r="I2" s="101"/>
      <c r="J2" s="101"/>
      <c r="K2" s="101"/>
      <c r="L2" s="101"/>
      <c r="M2" s="101"/>
      <c r="N2" s="101"/>
      <c r="O2" s="101"/>
    </row>
    <row r="3" spans="1:15" ht="14.25">
      <c r="A3" s="101" t="s">
        <v>41</v>
      </c>
      <c r="B3" s="101"/>
      <c r="C3" s="101"/>
      <c r="D3" s="101"/>
      <c r="E3" s="101"/>
      <c r="F3" s="101"/>
      <c r="G3" s="101"/>
      <c r="H3" s="101"/>
      <c r="I3" s="101"/>
      <c r="J3" s="101"/>
      <c r="K3" s="101"/>
      <c r="L3" s="101"/>
      <c r="M3" s="101"/>
      <c r="N3" s="101"/>
      <c r="O3" s="101"/>
    </row>
    <row r="4" spans="1:15" ht="14.25">
      <c r="A4" s="99"/>
      <c r="B4" s="99"/>
      <c r="C4" s="99"/>
      <c r="D4" s="99"/>
      <c r="E4" s="99"/>
      <c r="F4" s="99"/>
      <c r="G4" s="99"/>
      <c r="H4" s="99"/>
      <c r="I4" s="99"/>
      <c r="J4" s="99"/>
      <c r="K4" s="99"/>
      <c r="L4" s="99"/>
      <c r="M4" s="99"/>
      <c r="N4" s="99"/>
      <c r="O4" s="99"/>
    </row>
    <row r="5" spans="1:16" ht="12.75" customHeight="1">
      <c r="A5" s="99"/>
      <c r="B5" s="99" t="s">
        <v>26</v>
      </c>
      <c r="C5" s="99"/>
      <c r="D5" s="99"/>
      <c r="E5" s="99"/>
      <c r="F5" s="99"/>
      <c r="G5" s="139" t="s">
        <v>42</v>
      </c>
      <c r="H5" s="140"/>
      <c r="I5" s="141"/>
      <c r="J5" s="145" t="s">
        <v>78</v>
      </c>
      <c r="K5" s="145"/>
      <c r="L5" s="145"/>
      <c r="M5" s="139" t="s">
        <v>43</v>
      </c>
      <c r="N5" s="140"/>
      <c r="O5" s="141"/>
      <c r="P5" s="65" t="s">
        <v>26</v>
      </c>
    </row>
    <row r="6" spans="1:16" ht="14.25">
      <c r="A6" s="99"/>
      <c r="B6" s="99"/>
      <c r="C6" s="99" t="s">
        <v>26</v>
      </c>
      <c r="D6" s="99"/>
      <c r="E6" s="99"/>
      <c r="F6" s="99"/>
      <c r="G6" s="142"/>
      <c r="H6" s="143"/>
      <c r="I6" s="144"/>
      <c r="J6" s="146"/>
      <c r="K6" s="146"/>
      <c r="L6" s="146"/>
      <c r="M6" s="142"/>
      <c r="N6" s="143"/>
      <c r="O6" s="144"/>
      <c r="P6" s="65" t="s">
        <v>26</v>
      </c>
    </row>
    <row r="7" spans="1:15" ht="14.25">
      <c r="A7" s="99"/>
      <c r="B7" s="99"/>
      <c r="C7" s="99"/>
      <c r="D7" s="99"/>
      <c r="E7" s="99"/>
      <c r="F7" s="99"/>
      <c r="G7" s="102" t="s">
        <v>38</v>
      </c>
      <c r="H7" s="102" t="s">
        <v>34</v>
      </c>
      <c r="I7" s="102" t="s">
        <v>32</v>
      </c>
      <c r="J7" s="102" t="s">
        <v>38</v>
      </c>
      <c r="K7" s="102" t="s">
        <v>34</v>
      </c>
      <c r="L7" s="102" t="s">
        <v>32</v>
      </c>
      <c r="M7" s="102" t="s">
        <v>38</v>
      </c>
      <c r="N7" s="102" t="s">
        <v>34</v>
      </c>
      <c r="O7" s="103" t="s">
        <v>32</v>
      </c>
    </row>
    <row r="8" spans="1:15" ht="14.25">
      <c r="A8" s="99"/>
      <c r="B8" s="99"/>
      <c r="C8" s="99"/>
      <c r="D8" s="99"/>
      <c r="E8" s="99"/>
      <c r="F8" s="99"/>
      <c r="G8" s="104"/>
      <c r="H8" s="105"/>
      <c r="I8" s="106"/>
      <c r="J8" s="105"/>
      <c r="K8" s="105"/>
      <c r="L8" s="107"/>
      <c r="M8" s="104"/>
      <c r="N8" s="105"/>
      <c r="O8" s="107"/>
    </row>
    <row r="9" spans="1:15" ht="14.25">
      <c r="A9" s="99" t="s">
        <v>55</v>
      </c>
      <c r="B9" s="99"/>
      <c r="C9" s="99"/>
      <c r="D9" s="99"/>
      <c r="E9" s="99"/>
      <c r="F9" s="99"/>
      <c r="G9" s="108">
        <v>8361</v>
      </c>
      <c r="H9" s="109">
        <v>7122</v>
      </c>
      <c r="I9" s="116">
        <f>'[1]S&amp;E Direct'!$D$30</f>
        <v>1723003</v>
      </c>
      <c r="J9" s="109">
        <v>1030</v>
      </c>
      <c r="K9" s="109">
        <v>739</v>
      </c>
      <c r="L9" s="117">
        <f>'[1]DCFA'!$E$28</f>
        <v>143228</v>
      </c>
      <c r="M9" s="104">
        <f>G9+J9</f>
        <v>9391</v>
      </c>
      <c r="N9" s="105">
        <f>H9+K9</f>
        <v>7861</v>
      </c>
      <c r="O9" s="119">
        <f>I9+L9</f>
        <v>1866231</v>
      </c>
    </row>
    <row r="10" spans="1:16" ht="14.25">
      <c r="A10" s="99"/>
      <c r="B10" s="99"/>
      <c r="C10" s="99"/>
      <c r="D10" s="99"/>
      <c r="E10" s="99"/>
      <c r="F10" s="99"/>
      <c r="G10" s="104"/>
      <c r="H10" s="105"/>
      <c r="I10" s="107"/>
      <c r="J10" s="105"/>
      <c r="K10" s="105"/>
      <c r="L10" s="107"/>
      <c r="M10" s="104"/>
      <c r="N10" s="105"/>
      <c r="O10" s="107">
        <f aca="true" t="shared" si="0" ref="O10:O20">I10+L10</f>
        <v>0</v>
      </c>
      <c r="P10" s="66"/>
    </row>
    <row r="11" spans="1:15" ht="14.25">
      <c r="A11" s="99"/>
      <c r="B11" s="99"/>
      <c r="C11" s="99"/>
      <c r="D11" s="99"/>
      <c r="E11" s="99"/>
      <c r="F11" s="99"/>
      <c r="G11" s="104"/>
      <c r="H11" s="105"/>
      <c r="I11" s="107"/>
      <c r="J11" s="105"/>
      <c r="K11" s="105"/>
      <c r="L11" s="107"/>
      <c r="M11" s="104"/>
      <c r="N11" s="105"/>
      <c r="O11" s="107">
        <f t="shared" si="0"/>
        <v>0</v>
      </c>
    </row>
    <row r="12" spans="1:15" ht="14.25">
      <c r="A12" s="99" t="s">
        <v>20</v>
      </c>
      <c r="B12" s="99"/>
      <c r="C12" s="99"/>
      <c r="D12" s="99"/>
      <c r="E12" s="99"/>
      <c r="F12" s="99"/>
      <c r="G12" s="120">
        <v>8350</v>
      </c>
      <c r="H12" s="121">
        <v>8256</v>
      </c>
      <c r="I12" s="118">
        <v>1686457</v>
      </c>
      <c r="J12" s="121">
        <v>1139</v>
      </c>
      <c r="K12" s="121">
        <v>1107</v>
      </c>
      <c r="L12" s="118">
        <v>201673</v>
      </c>
      <c r="M12" s="120">
        <f>G12+J12</f>
        <v>9489</v>
      </c>
      <c r="N12" s="121">
        <f>H12+K12</f>
        <v>9363</v>
      </c>
      <c r="O12" s="118">
        <f t="shared" si="0"/>
        <v>1888130</v>
      </c>
    </row>
    <row r="13" spans="1:15" ht="14.25">
      <c r="A13" s="110" t="s">
        <v>18</v>
      </c>
      <c r="B13" s="99"/>
      <c r="C13" s="99"/>
      <c r="D13" s="99"/>
      <c r="E13" s="99"/>
      <c r="F13" s="99"/>
      <c r="G13" s="120">
        <v>0</v>
      </c>
      <c r="H13" s="121">
        <v>0</v>
      </c>
      <c r="I13" s="118">
        <v>-4722</v>
      </c>
      <c r="J13" s="121">
        <v>0</v>
      </c>
      <c r="K13" s="121">
        <v>0</v>
      </c>
      <c r="L13" s="118">
        <v>0</v>
      </c>
      <c r="M13" s="120">
        <f>G13+J13</f>
        <v>0</v>
      </c>
      <c r="N13" s="121">
        <f>H13+K13</f>
        <v>0</v>
      </c>
      <c r="O13" s="118">
        <f t="shared" si="0"/>
        <v>-4722</v>
      </c>
    </row>
    <row r="14" spans="1:15" ht="14.25">
      <c r="A14" s="110" t="s">
        <v>17</v>
      </c>
      <c r="B14" s="99"/>
      <c r="C14" s="99"/>
      <c r="D14" s="99"/>
      <c r="E14" s="99"/>
      <c r="F14" s="99"/>
      <c r="G14" s="120">
        <v>-99</v>
      </c>
      <c r="H14" s="121">
        <v>-99</v>
      </c>
      <c r="I14" s="118">
        <v>-16817</v>
      </c>
      <c r="J14" s="121">
        <v>0</v>
      </c>
      <c r="K14" s="121">
        <v>0</v>
      </c>
      <c r="L14" s="118">
        <v>0</v>
      </c>
      <c r="M14" s="120">
        <f>G14+J14</f>
        <v>-99</v>
      </c>
      <c r="N14" s="121">
        <f>H14+K14</f>
        <v>-99</v>
      </c>
      <c r="O14" s="118">
        <f t="shared" si="0"/>
        <v>-16817</v>
      </c>
    </row>
    <row r="15" spans="1:15" ht="14.25">
      <c r="A15" s="110" t="s">
        <v>19</v>
      </c>
      <c r="B15" s="99"/>
      <c r="C15" s="99"/>
      <c r="D15" s="99"/>
      <c r="E15" s="99"/>
      <c r="F15" s="99"/>
      <c r="G15" s="120">
        <v>0</v>
      </c>
      <c r="H15" s="121">
        <v>0</v>
      </c>
      <c r="I15" s="118">
        <v>10000</v>
      </c>
      <c r="J15" s="121">
        <v>0</v>
      </c>
      <c r="K15" s="121">
        <v>0</v>
      </c>
      <c r="L15" s="118">
        <v>0</v>
      </c>
      <c r="M15" s="120">
        <f>G15+J15</f>
        <v>0</v>
      </c>
      <c r="N15" s="121">
        <f>H15+K15</f>
        <v>0</v>
      </c>
      <c r="O15" s="118">
        <f t="shared" si="0"/>
        <v>10000</v>
      </c>
    </row>
    <row r="16" spans="1:15" ht="14.25">
      <c r="A16" s="99" t="s">
        <v>100</v>
      </c>
      <c r="B16" s="99"/>
      <c r="C16" s="99"/>
      <c r="D16" s="99"/>
      <c r="E16" s="99"/>
      <c r="F16" s="99"/>
      <c r="G16" s="122">
        <f>SUM(G12:G15)</f>
        <v>8251</v>
      </c>
      <c r="H16" s="123">
        <f aca="true" t="shared" si="1" ref="H16:N16">SUM(H12:H15)</f>
        <v>8157</v>
      </c>
      <c r="I16" s="124">
        <f t="shared" si="1"/>
        <v>1674918</v>
      </c>
      <c r="J16" s="123">
        <f t="shared" si="1"/>
        <v>1139</v>
      </c>
      <c r="K16" s="123">
        <f t="shared" si="1"/>
        <v>1107</v>
      </c>
      <c r="L16" s="124">
        <f t="shared" si="1"/>
        <v>201673</v>
      </c>
      <c r="M16" s="122">
        <f t="shared" si="1"/>
        <v>9390</v>
      </c>
      <c r="N16" s="123">
        <f t="shared" si="1"/>
        <v>9264</v>
      </c>
      <c r="O16" s="124">
        <f t="shared" si="0"/>
        <v>1876591</v>
      </c>
    </row>
    <row r="17" spans="1:15" ht="14.25">
      <c r="A17" s="99"/>
      <c r="B17" s="99"/>
      <c r="C17" s="99"/>
      <c r="D17" s="99"/>
      <c r="E17" s="99"/>
      <c r="F17" s="99"/>
      <c r="G17" s="125"/>
      <c r="H17" s="121"/>
      <c r="I17" s="118"/>
      <c r="J17" s="121"/>
      <c r="K17" s="121"/>
      <c r="L17" s="118"/>
      <c r="M17" s="120"/>
      <c r="N17" s="121"/>
      <c r="O17" s="118">
        <f t="shared" si="0"/>
        <v>0</v>
      </c>
    </row>
    <row r="18" spans="1:15" ht="14.25">
      <c r="A18" s="99" t="s">
        <v>56</v>
      </c>
      <c r="B18" s="99"/>
      <c r="C18" s="99"/>
      <c r="D18" s="99"/>
      <c r="E18" s="99"/>
      <c r="F18" s="99"/>
      <c r="G18" s="122">
        <v>8138</v>
      </c>
      <c r="H18" s="123">
        <v>8021</v>
      </c>
      <c r="I18" s="124">
        <v>1736491</v>
      </c>
      <c r="J18" s="123">
        <v>1172</v>
      </c>
      <c r="K18" s="123">
        <v>1152</v>
      </c>
      <c r="L18" s="124">
        <v>212078</v>
      </c>
      <c r="M18" s="122">
        <v>0</v>
      </c>
      <c r="N18" s="123">
        <f>H18+K18</f>
        <v>9173</v>
      </c>
      <c r="O18" s="124">
        <f t="shared" si="0"/>
        <v>1948569</v>
      </c>
    </row>
    <row r="19" spans="1:15" ht="14.25">
      <c r="A19" s="99"/>
      <c r="B19" s="99"/>
      <c r="C19" s="99"/>
      <c r="D19" s="99"/>
      <c r="E19" s="99"/>
      <c r="F19" s="99"/>
      <c r="G19" s="125"/>
      <c r="H19" s="121"/>
      <c r="I19" s="118"/>
      <c r="J19" s="121"/>
      <c r="K19" s="121"/>
      <c r="L19" s="118"/>
      <c r="M19" s="120"/>
      <c r="N19" s="121"/>
      <c r="O19" s="118">
        <f t="shared" si="0"/>
        <v>0</v>
      </c>
    </row>
    <row r="20" spans="1:15" ht="14.25">
      <c r="A20" s="111" t="s">
        <v>57</v>
      </c>
      <c r="B20" s="111"/>
      <c r="C20" s="111"/>
      <c r="D20" s="111"/>
      <c r="E20" s="111"/>
      <c r="F20" s="111"/>
      <c r="G20" s="122">
        <f aca="true" t="shared" si="2" ref="G20:L20">G18-G16</f>
        <v>-113</v>
      </c>
      <c r="H20" s="123">
        <f t="shared" si="2"/>
        <v>-136</v>
      </c>
      <c r="I20" s="124">
        <f t="shared" si="2"/>
        <v>61573</v>
      </c>
      <c r="J20" s="123">
        <f t="shared" si="2"/>
        <v>33</v>
      </c>
      <c r="K20" s="123">
        <f t="shared" si="2"/>
        <v>45</v>
      </c>
      <c r="L20" s="124">
        <f t="shared" si="2"/>
        <v>10405</v>
      </c>
      <c r="M20" s="122">
        <f>G20+J20</f>
        <v>-80</v>
      </c>
      <c r="N20" s="123">
        <f>H20+K20</f>
        <v>-91</v>
      </c>
      <c r="O20" s="124">
        <f t="shared" si="0"/>
        <v>71978</v>
      </c>
    </row>
    <row r="21" spans="1:15" ht="14.25">
      <c r="A21" s="99"/>
      <c r="B21" s="99"/>
      <c r="C21" s="99"/>
      <c r="D21" s="99"/>
      <c r="E21" s="99"/>
      <c r="F21" s="99"/>
      <c r="G21" s="125"/>
      <c r="H21" s="121"/>
      <c r="I21" s="118"/>
      <c r="J21" s="121"/>
      <c r="K21" s="121"/>
      <c r="L21" s="118"/>
      <c r="M21" s="120"/>
      <c r="N21" s="121"/>
      <c r="O21" s="118"/>
    </row>
    <row r="22" spans="1:15" ht="14.25">
      <c r="A22" s="99"/>
      <c r="B22" s="99"/>
      <c r="C22" s="99"/>
      <c r="D22" s="99"/>
      <c r="E22" s="99"/>
      <c r="F22" s="99"/>
      <c r="G22" s="120"/>
      <c r="H22" s="121"/>
      <c r="I22" s="118"/>
      <c r="J22" s="121"/>
      <c r="K22" s="121"/>
      <c r="L22" s="118"/>
      <c r="M22" s="120"/>
      <c r="N22" s="121"/>
      <c r="O22" s="118"/>
    </row>
    <row r="23" spans="1:15" ht="12" customHeight="1">
      <c r="A23" s="99" t="s">
        <v>61</v>
      </c>
      <c r="B23" s="99"/>
      <c r="C23" s="99"/>
      <c r="D23" s="99"/>
      <c r="E23" s="99"/>
      <c r="F23" s="99"/>
      <c r="G23" s="120"/>
      <c r="H23" s="121"/>
      <c r="I23" s="118"/>
      <c r="J23" s="121"/>
      <c r="K23" s="121"/>
      <c r="L23" s="118"/>
      <c r="M23" s="120"/>
      <c r="N23" s="121"/>
      <c r="O23" s="118"/>
    </row>
    <row r="24" spans="1:15" ht="14.25">
      <c r="A24" s="99"/>
      <c r="B24" s="99"/>
      <c r="C24" s="99"/>
      <c r="D24" s="99"/>
      <c r="E24" s="99"/>
      <c r="F24" s="99"/>
      <c r="G24" s="120"/>
      <c r="H24" s="121"/>
      <c r="I24" s="118"/>
      <c r="J24" s="121"/>
      <c r="K24" s="121"/>
      <c r="L24" s="118"/>
      <c r="M24" s="120"/>
      <c r="N24" s="121"/>
      <c r="O24" s="118"/>
    </row>
    <row r="25" spans="1:15" ht="12" customHeight="1">
      <c r="A25" s="112" t="s">
        <v>76</v>
      </c>
      <c r="B25" s="99"/>
      <c r="C25" s="99"/>
      <c r="D25" s="99"/>
      <c r="E25" s="99"/>
      <c r="F25" s="99"/>
      <c r="G25" s="120">
        <v>0</v>
      </c>
      <c r="H25" s="121">
        <v>0</v>
      </c>
      <c r="I25" s="118">
        <v>16817</v>
      </c>
      <c r="J25" s="121">
        <v>0</v>
      </c>
      <c r="K25" s="121">
        <v>0</v>
      </c>
      <c r="L25" s="118">
        <v>0</v>
      </c>
      <c r="M25" s="120">
        <v>0</v>
      </c>
      <c r="N25" s="121">
        <v>0</v>
      </c>
      <c r="O25" s="118">
        <f>L25+I25</f>
        <v>16817</v>
      </c>
    </row>
    <row r="26" spans="1:15" ht="12" customHeight="1">
      <c r="A26" s="112" t="s">
        <v>91</v>
      </c>
      <c r="B26" s="99"/>
      <c r="C26" s="99"/>
      <c r="D26" s="99"/>
      <c r="E26" s="99"/>
      <c r="F26" s="99"/>
      <c r="G26" s="120">
        <v>0</v>
      </c>
      <c r="H26" s="121">
        <v>0</v>
      </c>
      <c r="I26" s="118">
        <v>-16163</v>
      </c>
      <c r="J26" s="121">
        <v>0</v>
      </c>
      <c r="K26" s="121">
        <v>0</v>
      </c>
      <c r="L26" s="118">
        <v>0</v>
      </c>
      <c r="M26" s="120">
        <v>0</v>
      </c>
      <c r="N26" s="121">
        <v>0</v>
      </c>
      <c r="O26" s="118">
        <f>L26+I26</f>
        <v>-16163</v>
      </c>
    </row>
    <row r="27" spans="1:15" ht="12" customHeight="1">
      <c r="A27" s="99"/>
      <c r="B27" s="99"/>
      <c r="C27" s="99"/>
      <c r="D27" s="99"/>
      <c r="E27" s="99"/>
      <c r="F27" s="99"/>
      <c r="G27" s="120"/>
      <c r="H27" s="121"/>
      <c r="I27" s="118"/>
      <c r="J27" s="121"/>
      <c r="K27" s="121"/>
      <c r="L27" s="118"/>
      <c r="M27" s="120"/>
      <c r="N27" s="121"/>
      <c r="O27" s="118"/>
    </row>
    <row r="28" spans="1:15" ht="12" customHeight="1">
      <c r="A28" s="99" t="s">
        <v>7</v>
      </c>
      <c r="B28" s="99"/>
      <c r="C28" s="99"/>
      <c r="D28" s="99"/>
      <c r="E28" s="99"/>
      <c r="F28" s="99"/>
      <c r="G28" s="120">
        <f aca="true" t="shared" si="3" ref="G28:O28">SUM(G25:G27)</f>
        <v>0</v>
      </c>
      <c r="H28" s="121">
        <f t="shared" si="3"/>
        <v>0</v>
      </c>
      <c r="I28" s="118">
        <f t="shared" si="3"/>
        <v>654</v>
      </c>
      <c r="J28" s="120">
        <f t="shared" si="3"/>
        <v>0</v>
      </c>
      <c r="K28" s="121">
        <f t="shared" si="3"/>
        <v>0</v>
      </c>
      <c r="L28" s="118">
        <f t="shared" si="3"/>
        <v>0</v>
      </c>
      <c r="M28" s="120">
        <f t="shared" si="3"/>
        <v>0</v>
      </c>
      <c r="N28" s="121">
        <f t="shared" si="3"/>
        <v>0</v>
      </c>
      <c r="O28" s="118">
        <f t="shared" si="3"/>
        <v>654</v>
      </c>
    </row>
    <row r="29" spans="1:15" ht="12" customHeight="1">
      <c r="A29" s="99"/>
      <c r="B29" s="99"/>
      <c r="C29" s="99"/>
      <c r="D29" s="99"/>
      <c r="E29" s="99"/>
      <c r="F29" s="99"/>
      <c r="G29" s="120"/>
      <c r="H29" s="121"/>
      <c r="I29" s="118"/>
      <c r="J29" s="121"/>
      <c r="K29" s="121"/>
      <c r="L29" s="118"/>
      <c r="M29" s="120"/>
      <c r="N29" s="121"/>
      <c r="O29" s="118"/>
    </row>
    <row r="30" spans="1:15" ht="12" customHeight="1">
      <c r="A30" s="99" t="s">
        <v>44</v>
      </c>
      <c r="B30" s="99"/>
      <c r="C30" s="99"/>
      <c r="D30" s="99"/>
      <c r="E30" s="99"/>
      <c r="F30" s="99"/>
      <c r="G30" s="120"/>
      <c r="H30" s="121"/>
      <c r="I30" s="118"/>
      <c r="J30" s="121"/>
      <c r="K30" s="121"/>
      <c r="L30" s="118"/>
      <c r="M30" s="120"/>
      <c r="N30" s="121"/>
      <c r="O30" s="118"/>
    </row>
    <row r="31" spans="1:15" ht="12" customHeight="1">
      <c r="A31" s="99"/>
      <c r="B31" s="99"/>
      <c r="C31" s="99"/>
      <c r="D31" s="99"/>
      <c r="E31" s="99"/>
      <c r="F31" s="99"/>
      <c r="G31" s="120"/>
      <c r="H31" s="121"/>
      <c r="I31" s="118"/>
      <c r="J31" s="121"/>
      <c r="K31" s="121"/>
      <c r="L31" s="118"/>
      <c r="M31" s="120"/>
      <c r="N31" s="121"/>
      <c r="O31" s="118"/>
    </row>
    <row r="32" spans="1:15" ht="14.25">
      <c r="A32" s="99" t="s">
        <v>66</v>
      </c>
      <c r="B32" s="99"/>
      <c r="C32" s="99"/>
      <c r="D32" s="99"/>
      <c r="E32" s="99"/>
      <c r="F32" s="99"/>
      <c r="G32" s="120"/>
      <c r="H32" s="121"/>
      <c r="I32" s="118"/>
      <c r="J32" s="121"/>
      <c r="K32" s="121"/>
      <c r="L32" s="118"/>
      <c r="M32" s="120"/>
      <c r="N32" s="121"/>
      <c r="O32" s="118"/>
    </row>
    <row r="33" spans="1:15" ht="14.25">
      <c r="A33" s="112" t="s">
        <v>21</v>
      </c>
      <c r="B33" s="99"/>
      <c r="C33" s="99"/>
      <c r="D33" s="99"/>
      <c r="E33" s="99"/>
      <c r="F33" s="99"/>
      <c r="G33" s="120">
        <v>45</v>
      </c>
      <c r="H33" s="121">
        <v>45</v>
      </c>
      <c r="I33" s="118">
        <v>6353</v>
      </c>
      <c r="J33" s="121">
        <v>0</v>
      </c>
      <c r="K33" s="121">
        <v>0</v>
      </c>
      <c r="L33" s="118">
        <v>0</v>
      </c>
      <c r="M33" s="120">
        <f>G33+J33</f>
        <v>45</v>
      </c>
      <c r="N33" s="121">
        <f>H33+K33</f>
        <v>45</v>
      </c>
      <c r="O33" s="118">
        <f>I33+L33</f>
        <v>6353</v>
      </c>
    </row>
    <row r="34" spans="1:15" ht="14.25">
      <c r="A34" s="112"/>
      <c r="B34" s="99"/>
      <c r="C34" s="99"/>
      <c r="D34" s="99"/>
      <c r="E34" s="99"/>
      <c r="F34" s="99"/>
      <c r="G34" s="120"/>
      <c r="H34" s="121"/>
      <c r="I34" s="118"/>
      <c r="J34" s="121"/>
      <c r="K34" s="121"/>
      <c r="L34" s="118"/>
      <c r="M34" s="120"/>
      <c r="N34" s="121"/>
      <c r="O34" s="118"/>
    </row>
    <row r="35" spans="1:15" ht="14.25">
      <c r="A35" s="110" t="s">
        <v>90</v>
      </c>
      <c r="B35" s="99"/>
      <c r="C35" s="99"/>
      <c r="D35" s="99"/>
      <c r="E35" s="99"/>
      <c r="F35" s="99"/>
      <c r="G35" s="120">
        <f aca="true" t="shared" si="4" ref="G35:O35">SUM(G33:G33)</f>
        <v>45</v>
      </c>
      <c r="H35" s="121">
        <f t="shared" si="4"/>
        <v>45</v>
      </c>
      <c r="I35" s="118">
        <f t="shared" si="4"/>
        <v>6353</v>
      </c>
      <c r="J35" s="120">
        <f t="shared" si="4"/>
        <v>0</v>
      </c>
      <c r="K35" s="121">
        <f t="shared" si="4"/>
        <v>0</v>
      </c>
      <c r="L35" s="121">
        <f t="shared" si="4"/>
        <v>0</v>
      </c>
      <c r="M35" s="120">
        <f t="shared" si="4"/>
        <v>45</v>
      </c>
      <c r="N35" s="121">
        <f t="shared" si="4"/>
        <v>45</v>
      </c>
      <c r="O35" s="118">
        <f aca="true" t="shared" si="5" ref="O34:O82">I35+L35</f>
        <v>6353</v>
      </c>
    </row>
    <row r="36" spans="1:15" ht="14.25">
      <c r="A36" s="99"/>
      <c r="B36" s="99"/>
      <c r="C36" s="99"/>
      <c r="D36" s="99"/>
      <c r="E36" s="99"/>
      <c r="F36" s="99"/>
      <c r="G36" s="120"/>
      <c r="H36" s="121"/>
      <c r="I36" s="118"/>
      <c r="J36" s="121"/>
      <c r="K36" s="121"/>
      <c r="L36" s="118"/>
      <c r="M36" s="120"/>
      <c r="N36" s="121"/>
      <c r="O36" s="118"/>
    </row>
    <row r="37" spans="1:15" ht="14.25">
      <c r="A37" s="99" t="s">
        <v>45</v>
      </c>
      <c r="B37" s="99"/>
      <c r="C37" s="99"/>
      <c r="D37" s="99"/>
      <c r="E37" s="99"/>
      <c r="F37" s="99"/>
      <c r="G37" s="120" t="s">
        <v>26</v>
      </c>
      <c r="H37" s="121" t="s">
        <v>26</v>
      </c>
      <c r="I37" s="118" t="s">
        <v>26</v>
      </c>
      <c r="J37" s="121" t="s">
        <v>26</v>
      </c>
      <c r="K37" s="121" t="s">
        <v>26</v>
      </c>
      <c r="L37" s="118" t="s">
        <v>26</v>
      </c>
      <c r="M37" s="120" t="s">
        <v>26</v>
      </c>
      <c r="N37" s="121" t="s">
        <v>26</v>
      </c>
      <c r="O37" s="118"/>
    </row>
    <row r="38" spans="1:15" ht="14.25">
      <c r="A38" s="112" t="s">
        <v>75</v>
      </c>
      <c r="B38" s="99"/>
      <c r="C38" s="99"/>
      <c r="D38" s="99"/>
      <c r="E38" s="99"/>
      <c r="F38" s="99"/>
      <c r="G38" s="120">
        <v>0</v>
      </c>
      <c r="H38" s="121">
        <v>0</v>
      </c>
      <c r="I38" s="118">
        <v>15524</v>
      </c>
      <c r="J38" s="121">
        <v>0</v>
      </c>
      <c r="K38" s="121">
        <v>0</v>
      </c>
      <c r="L38" s="118">
        <v>1914</v>
      </c>
      <c r="M38" s="120">
        <f>G38+J38</f>
        <v>0</v>
      </c>
      <c r="N38" s="121">
        <f>H38+K38</f>
        <v>0</v>
      </c>
      <c r="O38" s="118">
        <f t="shared" si="5"/>
        <v>17438</v>
      </c>
    </row>
    <row r="39" spans="1:15" ht="14.25">
      <c r="A39" s="112" t="s">
        <v>8</v>
      </c>
      <c r="B39" s="99"/>
      <c r="C39" s="99"/>
      <c r="D39" s="99"/>
      <c r="E39" s="99"/>
      <c r="F39" s="99"/>
      <c r="G39" s="120">
        <v>0</v>
      </c>
      <c r="H39" s="121">
        <v>0</v>
      </c>
      <c r="I39" s="118">
        <v>7072</v>
      </c>
      <c r="J39" s="121">
        <v>0</v>
      </c>
      <c r="K39" s="121">
        <v>0</v>
      </c>
      <c r="L39" s="118">
        <v>682</v>
      </c>
      <c r="M39" s="120">
        <f>G39+J39</f>
        <v>0</v>
      </c>
      <c r="N39" s="121">
        <f>H39+K39</f>
        <v>0</v>
      </c>
      <c r="O39" s="118">
        <f t="shared" si="5"/>
        <v>7754</v>
      </c>
    </row>
    <row r="40" spans="1:15" ht="14.25">
      <c r="A40" s="112" t="s">
        <v>9</v>
      </c>
      <c r="B40" s="99"/>
      <c r="C40" s="99"/>
      <c r="D40" s="99"/>
      <c r="E40" s="105"/>
      <c r="F40" s="105"/>
      <c r="G40" s="120">
        <v>0</v>
      </c>
      <c r="H40" s="121">
        <v>8</v>
      </c>
      <c r="I40" s="118">
        <v>-557</v>
      </c>
      <c r="J40" s="121">
        <v>0</v>
      </c>
      <c r="K40" s="121">
        <v>0</v>
      </c>
      <c r="L40" s="118">
        <v>0</v>
      </c>
      <c r="M40" s="120">
        <f>G40+J40</f>
        <v>0</v>
      </c>
      <c r="N40" s="121">
        <f>H40+K40</f>
        <v>8</v>
      </c>
      <c r="O40" s="118">
        <f t="shared" si="5"/>
        <v>-557</v>
      </c>
    </row>
    <row r="41" spans="1:15" ht="14.25">
      <c r="A41" s="112" t="s">
        <v>10</v>
      </c>
      <c r="B41" s="99"/>
      <c r="C41" s="99"/>
      <c r="D41" s="99"/>
      <c r="E41" s="99"/>
      <c r="F41" s="99"/>
      <c r="G41" s="120">
        <v>0</v>
      </c>
      <c r="H41" s="121">
        <v>0</v>
      </c>
      <c r="I41" s="118">
        <v>0</v>
      </c>
      <c r="J41" s="121">
        <v>0</v>
      </c>
      <c r="K41" s="121">
        <v>28</v>
      </c>
      <c r="L41" s="118">
        <v>1397</v>
      </c>
      <c r="M41" s="120">
        <f>G41+J41</f>
        <v>0</v>
      </c>
      <c r="N41" s="121">
        <f>H41+K41</f>
        <v>28</v>
      </c>
      <c r="O41" s="118">
        <f t="shared" si="5"/>
        <v>1397</v>
      </c>
    </row>
    <row r="42" spans="1:15" ht="14.25">
      <c r="A42" s="113" t="s">
        <v>11</v>
      </c>
      <c r="B42" s="99"/>
      <c r="C42" s="99"/>
      <c r="D42" s="99"/>
      <c r="E42" s="99"/>
      <c r="F42" s="99"/>
      <c r="G42" s="120">
        <v>0</v>
      </c>
      <c r="H42" s="121">
        <v>0</v>
      </c>
      <c r="I42" s="118">
        <v>7299</v>
      </c>
      <c r="J42" s="121">
        <v>0</v>
      </c>
      <c r="K42" s="121">
        <v>0</v>
      </c>
      <c r="L42" s="118">
        <v>1373</v>
      </c>
      <c r="M42" s="120">
        <f>G42+J42</f>
        <v>0</v>
      </c>
      <c r="N42" s="121">
        <f>H42+K42</f>
        <v>0</v>
      </c>
      <c r="O42" s="118">
        <f t="shared" si="5"/>
        <v>8672</v>
      </c>
    </row>
    <row r="43" spans="1:15" ht="14.25">
      <c r="A43" s="112" t="s">
        <v>62</v>
      </c>
      <c r="B43" s="99"/>
      <c r="C43" s="99"/>
      <c r="D43" s="99"/>
      <c r="E43" s="99"/>
      <c r="F43" s="99"/>
      <c r="G43" s="120">
        <v>0</v>
      </c>
      <c r="H43" s="121">
        <v>0</v>
      </c>
      <c r="I43" s="118">
        <v>37242</v>
      </c>
      <c r="J43" s="121">
        <v>0</v>
      </c>
      <c r="K43" s="121">
        <v>0</v>
      </c>
      <c r="L43" s="118">
        <v>1066</v>
      </c>
      <c r="M43" s="120">
        <f>G43+J43</f>
        <v>0</v>
      </c>
      <c r="N43" s="121">
        <f>H43+K43</f>
        <v>0</v>
      </c>
      <c r="O43" s="118">
        <f t="shared" si="5"/>
        <v>38308</v>
      </c>
    </row>
    <row r="44" spans="1:15" ht="14.25">
      <c r="A44" s="112" t="s">
        <v>63</v>
      </c>
      <c r="B44" s="99"/>
      <c r="C44" s="99"/>
      <c r="D44" s="99"/>
      <c r="E44" s="99"/>
      <c r="F44" s="99"/>
      <c r="G44" s="120">
        <v>0</v>
      </c>
      <c r="H44" s="121">
        <v>0</v>
      </c>
      <c r="I44" s="118">
        <v>310</v>
      </c>
      <c r="J44" s="121">
        <v>0</v>
      </c>
      <c r="K44" s="121">
        <v>0</v>
      </c>
      <c r="L44" s="118">
        <v>0</v>
      </c>
      <c r="M44" s="120">
        <f>G44+J44</f>
        <v>0</v>
      </c>
      <c r="N44" s="121">
        <f>H44+K44</f>
        <v>0</v>
      </c>
      <c r="O44" s="118">
        <f t="shared" si="5"/>
        <v>310</v>
      </c>
    </row>
    <row r="45" spans="1:15" ht="14.25">
      <c r="A45" s="112" t="s">
        <v>12</v>
      </c>
      <c r="B45" s="99"/>
      <c r="C45" s="99"/>
      <c r="D45" s="99"/>
      <c r="E45" s="99"/>
      <c r="F45" s="99"/>
      <c r="G45" s="120">
        <v>0</v>
      </c>
      <c r="H45" s="121">
        <v>0</v>
      </c>
      <c r="I45" s="118">
        <v>1779</v>
      </c>
      <c r="J45" s="121">
        <v>0</v>
      </c>
      <c r="K45" s="121">
        <v>0</v>
      </c>
      <c r="L45" s="118">
        <v>0</v>
      </c>
      <c r="M45" s="120">
        <f>G45+J45</f>
        <v>0</v>
      </c>
      <c r="N45" s="121">
        <f>H45+K45</f>
        <v>0</v>
      </c>
      <c r="O45" s="118">
        <f t="shared" si="5"/>
        <v>1779</v>
      </c>
    </row>
    <row r="46" spans="1:15" ht="14.25">
      <c r="A46" s="112" t="s">
        <v>64</v>
      </c>
      <c r="B46" s="99"/>
      <c r="C46" s="99"/>
      <c r="D46" s="99"/>
      <c r="E46" s="99"/>
      <c r="F46" s="99"/>
      <c r="G46" s="120">
        <v>0</v>
      </c>
      <c r="H46" s="121">
        <v>0</v>
      </c>
      <c r="I46" s="118">
        <v>8000</v>
      </c>
      <c r="J46" s="121">
        <v>0</v>
      </c>
      <c r="K46" s="121">
        <v>0</v>
      </c>
      <c r="L46" s="118">
        <v>0</v>
      </c>
      <c r="M46" s="120">
        <f>G46+J46</f>
        <v>0</v>
      </c>
      <c r="N46" s="121">
        <f>H46+K46</f>
        <v>0</v>
      </c>
      <c r="O46" s="118">
        <f t="shared" si="5"/>
        <v>8000</v>
      </c>
    </row>
    <row r="47" spans="1:15" ht="14.25">
      <c r="A47" s="112" t="s">
        <v>65</v>
      </c>
      <c r="B47" s="99"/>
      <c r="C47" s="99"/>
      <c r="D47" s="99"/>
      <c r="E47" s="99"/>
      <c r="F47" s="99"/>
      <c r="G47" s="120">
        <v>0</v>
      </c>
      <c r="H47" s="121">
        <v>0</v>
      </c>
      <c r="I47" s="118">
        <v>12480</v>
      </c>
      <c r="J47" s="121">
        <v>0</v>
      </c>
      <c r="K47" s="121">
        <v>0</v>
      </c>
      <c r="L47" s="118">
        <v>0</v>
      </c>
      <c r="M47" s="120">
        <f>G47+J47</f>
        <v>0</v>
      </c>
      <c r="N47" s="121">
        <f>H47+K47</f>
        <v>0</v>
      </c>
      <c r="O47" s="118">
        <f t="shared" si="5"/>
        <v>12480</v>
      </c>
    </row>
    <row r="48" spans="1:15" ht="14.25">
      <c r="A48" s="112" t="s">
        <v>101</v>
      </c>
      <c r="B48" s="99"/>
      <c r="C48" s="99"/>
      <c r="D48" s="99"/>
      <c r="E48" s="99"/>
      <c r="F48" s="99"/>
      <c r="G48" s="120">
        <v>0</v>
      </c>
      <c r="H48" s="121">
        <v>0</v>
      </c>
      <c r="I48" s="118">
        <v>0</v>
      </c>
      <c r="J48" s="121">
        <v>0</v>
      </c>
      <c r="K48" s="121">
        <v>0</v>
      </c>
      <c r="L48" s="118">
        <v>781</v>
      </c>
      <c r="M48" s="120">
        <f>G48+J48</f>
        <v>0</v>
      </c>
      <c r="N48" s="121">
        <f>H48+K48</f>
        <v>0</v>
      </c>
      <c r="O48" s="118">
        <f t="shared" si="5"/>
        <v>781</v>
      </c>
    </row>
    <row r="49" spans="1:15" ht="14.25">
      <c r="A49" s="99"/>
      <c r="B49" s="99"/>
      <c r="C49" s="99"/>
      <c r="D49" s="99"/>
      <c r="E49" s="99"/>
      <c r="F49" s="99"/>
      <c r="G49" s="120"/>
      <c r="H49" s="121"/>
      <c r="I49" s="118"/>
      <c r="J49" s="121"/>
      <c r="K49" s="121"/>
      <c r="L49" s="118"/>
      <c r="M49" s="120"/>
      <c r="N49" s="121"/>
      <c r="O49" s="118">
        <f t="shared" si="5"/>
        <v>0</v>
      </c>
    </row>
    <row r="50" spans="1:16" ht="14.25">
      <c r="A50" s="110" t="s">
        <v>89</v>
      </c>
      <c r="B50" s="99"/>
      <c r="C50" s="99"/>
      <c r="D50" s="99"/>
      <c r="E50" s="99"/>
      <c r="F50" s="99"/>
      <c r="G50" s="120">
        <f>SUM(G37:G48)</f>
        <v>0</v>
      </c>
      <c r="H50" s="121">
        <f>SUM(H37:H48)</f>
        <v>8</v>
      </c>
      <c r="I50" s="118">
        <f>SUM(I37:I48)</f>
        <v>89149</v>
      </c>
      <c r="J50" s="121">
        <f>SUM(J37:J48)</f>
        <v>0</v>
      </c>
      <c r="K50" s="121">
        <f>SUM(K37:K48)</f>
        <v>28</v>
      </c>
      <c r="L50" s="118">
        <f>SUM(L37:L48)</f>
        <v>7213</v>
      </c>
      <c r="M50" s="120">
        <f>SUM(M37:M48)</f>
        <v>0</v>
      </c>
      <c r="N50" s="121">
        <f>SUM(N37:N48)</f>
        <v>36</v>
      </c>
      <c r="O50" s="118">
        <f t="shared" si="5"/>
        <v>96362</v>
      </c>
      <c r="P50" s="66"/>
    </row>
    <row r="51" spans="1:15" ht="14.25">
      <c r="A51" s="99"/>
      <c r="B51" s="99"/>
      <c r="C51" s="99"/>
      <c r="D51" s="99"/>
      <c r="E51" s="99"/>
      <c r="F51" s="99"/>
      <c r="G51" s="120"/>
      <c r="H51" s="121"/>
      <c r="I51" s="118"/>
      <c r="J51" s="121"/>
      <c r="K51" s="121"/>
      <c r="L51" s="118"/>
      <c r="M51" s="120"/>
      <c r="N51" s="121"/>
      <c r="O51" s="118">
        <f t="shared" si="5"/>
        <v>0</v>
      </c>
    </row>
    <row r="52" spans="1:15" ht="14.25">
      <c r="A52" s="99" t="s">
        <v>46</v>
      </c>
      <c r="B52" s="99"/>
      <c r="C52" s="99"/>
      <c r="D52" s="99"/>
      <c r="E52" s="99"/>
      <c r="F52" s="99"/>
      <c r="G52" s="120"/>
      <c r="H52" s="121"/>
      <c r="I52" s="118"/>
      <c r="J52" s="121"/>
      <c r="K52" s="121"/>
      <c r="L52" s="118"/>
      <c r="M52" s="120"/>
      <c r="N52" s="121"/>
      <c r="O52" s="118">
        <f t="shared" si="5"/>
        <v>0</v>
      </c>
    </row>
    <row r="53" spans="1:15" ht="14.25">
      <c r="A53" s="112" t="s">
        <v>84</v>
      </c>
      <c r="B53" s="99"/>
      <c r="C53" s="99"/>
      <c r="D53" s="99"/>
      <c r="E53" s="99"/>
      <c r="F53" s="99"/>
      <c r="G53" s="120">
        <v>0</v>
      </c>
      <c r="H53" s="121">
        <v>0</v>
      </c>
      <c r="I53" s="118">
        <v>-10000</v>
      </c>
      <c r="J53" s="121">
        <v>0</v>
      </c>
      <c r="K53" s="121">
        <v>0</v>
      </c>
      <c r="L53" s="118">
        <v>0</v>
      </c>
      <c r="M53" s="120">
        <v>0</v>
      </c>
      <c r="N53" s="121">
        <v>0</v>
      </c>
      <c r="O53" s="118">
        <f t="shared" si="5"/>
        <v>-10000</v>
      </c>
    </row>
    <row r="54" spans="1:15" ht="14.25">
      <c r="A54" s="112" t="s">
        <v>79</v>
      </c>
      <c r="B54" s="99"/>
      <c r="C54" s="99"/>
      <c r="D54" s="99"/>
      <c r="E54" s="99"/>
      <c r="F54" s="99"/>
      <c r="G54" s="120">
        <v>0</v>
      </c>
      <c r="H54" s="121">
        <v>0</v>
      </c>
      <c r="I54" s="118">
        <v>-900</v>
      </c>
      <c r="J54" s="121">
        <v>0</v>
      </c>
      <c r="K54" s="121">
        <v>0</v>
      </c>
      <c r="L54" s="118">
        <v>0</v>
      </c>
      <c r="M54" s="120">
        <f>G54+J54</f>
        <v>0</v>
      </c>
      <c r="N54" s="121">
        <f>H54+K54</f>
        <v>0</v>
      </c>
      <c r="O54" s="118">
        <f t="shared" si="5"/>
        <v>-900</v>
      </c>
    </row>
    <row r="55" spans="1:15" ht="14.25">
      <c r="A55" s="112" t="s">
        <v>80</v>
      </c>
      <c r="B55" s="99"/>
      <c r="C55" s="99"/>
      <c r="D55" s="99"/>
      <c r="E55" s="99"/>
      <c r="F55" s="99"/>
      <c r="G55" s="120">
        <v>0</v>
      </c>
      <c r="H55" s="121">
        <v>0</v>
      </c>
      <c r="I55" s="118">
        <v>0</v>
      </c>
      <c r="J55" s="121">
        <v>0</v>
      </c>
      <c r="K55" s="121">
        <v>0</v>
      </c>
      <c r="L55" s="118">
        <v>-171</v>
      </c>
      <c r="M55" s="120">
        <f>G55+J55</f>
        <v>0</v>
      </c>
      <c r="N55" s="121">
        <f>H55+K55</f>
        <v>0</v>
      </c>
      <c r="O55" s="118">
        <f t="shared" si="5"/>
        <v>-171</v>
      </c>
    </row>
    <row r="56" spans="1:15" ht="14.25">
      <c r="A56" s="112"/>
      <c r="B56" s="99"/>
      <c r="C56" s="99"/>
      <c r="D56" s="99"/>
      <c r="E56" s="99"/>
      <c r="F56" s="99"/>
      <c r="G56" s="120"/>
      <c r="H56" s="121"/>
      <c r="I56" s="118"/>
      <c r="J56" s="121"/>
      <c r="K56" s="121"/>
      <c r="L56" s="118"/>
      <c r="M56" s="120"/>
      <c r="N56" s="121"/>
      <c r="O56" s="118">
        <f t="shared" si="5"/>
        <v>0</v>
      </c>
    </row>
    <row r="57" spans="1:16" ht="12" customHeight="1">
      <c r="A57" s="110" t="s">
        <v>88</v>
      </c>
      <c r="B57" s="99"/>
      <c r="C57" s="99"/>
      <c r="D57" s="99"/>
      <c r="E57" s="99"/>
      <c r="F57" s="99"/>
      <c r="G57" s="120">
        <f>SUM(G53:G55)</f>
        <v>0</v>
      </c>
      <c r="H57" s="121">
        <f>SUM(H53:H55)</f>
        <v>0</v>
      </c>
      <c r="I57" s="118">
        <f>SUM(I53:I55)</f>
        <v>-10900</v>
      </c>
      <c r="J57" s="121">
        <f>SUM(J53:J55)</f>
        <v>0</v>
      </c>
      <c r="K57" s="121">
        <f>SUM(K53:K55)</f>
        <v>0</v>
      </c>
      <c r="L57" s="118">
        <f>SUM(L53:L55)</f>
        <v>-171</v>
      </c>
      <c r="M57" s="120">
        <f>M54+M55</f>
        <v>0</v>
      </c>
      <c r="N57" s="121">
        <f>N54+N55</f>
        <v>0</v>
      </c>
      <c r="O57" s="118">
        <f t="shared" si="5"/>
        <v>-11071</v>
      </c>
      <c r="P57" s="66"/>
    </row>
    <row r="58" spans="1:15" ht="12.75" customHeight="1">
      <c r="A58" s="99"/>
      <c r="B58" s="99"/>
      <c r="C58" s="99"/>
      <c r="D58" s="99"/>
      <c r="E58" s="99"/>
      <c r="F58" s="99"/>
      <c r="G58" s="126"/>
      <c r="H58" s="127"/>
      <c r="I58" s="128"/>
      <c r="J58" s="127"/>
      <c r="K58" s="127"/>
      <c r="L58" s="128"/>
      <c r="M58" s="126"/>
      <c r="N58" s="127"/>
      <c r="O58" s="128">
        <f t="shared" si="5"/>
        <v>0</v>
      </c>
    </row>
    <row r="59" spans="1:16" ht="14.25">
      <c r="A59" s="114" t="s">
        <v>68</v>
      </c>
      <c r="B59" s="99"/>
      <c r="C59" s="99"/>
      <c r="D59" s="99"/>
      <c r="E59" s="99"/>
      <c r="F59" s="99"/>
      <c r="G59" s="122">
        <f>G50+G57+G35</f>
        <v>45</v>
      </c>
      <c r="H59" s="123">
        <f>H50+H57+H35</f>
        <v>53</v>
      </c>
      <c r="I59" s="124">
        <f>I50+I57+I35</f>
        <v>84602</v>
      </c>
      <c r="J59" s="122">
        <f aca="true" t="shared" si="6" ref="J59:O59">J50+J57+J35</f>
        <v>0</v>
      </c>
      <c r="K59" s="123">
        <f t="shared" si="6"/>
        <v>28</v>
      </c>
      <c r="L59" s="124">
        <f t="shared" si="6"/>
        <v>7042</v>
      </c>
      <c r="M59" s="122">
        <f t="shared" si="6"/>
        <v>45</v>
      </c>
      <c r="N59" s="123">
        <f t="shared" si="6"/>
        <v>81</v>
      </c>
      <c r="O59" s="124">
        <f t="shared" si="5"/>
        <v>91644</v>
      </c>
      <c r="P59" s="66"/>
    </row>
    <row r="60" spans="1:16" ht="14.25">
      <c r="A60" s="114"/>
      <c r="B60" s="99"/>
      <c r="C60" s="99"/>
      <c r="D60" s="99"/>
      <c r="E60" s="99"/>
      <c r="F60" s="99"/>
      <c r="G60" s="120"/>
      <c r="H60" s="121"/>
      <c r="I60" s="118"/>
      <c r="J60" s="121"/>
      <c r="K60" s="121"/>
      <c r="L60" s="118"/>
      <c r="M60" s="120"/>
      <c r="N60" s="121"/>
      <c r="O60" s="118">
        <f t="shared" si="5"/>
        <v>0</v>
      </c>
      <c r="P60" s="66"/>
    </row>
    <row r="61" spans="1:16" ht="14.25">
      <c r="A61" s="114" t="s">
        <v>85</v>
      </c>
      <c r="B61" s="99"/>
      <c r="C61" s="99"/>
      <c r="D61" s="99"/>
      <c r="E61" s="99"/>
      <c r="F61" s="99"/>
      <c r="G61" s="129">
        <f aca="true" t="shared" si="7" ref="G61:O61">G28+G59</f>
        <v>45</v>
      </c>
      <c r="H61" s="130">
        <f t="shared" si="7"/>
        <v>53</v>
      </c>
      <c r="I61" s="131">
        <f t="shared" si="7"/>
        <v>85256</v>
      </c>
      <c r="J61" s="130">
        <f t="shared" si="7"/>
        <v>0</v>
      </c>
      <c r="K61" s="130">
        <f t="shared" si="7"/>
        <v>28</v>
      </c>
      <c r="L61" s="131">
        <f t="shared" si="7"/>
        <v>7042</v>
      </c>
      <c r="M61" s="129">
        <f t="shared" si="7"/>
        <v>45</v>
      </c>
      <c r="N61" s="130">
        <f t="shared" si="7"/>
        <v>81</v>
      </c>
      <c r="O61" s="131">
        <f t="shared" si="5"/>
        <v>92298</v>
      </c>
      <c r="P61" s="66"/>
    </row>
    <row r="62" spans="1:16" ht="14.25">
      <c r="A62" s="114"/>
      <c r="B62" s="99"/>
      <c r="C62" s="99"/>
      <c r="D62" s="99"/>
      <c r="E62" s="99"/>
      <c r="F62" s="99"/>
      <c r="G62" s="120"/>
      <c r="H62" s="121"/>
      <c r="I62" s="118"/>
      <c r="J62" s="121"/>
      <c r="K62" s="121"/>
      <c r="L62" s="118"/>
      <c r="M62" s="120"/>
      <c r="N62" s="121"/>
      <c r="O62" s="118">
        <f t="shared" si="5"/>
        <v>0</v>
      </c>
      <c r="P62" s="66"/>
    </row>
    <row r="63" spans="1:15" ht="14.25">
      <c r="A63" s="99" t="s">
        <v>13</v>
      </c>
      <c r="B63" s="99"/>
      <c r="C63" s="99"/>
      <c r="D63" s="99"/>
      <c r="E63" s="99"/>
      <c r="F63" s="99"/>
      <c r="G63" s="120">
        <f>G16+G59+G28</f>
        <v>8296</v>
      </c>
      <c r="H63" s="121">
        <f>H16+H59+H28</f>
        <v>8210</v>
      </c>
      <c r="I63" s="118">
        <f>I16+I59+I28</f>
        <v>1760174</v>
      </c>
      <c r="J63" s="121">
        <f aca="true" t="shared" si="8" ref="J63:O63">J16+J59+J28</f>
        <v>1139</v>
      </c>
      <c r="K63" s="121">
        <f t="shared" si="8"/>
        <v>1135</v>
      </c>
      <c r="L63" s="118">
        <f t="shared" si="8"/>
        <v>208715</v>
      </c>
      <c r="M63" s="120">
        <f t="shared" si="8"/>
        <v>9435</v>
      </c>
      <c r="N63" s="121">
        <f t="shared" si="8"/>
        <v>9345</v>
      </c>
      <c r="O63" s="118">
        <f t="shared" si="5"/>
        <v>1968889</v>
      </c>
    </row>
    <row r="64" spans="1:15" ht="14.25">
      <c r="A64" s="99"/>
      <c r="B64" s="99"/>
      <c r="C64" s="99"/>
      <c r="D64" s="99"/>
      <c r="E64" s="99"/>
      <c r="F64" s="99"/>
      <c r="G64" s="120"/>
      <c r="H64" s="121"/>
      <c r="I64" s="118"/>
      <c r="J64" s="121"/>
      <c r="K64" s="121"/>
      <c r="L64" s="118"/>
      <c r="M64" s="120"/>
      <c r="N64" s="121"/>
      <c r="O64" s="118">
        <f t="shared" si="5"/>
        <v>0</v>
      </c>
    </row>
    <row r="65" spans="1:15" ht="14.25">
      <c r="A65" s="99" t="s">
        <v>67</v>
      </c>
      <c r="B65" s="99"/>
      <c r="C65" s="99"/>
      <c r="D65" s="99"/>
      <c r="E65" s="99"/>
      <c r="F65" s="99"/>
      <c r="G65" s="120"/>
      <c r="H65" s="121"/>
      <c r="I65" s="118"/>
      <c r="J65" s="121"/>
      <c r="K65" s="121"/>
      <c r="L65" s="118"/>
      <c r="M65" s="120"/>
      <c r="N65" s="121"/>
      <c r="O65" s="118">
        <f t="shared" si="5"/>
        <v>0</v>
      </c>
    </row>
    <row r="66" spans="1:15" ht="14.25">
      <c r="A66" s="99"/>
      <c r="B66" s="99"/>
      <c r="C66" s="99"/>
      <c r="D66" s="99"/>
      <c r="E66" s="99"/>
      <c r="F66" s="99"/>
      <c r="G66" s="120"/>
      <c r="H66" s="121"/>
      <c r="I66" s="118"/>
      <c r="J66" s="121"/>
      <c r="K66" s="121"/>
      <c r="L66" s="118"/>
      <c r="M66" s="120"/>
      <c r="N66" s="121"/>
      <c r="O66" s="118">
        <f t="shared" si="5"/>
        <v>0</v>
      </c>
    </row>
    <row r="67" spans="1:15" ht="14.25">
      <c r="A67" s="99" t="s">
        <v>22</v>
      </c>
      <c r="B67" s="99"/>
      <c r="C67" s="99"/>
      <c r="D67" s="99"/>
      <c r="E67" s="99"/>
      <c r="F67" s="99"/>
      <c r="G67" s="120"/>
      <c r="H67" s="121"/>
      <c r="I67" s="118"/>
      <c r="J67" s="121"/>
      <c r="K67" s="121"/>
      <c r="L67" s="118"/>
      <c r="M67" s="120"/>
      <c r="N67" s="121"/>
      <c r="O67" s="118">
        <f t="shared" si="5"/>
        <v>0</v>
      </c>
    </row>
    <row r="68" spans="1:15" ht="14.25">
      <c r="A68" s="99"/>
      <c r="B68" s="99"/>
      <c r="C68" s="99"/>
      <c r="D68" s="99"/>
      <c r="E68" s="99"/>
      <c r="F68" s="99"/>
      <c r="G68" s="120"/>
      <c r="H68" s="121"/>
      <c r="I68" s="118"/>
      <c r="J68" s="121"/>
      <c r="K68" s="121"/>
      <c r="L68" s="118"/>
      <c r="M68" s="120"/>
      <c r="N68" s="121"/>
      <c r="O68" s="118">
        <f t="shared" si="5"/>
        <v>0</v>
      </c>
    </row>
    <row r="69" spans="1:15" ht="12.75" customHeight="1">
      <c r="A69" s="138" t="s">
        <v>47</v>
      </c>
      <c r="B69" s="138"/>
      <c r="C69" s="138"/>
      <c r="D69" s="138"/>
      <c r="E69" s="138"/>
      <c r="F69" s="115"/>
      <c r="G69" s="120">
        <v>57</v>
      </c>
      <c r="H69" s="121">
        <v>29</v>
      </c>
      <c r="I69" s="118">
        <v>15981</v>
      </c>
      <c r="J69" s="121">
        <v>0</v>
      </c>
      <c r="K69" s="121">
        <v>0</v>
      </c>
      <c r="L69" s="118">
        <v>0</v>
      </c>
      <c r="M69" s="120">
        <f>G69+J69</f>
        <v>57</v>
      </c>
      <c r="N69" s="121">
        <f>H69+K69</f>
        <v>29</v>
      </c>
      <c r="O69" s="118">
        <f t="shared" si="5"/>
        <v>15981</v>
      </c>
    </row>
    <row r="70" spans="1:15" ht="14.25">
      <c r="A70" s="138"/>
      <c r="B70" s="138"/>
      <c r="C70" s="138"/>
      <c r="D70" s="138"/>
      <c r="E70" s="138"/>
      <c r="F70" s="115"/>
      <c r="G70" s="120"/>
      <c r="H70" s="121"/>
      <c r="I70" s="118"/>
      <c r="J70" s="120"/>
      <c r="K70" s="121"/>
      <c r="L70" s="118"/>
      <c r="M70" s="120"/>
      <c r="N70" s="121"/>
      <c r="O70" s="118">
        <f t="shared" si="5"/>
        <v>0</v>
      </c>
    </row>
    <row r="71" spans="1:15" ht="14.25">
      <c r="A71" s="112"/>
      <c r="B71" s="112"/>
      <c r="C71" s="112"/>
      <c r="D71" s="112"/>
      <c r="E71" s="112"/>
      <c r="F71" s="112"/>
      <c r="G71" s="120"/>
      <c r="H71" s="121"/>
      <c r="I71" s="118"/>
      <c r="J71" s="120"/>
      <c r="K71" s="121"/>
      <c r="L71" s="118"/>
      <c r="M71" s="120"/>
      <c r="N71" s="121"/>
      <c r="O71" s="118">
        <f t="shared" si="5"/>
        <v>0</v>
      </c>
    </row>
    <row r="72" spans="1:15" ht="12.75" customHeight="1">
      <c r="A72" s="138" t="s">
        <v>48</v>
      </c>
      <c r="B72" s="138"/>
      <c r="C72" s="138"/>
      <c r="D72" s="138"/>
      <c r="E72" s="138"/>
      <c r="F72" s="115"/>
      <c r="G72" s="120">
        <v>10</v>
      </c>
      <c r="H72" s="121">
        <v>5</v>
      </c>
      <c r="I72" s="121">
        <v>8817</v>
      </c>
      <c r="J72" s="120">
        <v>33</v>
      </c>
      <c r="K72" s="121">
        <v>17</v>
      </c>
      <c r="L72" s="118">
        <v>3363</v>
      </c>
      <c r="M72" s="120">
        <f>G72+J72</f>
        <v>43</v>
      </c>
      <c r="N72" s="121">
        <f>H72+K72</f>
        <v>22</v>
      </c>
      <c r="O72" s="118">
        <f t="shared" si="5"/>
        <v>12180</v>
      </c>
    </row>
    <row r="73" spans="1:15" ht="14.25">
      <c r="A73" s="138"/>
      <c r="B73" s="138"/>
      <c r="C73" s="138"/>
      <c r="D73" s="138"/>
      <c r="E73" s="138"/>
      <c r="F73" s="115"/>
      <c r="G73" s="120"/>
      <c r="H73" s="121"/>
      <c r="I73" s="118"/>
      <c r="J73" s="121"/>
      <c r="K73" s="121"/>
      <c r="L73" s="118"/>
      <c r="M73" s="120"/>
      <c r="N73" s="121"/>
      <c r="O73" s="118">
        <f t="shared" si="5"/>
        <v>0</v>
      </c>
    </row>
    <row r="74" spans="1:15" ht="14.25">
      <c r="A74" s="115"/>
      <c r="B74" s="115"/>
      <c r="C74" s="115"/>
      <c r="D74" s="115"/>
      <c r="E74" s="115"/>
      <c r="F74" s="115"/>
      <c r="G74" s="120"/>
      <c r="H74" s="121"/>
      <c r="I74" s="118"/>
      <c r="J74" s="121"/>
      <c r="K74" s="121"/>
      <c r="L74" s="118"/>
      <c r="M74" s="120"/>
      <c r="N74" s="121"/>
      <c r="O74" s="118">
        <f t="shared" si="5"/>
        <v>0</v>
      </c>
    </row>
    <row r="75" spans="1:15" ht="14.25">
      <c r="A75" s="110" t="s">
        <v>14</v>
      </c>
      <c r="B75" s="99"/>
      <c r="C75" s="99"/>
      <c r="D75" s="99"/>
      <c r="E75" s="99"/>
      <c r="F75" s="99"/>
      <c r="G75" s="120">
        <f aca="true" t="shared" si="9" ref="G75:O75">SUM(G69:G74)</f>
        <v>67</v>
      </c>
      <c r="H75" s="121">
        <f t="shared" si="9"/>
        <v>34</v>
      </c>
      <c r="I75" s="118">
        <f t="shared" si="9"/>
        <v>24798</v>
      </c>
      <c r="J75" s="121">
        <f t="shared" si="9"/>
        <v>33</v>
      </c>
      <c r="K75" s="121">
        <f t="shared" si="9"/>
        <v>17</v>
      </c>
      <c r="L75" s="118">
        <f t="shared" si="9"/>
        <v>3363</v>
      </c>
      <c r="M75" s="120">
        <f t="shared" si="9"/>
        <v>100</v>
      </c>
      <c r="N75" s="121">
        <f t="shared" si="9"/>
        <v>51</v>
      </c>
      <c r="O75" s="118">
        <f t="shared" si="5"/>
        <v>28161</v>
      </c>
    </row>
    <row r="76" spans="1:16" ht="14.25">
      <c r="A76" s="99"/>
      <c r="B76" s="99"/>
      <c r="C76" s="99"/>
      <c r="D76" s="99"/>
      <c r="E76" s="99"/>
      <c r="F76" s="99"/>
      <c r="G76" s="120"/>
      <c r="H76" s="121"/>
      <c r="I76" s="118"/>
      <c r="J76" s="121"/>
      <c r="K76" s="121"/>
      <c r="L76" s="118"/>
      <c r="M76" s="120"/>
      <c r="N76" s="121"/>
      <c r="O76" s="118">
        <f t="shared" si="5"/>
        <v>0</v>
      </c>
      <c r="P76" s="66"/>
    </row>
    <row r="77" spans="1:15" ht="14.25">
      <c r="A77" s="114" t="s">
        <v>74</v>
      </c>
      <c r="B77" s="99"/>
      <c r="C77" s="99"/>
      <c r="D77" s="99"/>
      <c r="E77" s="99"/>
      <c r="F77" s="99"/>
      <c r="G77" s="122">
        <v>-225</v>
      </c>
      <c r="H77" s="123">
        <v>-223</v>
      </c>
      <c r="I77" s="124">
        <v>-48481</v>
      </c>
      <c r="J77" s="123">
        <v>0</v>
      </c>
      <c r="K77" s="123">
        <v>0</v>
      </c>
      <c r="L77" s="124">
        <v>0</v>
      </c>
      <c r="M77" s="122">
        <f>G77+J77</f>
        <v>-225</v>
      </c>
      <c r="N77" s="121">
        <f>H77+K77</f>
        <v>-223</v>
      </c>
      <c r="O77" s="124">
        <f t="shared" si="5"/>
        <v>-48481</v>
      </c>
    </row>
    <row r="78" spans="1:15" ht="14.25">
      <c r="A78" s="114"/>
      <c r="B78" s="99"/>
      <c r="C78" s="99"/>
      <c r="D78" s="99"/>
      <c r="E78" s="99"/>
      <c r="F78" s="99"/>
      <c r="G78" s="120"/>
      <c r="H78" s="121"/>
      <c r="I78" s="118"/>
      <c r="J78" s="121"/>
      <c r="K78" s="121"/>
      <c r="L78" s="118"/>
      <c r="M78" s="120"/>
      <c r="N78" s="132"/>
      <c r="O78" s="118">
        <f t="shared" si="5"/>
        <v>0</v>
      </c>
    </row>
    <row r="79" spans="1:15" ht="14.25">
      <c r="A79" s="99" t="s">
        <v>15</v>
      </c>
      <c r="B79" s="99"/>
      <c r="C79" s="99"/>
      <c r="D79" s="99"/>
      <c r="E79" s="99"/>
      <c r="F79" s="99"/>
      <c r="G79" s="120">
        <f>SUM(G75:G77)</f>
        <v>-158</v>
      </c>
      <c r="H79" s="121">
        <f aca="true" t="shared" si="10" ref="H79:N79">SUM(H75:H77)</f>
        <v>-189</v>
      </c>
      <c r="I79" s="118">
        <f t="shared" si="10"/>
        <v>-23683</v>
      </c>
      <c r="J79" s="121">
        <f t="shared" si="10"/>
        <v>33</v>
      </c>
      <c r="K79" s="121">
        <f t="shared" si="10"/>
        <v>17</v>
      </c>
      <c r="L79" s="118">
        <f t="shared" si="10"/>
        <v>3363</v>
      </c>
      <c r="M79" s="120">
        <f t="shared" si="10"/>
        <v>-125</v>
      </c>
      <c r="N79" s="121">
        <f t="shared" si="10"/>
        <v>-172</v>
      </c>
      <c r="O79" s="118">
        <f t="shared" si="5"/>
        <v>-20320</v>
      </c>
    </row>
    <row r="80" spans="1:15" ht="14.25">
      <c r="A80" s="99"/>
      <c r="B80" s="99"/>
      <c r="C80" s="99"/>
      <c r="D80" s="99"/>
      <c r="E80" s="99"/>
      <c r="F80" s="99"/>
      <c r="G80" s="122"/>
      <c r="H80" s="123"/>
      <c r="I80" s="124"/>
      <c r="J80" s="123"/>
      <c r="K80" s="123"/>
      <c r="L80" s="124"/>
      <c r="M80" s="122"/>
      <c r="N80" s="123"/>
      <c r="O80" s="124">
        <f t="shared" si="5"/>
        <v>0</v>
      </c>
    </row>
    <row r="81" spans="1:15" ht="14.25">
      <c r="A81" s="99" t="s">
        <v>16</v>
      </c>
      <c r="B81" s="99"/>
      <c r="C81" s="99"/>
      <c r="D81" s="99"/>
      <c r="E81" s="99"/>
      <c r="F81" s="99"/>
      <c r="G81" s="129">
        <f aca="true" t="shared" si="11" ref="G81:O81">SUM(G63,G79)</f>
        <v>8138</v>
      </c>
      <c r="H81" s="130">
        <f t="shared" si="11"/>
        <v>8021</v>
      </c>
      <c r="I81" s="131">
        <f t="shared" si="11"/>
        <v>1736491</v>
      </c>
      <c r="J81" s="130">
        <f t="shared" si="11"/>
        <v>1172</v>
      </c>
      <c r="K81" s="130">
        <f t="shared" si="11"/>
        <v>1152</v>
      </c>
      <c r="L81" s="131">
        <f t="shared" si="11"/>
        <v>212078</v>
      </c>
      <c r="M81" s="129">
        <f t="shared" si="11"/>
        <v>9310</v>
      </c>
      <c r="N81" s="130">
        <f t="shared" si="11"/>
        <v>9173</v>
      </c>
      <c r="O81" s="131">
        <f t="shared" si="5"/>
        <v>1948569</v>
      </c>
    </row>
    <row r="82" spans="1:15" ht="14.25">
      <c r="A82" s="99" t="s">
        <v>58</v>
      </c>
      <c r="B82" s="99"/>
      <c r="C82" s="99"/>
      <c r="D82" s="99"/>
      <c r="E82" s="99"/>
      <c r="F82" s="99"/>
      <c r="G82" s="122">
        <f>SUM(G81-G16)</f>
        <v>-113</v>
      </c>
      <c r="H82" s="123">
        <f aca="true" t="shared" si="12" ref="H82:O82">SUM(H81-H16)</f>
        <v>-136</v>
      </c>
      <c r="I82" s="124">
        <f t="shared" si="12"/>
        <v>61573</v>
      </c>
      <c r="J82" s="123">
        <f t="shared" si="12"/>
        <v>33</v>
      </c>
      <c r="K82" s="123">
        <f t="shared" si="12"/>
        <v>45</v>
      </c>
      <c r="L82" s="124">
        <f t="shared" si="12"/>
        <v>10405</v>
      </c>
      <c r="M82" s="122">
        <f t="shared" si="12"/>
        <v>-80</v>
      </c>
      <c r="N82" s="123">
        <f t="shared" si="12"/>
        <v>-91</v>
      </c>
      <c r="O82" s="124">
        <f t="shared" si="5"/>
        <v>71978</v>
      </c>
    </row>
    <row r="83" ht="22.5" customHeight="1"/>
    <row r="132" ht="12.75">
      <c r="A132" s="65" t="s">
        <v>49</v>
      </c>
    </row>
    <row r="133" ht="12.75">
      <c r="A133" s="65" t="s">
        <v>50</v>
      </c>
    </row>
    <row r="134" ht="12.75">
      <c r="A134" s="65" t="s">
        <v>51</v>
      </c>
    </row>
    <row r="136" ht="12.75">
      <c r="A136" s="65" t="s">
        <v>52</v>
      </c>
    </row>
    <row r="137" ht="12.75">
      <c r="A137" s="65" t="s">
        <v>53</v>
      </c>
    </row>
  </sheetData>
  <mergeCells count="5">
    <mergeCell ref="J5:L6"/>
    <mergeCell ref="M5:O6"/>
    <mergeCell ref="A69:E70"/>
    <mergeCell ref="A72:E73"/>
    <mergeCell ref="G5:I6"/>
  </mergeCells>
  <printOptions horizontalCentered="1"/>
  <pageMargins left="0.75" right="0.75" top="0.5" bottom="0.5" header="0.5" footer="0.5"/>
  <pageSetup fitToHeight="1" fitToWidth="1" horizontalDpi="600" verticalDpi="600" orientation="landscape" scale="46" r:id="rId1"/>
  <ignoredErrors>
    <ignoredError sqref="I50" formula="1"/>
  </ignoredErrors>
</worksheet>
</file>

<file path=xl/worksheets/sheet2.xml><?xml version="1.0" encoding="utf-8"?>
<worksheet xmlns="http://schemas.openxmlformats.org/spreadsheetml/2006/main" xmlns:r="http://schemas.openxmlformats.org/officeDocument/2006/relationships">
  <dimension ref="A1:IV93"/>
  <sheetViews>
    <sheetView zoomScale="66" zoomScaleNormal="66" workbookViewId="0" topLeftCell="A1">
      <selection activeCell="C4" sqref="C4"/>
    </sheetView>
  </sheetViews>
  <sheetFormatPr defaultColWidth="9.140625" defaultRowHeight="12.75"/>
  <cols>
    <col min="1" max="1" width="3.8515625" style="3" customWidth="1"/>
    <col min="2" max="2" width="3.7109375" style="3" customWidth="1"/>
    <col min="3" max="3" width="8.7109375" style="3" customWidth="1"/>
    <col min="4" max="4" width="8.421875" style="3" customWidth="1"/>
    <col min="5" max="5" width="7.7109375" style="3" customWidth="1"/>
    <col min="6" max="6" width="13.57421875" style="3" customWidth="1"/>
    <col min="7" max="7" width="2.7109375" style="3" customWidth="1"/>
    <col min="8" max="8" width="10.140625" style="3" customWidth="1"/>
    <col min="9" max="9" width="1.7109375" style="3" customWidth="1"/>
    <col min="10" max="10" width="8.57421875" style="3" customWidth="1"/>
    <col min="11" max="11" width="2.28125" style="3" customWidth="1"/>
    <col min="12" max="12" width="13.28125" style="3" customWidth="1"/>
    <col min="13" max="13" width="1.7109375" style="3" customWidth="1"/>
    <col min="14" max="14" width="11.00390625" style="3" customWidth="1"/>
    <col min="15" max="15" width="1.7109375" style="3" customWidth="1"/>
    <col min="16" max="16" width="8.28125" style="3" customWidth="1"/>
    <col min="17" max="17" width="1.7109375" style="3" customWidth="1"/>
    <col min="18" max="18" width="13.57421875" style="3" customWidth="1"/>
    <col min="19" max="19" width="1.7109375" style="3" customWidth="1"/>
    <col min="20" max="20" width="10.28125" style="3" customWidth="1"/>
    <col min="21" max="21" width="1.7109375" style="3" customWidth="1"/>
    <col min="22" max="22" width="8.8515625" style="3" customWidth="1"/>
    <col min="23" max="23" width="1.7109375" style="3" customWidth="1"/>
    <col min="24" max="24" width="13.7109375" style="3" customWidth="1"/>
    <col min="25" max="25" width="1.28515625" style="3" customWidth="1"/>
    <col min="26" max="26" width="12.28125" style="3" customWidth="1"/>
    <col min="27" max="27" width="1.7109375" style="3" customWidth="1"/>
    <col min="28" max="28" width="12.57421875" style="3" customWidth="1"/>
    <col min="29" max="29" width="1.8515625" style="3" customWidth="1"/>
    <col min="30" max="30" width="16.00390625" style="3" customWidth="1"/>
    <col min="31" max="31" width="3.421875" style="3" customWidth="1"/>
    <col min="32" max="16384" width="8.421875" style="3" customWidth="1"/>
  </cols>
  <sheetData>
    <row r="1" spans="1:30" ht="18">
      <c r="A1" s="44" t="s">
        <v>77</v>
      </c>
      <c r="B1" s="7"/>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8">
      <c r="A2" s="45" t="s">
        <v>40</v>
      </c>
      <c r="B2" s="7"/>
      <c r="C2" s="9"/>
      <c r="D2" s="7"/>
      <c r="E2" s="7"/>
      <c r="F2" s="7"/>
      <c r="G2" s="7"/>
      <c r="H2" s="7"/>
      <c r="I2" s="7"/>
      <c r="J2" s="7"/>
      <c r="K2" s="7"/>
      <c r="L2" s="7"/>
      <c r="M2" s="7"/>
      <c r="N2" s="7"/>
      <c r="O2" s="7"/>
      <c r="P2" s="7"/>
      <c r="Q2" s="7"/>
      <c r="R2" s="7"/>
      <c r="S2" s="7"/>
      <c r="T2" s="7"/>
      <c r="U2" s="7"/>
      <c r="V2" s="7"/>
      <c r="W2" s="7"/>
      <c r="X2" s="7"/>
      <c r="Y2" s="7"/>
      <c r="Z2" s="7"/>
      <c r="AA2" s="7"/>
      <c r="AB2" s="7"/>
      <c r="AC2" s="7"/>
      <c r="AD2" s="7"/>
    </row>
    <row r="3" spans="1:30" ht="18">
      <c r="A3" s="46" t="s">
        <v>27</v>
      </c>
      <c r="B3" s="7"/>
      <c r="C3" s="7"/>
      <c r="D3" s="7"/>
      <c r="E3" s="7"/>
      <c r="F3" s="7"/>
      <c r="G3" s="7"/>
      <c r="H3" s="7"/>
      <c r="I3" s="7"/>
      <c r="J3" s="7"/>
      <c r="K3" s="7"/>
      <c r="L3" s="7"/>
      <c r="M3" s="7"/>
      <c r="N3" s="7"/>
      <c r="O3" s="7"/>
      <c r="P3" s="7"/>
      <c r="Q3" s="7"/>
      <c r="R3" s="7"/>
      <c r="S3" s="7"/>
      <c r="T3" s="7"/>
      <c r="U3" s="7"/>
      <c r="V3" s="7"/>
      <c r="W3" s="7"/>
      <c r="X3" s="7"/>
      <c r="Y3" s="7"/>
      <c r="Z3" s="7"/>
      <c r="AA3" s="7"/>
      <c r="AB3" s="7"/>
      <c r="AC3" s="7"/>
      <c r="AD3" s="7"/>
    </row>
    <row r="7" spans="8:30" ht="42.75" customHeight="1">
      <c r="H7" s="154" t="s">
        <v>102</v>
      </c>
      <c r="I7" s="155"/>
      <c r="J7" s="155"/>
      <c r="K7" s="155"/>
      <c r="L7" s="156"/>
      <c r="N7" s="147" t="s">
        <v>60</v>
      </c>
      <c r="O7" s="157"/>
      <c r="P7" s="157"/>
      <c r="Q7" s="157"/>
      <c r="R7" s="158"/>
      <c r="T7" s="147" t="s">
        <v>59</v>
      </c>
      <c r="U7" s="157"/>
      <c r="V7" s="157"/>
      <c r="W7" s="157"/>
      <c r="X7" s="158"/>
      <c r="Z7" s="147" t="s">
        <v>69</v>
      </c>
      <c r="AA7" s="148"/>
      <c r="AB7" s="148"/>
      <c r="AC7" s="148"/>
      <c r="AD7" s="149"/>
    </row>
    <row r="8" spans="8:26" ht="15">
      <c r="H8" s="39" t="s">
        <v>36</v>
      </c>
      <c r="N8" s="39" t="s">
        <v>36</v>
      </c>
      <c r="T8" s="39" t="s">
        <v>36</v>
      </c>
      <c r="Z8" s="39" t="s">
        <v>36</v>
      </c>
    </row>
    <row r="9" spans="1:30" ht="15">
      <c r="A9" s="11" t="s">
        <v>33</v>
      </c>
      <c r="H9" s="38" t="s">
        <v>38</v>
      </c>
      <c r="J9" s="38" t="s">
        <v>34</v>
      </c>
      <c r="L9" s="38" t="s">
        <v>32</v>
      </c>
      <c r="N9" s="38" t="s">
        <v>38</v>
      </c>
      <c r="P9" s="38" t="s">
        <v>34</v>
      </c>
      <c r="R9" s="38" t="s">
        <v>32</v>
      </c>
      <c r="T9" s="38" t="s">
        <v>38</v>
      </c>
      <c r="V9" s="38" t="s">
        <v>34</v>
      </c>
      <c r="X9" s="38" t="s">
        <v>32</v>
      </c>
      <c r="Z9" s="38" t="s">
        <v>38</v>
      </c>
      <c r="AB9" s="38" t="s">
        <v>34</v>
      </c>
      <c r="AD9" s="38" t="s">
        <v>32</v>
      </c>
    </row>
    <row r="10" spans="1:30" ht="15">
      <c r="A10" s="11"/>
      <c r="H10" s="11"/>
      <c r="J10" s="11"/>
      <c r="L10" s="11"/>
      <c r="N10" s="11"/>
      <c r="P10" s="11"/>
      <c r="R10" s="11"/>
      <c r="T10" s="11"/>
      <c r="V10" s="11"/>
      <c r="X10" s="11"/>
      <c r="Z10" s="11"/>
      <c r="AB10" s="11"/>
      <c r="AD10" s="11"/>
    </row>
    <row r="11" spans="1:30" ht="15">
      <c r="A11" s="3" t="s">
        <v>28</v>
      </c>
      <c r="B11" s="24" t="s">
        <v>98</v>
      </c>
      <c r="G11" s="3" t="s">
        <v>26</v>
      </c>
      <c r="H11" s="3">
        <v>1024</v>
      </c>
      <c r="I11" s="24" t="s">
        <v>26</v>
      </c>
      <c r="J11" s="3">
        <v>958</v>
      </c>
      <c r="L11" s="41">
        <v>311933</v>
      </c>
      <c r="N11" s="3">
        <v>1030</v>
      </c>
      <c r="P11" s="3">
        <v>986</v>
      </c>
      <c r="R11" s="10">
        <v>336004</v>
      </c>
      <c r="T11" s="3">
        <v>1047</v>
      </c>
      <c r="V11" s="3">
        <v>995</v>
      </c>
      <c r="X11" s="41">
        <v>351811</v>
      </c>
      <c r="Z11" s="3">
        <f>T11-N11</f>
        <v>17</v>
      </c>
      <c r="AB11" s="3">
        <f>V11-P11</f>
        <v>9</v>
      </c>
      <c r="AD11" s="41">
        <f>X11-R11</f>
        <v>15807</v>
      </c>
    </row>
    <row r="12" spans="1:30" ht="15">
      <c r="A12" s="11"/>
      <c r="H12" s="11"/>
      <c r="J12" s="11"/>
      <c r="L12" s="11"/>
      <c r="N12" s="11"/>
      <c r="P12" s="11"/>
      <c r="R12" s="11"/>
      <c r="T12" s="11"/>
      <c r="V12" s="11"/>
      <c r="X12" s="11"/>
      <c r="Z12" s="11"/>
      <c r="AB12" s="11"/>
      <c r="AD12" s="11"/>
    </row>
    <row r="13" spans="1:30" ht="15">
      <c r="A13" s="3" t="s">
        <v>29</v>
      </c>
      <c r="B13" s="24" t="s">
        <v>96</v>
      </c>
      <c r="G13" s="3" t="s">
        <v>26</v>
      </c>
      <c r="H13" s="3">
        <v>6880</v>
      </c>
      <c r="J13" s="3">
        <v>6859</v>
      </c>
      <c r="L13" s="3">
        <v>1282445</v>
      </c>
      <c r="N13" s="3">
        <v>6919</v>
      </c>
      <c r="P13" s="3">
        <v>6884</v>
      </c>
      <c r="R13" s="3">
        <v>1340290</v>
      </c>
      <c r="T13" s="3">
        <v>6935</v>
      </c>
      <c r="U13" s="3" t="s">
        <v>26</v>
      </c>
      <c r="V13" s="3">
        <v>6875</v>
      </c>
      <c r="X13" s="3">
        <v>1340266</v>
      </c>
      <c r="Z13" s="3">
        <f>T13-N13</f>
        <v>16</v>
      </c>
      <c r="AB13" s="3">
        <f>V13-P13</f>
        <v>-9</v>
      </c>
      <c r="AD13" s="3">
        <f>X13-R13</f>
        <v>-24</v>
      </c>
    </row>
    <row r="14" ht="15">
      <c r="G14" s="3" t="s">
        <v>26</v>
      </c>
    </row>
    <row r="15" spans="1:30" ht="15">
      <c r="A15" s="3" t="s">
        <v>30</v>
      </c>
      <c r="B15" s="24" t="s">
        <v>95</v>
      </c>
      <c r="G15" s="3" t="s">
        <v>26</v>
      </c>
      <c r="H15" s="3">
        <v>347</v>
      </c>
      <c r="J15" s="3">
        <v>340</v>
      </c>
      <c r="L15" s="3">
        <v>80540</v>
      </c>
      <c r="N15" s="3">
        <v>347</v>
      </c>
      <c r="P15" s="3">
        <v>340</v>
      </c>
      <c r="R15" s="3">
        <v>83880</v>
      </c>
      <c r="T15" s="3">
        <v>156</v>
      </c>
      <c r="V15" s="3">
        <v>151</v>
      </c>
      <c r="X15" s="3">
        <v>44414</v>
      </c>
      <c r="Z15" s="3">
        <f>T15-N15</f>
        <v>-191</v>
      </c>
      <c r="AB15" s="3">
        <f>V15-P15</f>
        <v>-189</v>
      </c>
      <c r="AD15" s="3">
        <f>X15-R15</f>
        <v>-39466</v>
      </c>
    </row>
    <row r="17" spans="1:30" ht="15">
      <c r="A17" s="3" t="s">
        <v>31</v>
      </c>
      <c r="B17" s="24" t="s">
        <v>71</v>
      </c>
      <c r="G17" s="3" t="s">
        <v>26</v>
      </c>
      <c r="H17" s="13">
        <v>0</v>
      </c>
      <c r="I17" s="24" t="s">
        <v>26</v>
      </c>
      <c r="J17" s="13">
        <v>0</v>
      </c>
      <c r="L17" s="13">
        <v>0</v>
      </c>
      <c r="N17" s="13">
        <v>0</v>
      </c>
      <c r="P17" s="13">
        <v>0</v>
      </c>
      <c r="R17" s="13">
        <v>0</v>
      </c>
      <c r="T17" s="13">
        <v>0</v>
      </c>
      <c r="V17" s="13">
        <v>0</v>
      </c>
      <c r="X17" s="13">
        <v>0</v>
      </c>
      <c r="Z17" s="13">
        <f>T17-N17</f>
        <v>0</v>
      </c>
      <c r="AB17" s="13">
        <f>V17-P17</f>
        <v>0</v>
      </c>
      <c r="AD17" s="13">
        <f>X17-R17</f>
        <v>0</v>
      </c>
    </row>
    <row r="18" ht="15">
      <c r="AD18" s="10"/>
    </row>
    <row r="19" spans="2:30" ht="15">
      <c r="B19" s="24" t="s">
        <v>72</v>
      </c>
      <c r="G19" s="3" t="s">
        <v>26</v>
      </c>
      <c r="H19" s="47">
        <f>SUM(H11:H17)</f>
        <v>8251</v>
      </c>
      <c r="I19" s="48"/>
      <c r="J19" s="49">
        <f>SUM(J11:J17)</f>
        <v>8157</v>
      </c>
      <c r="K19" s="48"/>
      <c r="L19" s="47">
        <f>SUM(L11:L17)</f>
        <v>1674918</v>
      </c>
      <c r="M19" s="50"/>
      <c r="N19" s="47">
        <f>SUM(N11:N17)</f>
        <v>8296</v>
      </c>
      <c r="O19" s="50"/>
      <c r="P19" s="49">
        <f>SUM(P11:P17)</f>
        <v>8210</v>
      </c>
      <c r="Q19" s="50"/>
      <c r="R19" s="47">
        <f>SUM(R11:R17)</f>
        <v>1760174</v>
      </c>
      <c r="S19" s="50"/>
      <c r="T19" s="47">
        <f>SUM(T11:T17)</f>
        <v>8138</v>
      </c>
      <c r="U19" s="50"/>
      <c r="V19" s="49">
        <f>SUM(V11:V17)</f>
        <v>8021</v>
      </c>
      <c r="W19" s="50"/>
      <c r="X19" s="47">
        <f>SUM(X11:X17)</f>
        <v>1736491</v>
      </c>
      <c r="Y19" s="50"/>
      <c r="Z19" s="47">
        <f>SUM(Z11:Z17)</f>
        <v>-158</v>
      </c>
      <c r="AA19" s="48"/>
      <c r="AB19" s="49">
        <f>SUM(AB11:AB17)</f>
        <v>-189</v>
      </c>
      <c r="AC19" s="50"/>
      <c r="AD19" s="47">
        <f>SUM(AD11:AD17)</f>
        <v>-23683</v>
      </c>
    </row>
    <row r="20" spans="8:30" ht="15">
      <c r="H20" s="62"/>
      <c r="L20" s="62"/>
      <c r="M20" s="81"/>
      <c r="N20" s="62"/>
      <c r="O20" s="10"/>
      <c r="Q20" s="10"/>
      <c r="R20" s="62"/>
      <c r="S20" s="81"/>
      <c r="T20" s="62"/>
      <c r="U20" s="10"/>
      <c r="W20" s="10"/>
      <c r="X20" s="62"/>
      <c r="Y20" s="10"/>
      <c r="Z20" s="62"/>
      <c r="AC20" s="10"/>
      <c r="AD20" s="62"/>
    </row>
    <row r="21" spans="2:31" ht="15">
      <c r="B21" s="3" t="s">
        <v>39</v>
      </c>
      <c r="G21" s="76"/>
      <c r="H21" s="133"/>
      <c r="I21" s="77"/>
      <c r="J21" s="49">
        <v>1498</v>
      </c>
      <c r="K21" s="79"/>
      <c r="L21" s="133"/>
      <c r="M21" s="83"/>
      <c r="N21" s="133"/>
      <c r="O21" s="80"/>
      <c r="P21" s="49">
        <f>J21-45</f>
        <v>1453</v>
      </c>
      <c r="Q21" s="84"/>
      <c r="R21" s="133"/>
      <c r="S21" s="83"/>
      <c r="T21" s="133"/>
      <c r="U21" s="80"/>
      <c r="V21" s="49">
        <v>1445</v>
      </c>
      <c r="W21" s="84"/>
      <c r="X21" s="133"/>
      <c r="Y21" s="85"/>
      <c r="Z21" s="133"/>
      <c r="AA21" s="77"/>
      <c r="AB21" s="49">
        <f>V21-P21</f>
        <v>-8</v>
      </c>
      <c r="AC21" s="84"/>
      <c r="AD21" s="133"/>
      <c r="AE21" s="61"/>
    </row>
    <row r="22" spans="8:30" ht="15">
      <c r="H22" s="78"/>
      <c r="L22" s="78"/>
      <c r="M22" s="82"/>
      <c r="N22" s="78"/>
      <c r="O22" s="10"/>
      <c r="Q22" s="10"/>
      <c r="R22" s="78"/>
      <c r="S22" s="82"/>
      <c r="T22" s="78"/>
      <c r="U22" s="10"/>
      <c r="W22" s="10"/>
      <c r="X22" s="78"/>
      <c r="Y22" s="10"/>
      <c r="Z22" s="78"/>
      <c r="AC22" s="10"/>
      <c r="AD22" s="78"/>
    </row>
    <row r="23" spans="2:30" ht="15">
      <c r="B23" s="3" t="s">
        <v>35</v>
      </c>
      <c r="H23" s="3">
        <f>H19+H21</f>
        <v>8251</v>
      </c>
      <c r="J23" s="3">
        <f>J19+J21</f>
        <v>9655</v>
      </c>
      <c r="L23" s="3">
        <f>L19+L21</f>
        <v>1674918</v>
      </c>
      <c r="M23" s="10"/>
      <c r="N23" s="3">
        <f>N19+N21</f>
        <v>8296</v>
      </c>
      <c r="O23" s="10"/>
      <c r="P23" s="3">
        <f>P19+P21</f>
        <v>9663</v>
      </c>
      <c r="Q23" s="10"/>
      <c r="R23" s="3">
        <f>R19+R21</f>
        <v>1760174</v>
      </c>
      <c r="S23" s="10"/>
      <c r="T23" s="3">
        <f>T19+T21</f>
        <v>8138</v>
      </c>
      <c r="U23" s="10"/>
      <c r="V23" s="3">
        <f>V19+V21</f>
        <v>9466</v>
      </c>
      <c r="W23" s="10"/>
      <c r="X23" s="3">
        <f>X19+X21</f>
        <v>1736491</v>
      </c>
      <c r="Y23" s="10"/>
      <c r="Z23" s="3">
        <f>Z19+Z21</f>
        <v>-158</v>
      </c>
      <c r="AB23" s="3">
        <f>AB19+AB21</f>
        <v>-197</v>
      </c>
      <c r="AC23" s="10"/>
      <c r="AD23" s="3">
        <f>AD19+AD21</f>
        <v>-23683</v>
      </c>
    </row>
    <row r="24" spans="13:29" ht="15">
      <c r="M24" s="10"/>
      <c r="O24" s="10"/>
      <c r="Q24" s="10"/>
      <c r="S24" s="10"/>
      <c r="U24" s="10"/>
      <c r="W24" s="10"/>
      <c r="Y24" s="10"/>
      <c r="AC24" s="10"/>
    </row>
    <row r="27" spans="1:30" ht="15">
      <c r="A27" s="19"/>
      <c r="B27" s="7"/>
      <c r="C27" s="9"/>
      <c r="D27" s="7"/>
      <c r="E27" s="7"/>
      <c r="F27" s="7"/>
      <c r="G27" s="7"/>
      <c r="H27" s="7"/>
      <c r="I27" s="7"/>
      <c r="J27" s="7"/>
      <c r="K27" s="7"/>
      <c r="L27" s="7"/>
      <c r="M27" s="7"/>
      <c r="N27" s="7"/>
      <c r="O27" s="7"/>
      <c r="P27" s="7"/>
      <c r="Q27" s="7"/>
      <c r="R27" s="7"/>
      <c r="S27" s="7"/>
      <c r="T27" s="7"/>
      <c r="U27" s="7"/>
      <c r="V27" s="7"/>
      <c r="W27" s="7"/>
      <c r="X27" s="7"/>
      <c r="Y27" s="7"/>
      <c r="Z27" s="7"/>
      <c r="AA27" s="7"/>
      <c r="AB27" s="7"/>
      <c r="AC27" s="7"/>
      <c r="AD27" s="7"/>
    </row>
    <row r="28" spans="1:30" ht="18.75" customHeight="1">
      <c r="A28" s="178"/>
      <c r="B28" s="179"/>
      <c r="C28" s="179"/>
      <c r="D28" s="179"/>
      <c r="E28" s="179"/>
      <c r="F28" s="180"/>
      <c r="G28" s="8"/>
      <c r="H28" s="8"/>
      <c r="I28" s="8"/>
      <c r="J28" s="8"/>
      <c r="K28" s="8"/>
      <c r="L28" s="8"/>
      <c r="M28" s="8"/>
      <c r="N28" s="8"/>
      <c r="O28" s="8"/>
      <c r="P28" s="8"/>
      <c r="Q28" s="8"/>
      <c r="R28" s="8"/>
      <c r="S28" s="8"/>
      <c r="T28" s="8"/>
      <c r="U28" s="8"/>
      <c r="V28" s="8"/>
      <c r="W28" s="8"/>
      <c r="X28" s="8"/>
      <c r="Y28" s="8"/>
      <c r="Z28" s="8"/>
      <c r="AA28" s="8"/>
      <c r="AB28" s="8"/>
      <c r="AC28" s="8"/>
      <c r="AD28" s="8"/>
    </row>
    <row r="29" spans="1:256" ht="20.25">
      <c r="A29" s="20" t="s">
        <v>77</v>
      </c>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row>
    <row r="30" spans="1:256" ht="20.25">
      <c r="A30" s="6" t="s">
        <v>40</v>
      </c>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row>
    <row r="31" spans="1:256" ht="20.25">
      <c r="A31" s="8" t="s">
        <v>27</v>
      </c>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row>
    <row r="32" spans="1:256" ht="2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c r="IV32" s="4"/>
    </row>
    <row r="33" spans="1:256" ht="20.25">
      <c r="A33" s="1"/>
      <c r="B33" s="1"/>
      <c r="C33" s="1"/>
      <c r="D33" s="1"/>
      <c r="E33" s="1"/>
      <c r="F33" s="1"/>
      <c r="G33" s="1"/>
      <c r="H33" s="1"/>
      <c r="I33" s="1"/>
      <c r="J33" s="1"/>
      <c r="K33" s="1"/>
      <c r="L33" s="1"/>
      <c r="M33" s="1"/>
      <c r="N33" s="1"/>
      <c r="O33" s="1"/>
      <c r="P33" s="1"/>
      <c r="Q33" s="1"/>
      <c r="R33" s="1"/>
      <c r="S33" s="1"/>
      <c r="T33" s="1"/>
      <c r="U33" s="1"/>
      <c r="V33" s="1"/>
      <c r="W33" s="1"/>
      <c r="X33" s="1"/>
      <c r="Y33" s="1"/>
      <c r="Z33" s="15" t="s">
        <v>37</v>
      </c>
      <c r="AA33" s="15"/>
      <c r="AB33" s="15"/>
      <c r="AC33" s="1"/>
      <c r="AD33" s="1"/>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row>
    <row r="34" spans="1:256" ht="20.25">
      <c r="A34" s="184" t="s">
        <v>73</v>
      </c>
      <c r="B34" s="185"/>
      <c r="C34" s="185"/>
      <c r="D34" s="185"/>
      <c r="E34" s="185"/>
      <c r="F34" s="185"/>
      <c r="G34" s="185"/>
      <c r="H34" s="186"/>
      <c r="I34" s="1"/>
      <c r="J34" s="1"/>
      <c r="K34" s="1"/>
      <c r="L34" s="1"/>
      <c r="M34" s="1"/>
      <c r="N34" s="1"/>
      <c r="O34" s="1"/>
      <c r="P34" s="1"/>
      <c r="Q34" s="1"/>
      <c r="R34" s="1"/>
      <c r="S34" s="1"/>
      <c r="T34" s="1"/>
      <c r="U34" s="1"/>
      <c r="V34" s="1"/>
      <c r="W34" s="1"/>
      <c r="X34" s="1"/>
      <c r="Y34" s="1"/>
      <c r="Z34" s="16" t="s">
        <v>38</v>
      </c>
      <c r="AA34" s="15"/>
      <c r="AB34" s="16" t="s">
        <v>34</v>
      </c>
      <c r="AC34" s="1"/>
      <c r="AD34" s="18" t="s">
        <v>32</v>
      </c>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c r="IV34" s="4"/>
    </row>
    <row r="35" spans="1:256" ht="2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row>
    <row r="36" spans="1:256" ht="20.25">
      <c r="A36" s="136" t="s">
        <v>23</v>
      </c>
      <c r="B36" s="137"/>
      <c r="C36" s="137"/>
      <c r="D36" s="137"/>
      <c r="E36" s="137"/>
      <c r="F36" s="137"/>
      <c r="G36" s="137"/>
      <c r="H36" s="137"/>
      <c r="I36" s="137"/>
      <c r="J36" s="137"/>
      <c r="K36" s="137"/>
      <c r="L36" s="137"/>
      <c r="M36" s="137"/>
      <c r="N36" s="137"/>
      <c r="O36" s="137"/>
      <c r="P36" s="137"/>
      <c r="Q36" s="137"/>
      <c r="R36" s="137"/>
      <c r="S36" s="137"/>
      <c r="T36" s="137"/>
      <c r="U36" s="137"/>
      <c r="V36" s="137"/>
      <c r="W36" s="137"/>
      <c r="X36" s="153"/>
      <c r="Y36" s="1" t="s">
        <v>26</v>
      </c>
      <c r="Z36" s="1">
        <v>57</v>
      </c>
      <c r="AA36" s="1">
        <f>SUM(AA38:AA49)</f>
        <v>0</v>
      </c>
      <c r="AB36" s="1">
        <v>29</v>
      </c>
      <c r="AC36" s="1">
        <f>SUM(AC38:AC49)</f>
        <v>0</v>
      </c>
      <c r="AD36" s="40">
        <v>15981</v>
      </c>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row>
    <row r="37" spans="1:256" ht="2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2"/>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row>
    <row r="38" spans="1:256" ht="20.25">
      <c r="A38" s="161" t="s">
        <v>82</v>
      </c>
      <c r="B38" s="162"/>
      <c r="C38" s="162"/>
      <c r="D38" s="162"/>
      <c r="E38" s="162"/>
      <c r="F38" s="162"/>
      <c r="G38" s="162"/>
      <c r="H38" s="163"/>
      <c r="I38" s="1"/>
      <c r="J38" s="1"/>
      <c r="K38" s="1"/>
      <c r="L38" s="1"/>
      <c r="M38" s="1"/>
      <c r="N38" s="1"/>
      <c r="O38" s="1"/>
      <c r="P38" s="1"/>
      <c r="Q38" s="1"/>
      <c r="R38" s="1"/>
      <c r="S38" s="1"/>
      <c r="T38" s="1"/>
      <c r="U38" s="1"/>
      <c r="V38" s="1"/>
      <c r="W38" s="1"/>
      <c r="X38" s="1"/>
      <c r="Y38" s="1"/>
      <c r="Z38" s="1"/>
      <c r="AA38" s="1"/>
      <c r="AB38" s="1"/>
      <c r="AC38" s="1"/>
      <c r="AD38" s="12"/>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row>
    <row r="39" spans="1:256" ht="20.25">
      <c r="A39" s="1"/>
      <c r="B39"/>
      <c r="C39"/>
      <c r="D39"/>
      <c r="E39"/>
      <c r="F39"/>
      <c r="G39"/>
      <c r="H39"/>
      <c r="I39" s="1"/>
      <c r="J39" s="1"/>
      <c r="K39" s="1"/>
      <c r="L39" s="1"/>
      <c r="M39" s="1"/>
      <c r="N39" s="1"/>
      <c r="O39" s="1"/>
      <c r="P39" s="1"/>
      <c r="Q39" s="1"/>
      <c r="R39" s="1"/>
      <c r="S39" s="1"/>
      <c r="T39" s="1"/>
      <c r="U39" s="1"/>
      <c r="V39" s="1"/>
      <c r="W39" s="1"/>
      <c r="X39" s="1"/>
      <c r="Y39" s="1"/>
      <c r="Z39" s="1"/>
      <c r="AA39" s="1"/>
      <c r="AB39" s="1"/>
      <c r="AC39" s="1"/>
      <c r="AD39" s="12"/>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c r="IV39" s="4"/>
    </row>
    <row r="40" spans="1:256" ht="98.25" customHeight="1">
      <c r="A40" s="150" t="s">
        <v>97</v>
      </c>
      <c r="B40" s="151"/>
      <c r="C40" s="151"/>
      <c r="D40" s="151"/>
      <c r="E40" s="151"/>
      <c r="F40" s="151"/>
      <c r="G40" s="151"/>
      <c r="H40" s="151"/>
      <c r="I40" s="151"/>
      <c r="J40" s="151"/>
      <c r="K40" s="151"/>
      <c r="L40" s="151"/>
      <c r="M40" s="151"/>
      <c r="N40" s="151"/>
      <c r="O40" s="151"/>
      <c r="P40" s="151"/>
      <c r="Q40" s="151"/>
      <c r="R40" s="151"/>
      <c r="S40" s="151"/>
      <c r="T40" s="151"/>
      <c r="U40" s="151"/>
      <c r="V40" s="151"/>
      <c r="W40" s="151"/>
      <c r="X40" s="151"/>
      <c r="Y40" s="152"/>
      <c r="Z40" s="1"/>
      <c r="AA40" s="1"/>
      <c r="AB40" s="1"/>
      <c r="AC40" s="1"/>
      <c r="AD40" s="12"/>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row>
    <row r="41" spans="1:256" ht="20.25">
      <c r="A41" s="5"/>
      <c r="B41" s="14"/>
      <c r="C41" s="14"/>
      <c r="D41" s="14"/>
      <c r="E41" s="14"/>
      <c r="F41" s="14"/>
      <c r="G41" s="14"/>
      <c r="H41" s="14"/>
      <c r="I41" s="14"/>
      <c r="J41" s="14"/>
      <c r="K41" s="14"/>
      <c r="L41" s="14"/>
      <c r="M41" s="14"/>
      <c r="N41" s="14"/>
      <c r="O41" s="14"/>
      <c r="P41" s="14"/>
      <c r="Q41" s="14"/>
      <c r="R41" s="14"/>
      <c r="S41" s="14"/>
      <c r="T41" s="14"/>
      <c r="U41" s="14"/>
      <c r="V41" s="14"/>
      <c r="W41" s="14"/>
      <c r="X41" s="14"/>
      <c r="Y41" s="1"/>
      <c r="Z41" s="1"/>
      <c r="AA41" s="1"/>
      <c r="AB41" s="1"/>
      <c r="AC41" s="1"/>
      <c r="AD41" s="12"/>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row>
    <row r="42" spans="1:256" ht="20.25">
      <c r="A42" s="134" t="s">
        <v>81</v>
      </c>
      <c r="B42" s="135"/>
      <c r="C42" s="135"/>
      <c r="D42" s="135"/>
      <c r="E42" s="135"/>
      <c r="F42" s="135"/>
      <c r="G42" s="135"/>
      <c r="H42" s="135"/>
      <c r="I42" s="135"/>
      <c r="J42" s="135"/>
      <c r="K42" s="135"/>
      <c r="L42" s="135"/>
      <c r="M42" s="135"/>
      <c r="N42" s="135"/>
      <c r="O42" s="1"/>
      <c r="P42" s="1"/>
      <c r="Q42" s="1"/>
      <c r="R42" s="1"/>
      <c r="S42" s="1"/>
      <c r="T42" s="1"/>
      <c r="U42" s="1"/>
      <c r="V42" s="1"/>
      <c r="W42" s="1"/>
      <c r="X42" s="1"/>
      <c r="Y42" s="1"/>
      <c r="Z42" s="1"/>
      <c r="AA42" s="1"/>
      <c r="AB42" s="1"/>
      <c r="AC42" s="1"/>
      <c r="AD42" s="12"/>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row>
    <row r="43" spans="1:256" ht="20.25">
      <c r="A43" s="1"/>
      <c r="B43"/>
      <c r="C43"/>
      <c r="D43"/>
      <c r="E43"/>
      <c r="F43"/>
      <c r="G43"/>
      <c r="H43"/>
      <c r="I43" s="1"/>
      <c r="J43" s="1"/>
      <c r="K43" s="1"/>
      <c r="L43" s="1"/>
      <c r="M43" s="1"/>
      <c r="N43" s="1"/>
      <c r="O43" s="1"/>
      <c r="P43" s="1"/>
      <c r="Q43" s="1"/>
      <c r="R43" s="1"/>
      <c r="S43" s="1"/>
      <c r="T43" s="1"/>
      <c r="U43" s="1"/>
      <c r="V43" s="1"/>
      <c r="W43" s="1"/>
      <c r="X43" s="1"/>
      <c r="Y43" s="1"/>
      <c r="Z43" s="1"/>
      <c r="AA43" s="1"/>
      <c r="AB43" s="1"/>
      <c r="AC43" s="1"/>
      <c r="AD43" s="12"/>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row>
    <row r="44" spans="1:256" ht="150.75" customHeight="1">
      <c r="A44" s="150" t="s">
        <v>92</v>
      </c>
      <c r="B44" s="159"/>
      <c r="C44" s="159"/>
      <c r="D44" s="159"/>
      <c r="E44" s="159"/>
      <c r="F44" s="159"/>
      <c r="G44" s="159"/>
      <c r="H44" s="159"/>
      <c r="I44" s="159"/>
      <c r="J44" s="159"/>
      <c r="K44" s="159"/>
      <c r="L44" s="159"/>
      <c r="M44" s="159"/>
      <c r="N44" s="159"/>
      <c r="O44" s="159"/>
      <c r="P44" s="159"/>
      <c r="Q44" s="159"/>
      <c r="R44" s="159"/>
      <c r="S44" s="159"/>
      <c r="T44" s="159"/>
      <c r="U44" s="159"/>
      <c r="V44" s="159"/>
      <c r="W44" s="159"/>
      <c r="X44" s="159"/>
      <c r="Y44" s="160"/>
      <c r="Z44" s="1"/>
      <c r="AA44" s="1"/>
      <c r="AB44" s="1"/>
      <c r="AC44" s="1"/>
      <c r="AD44" s="12"/>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row>
    <row r="45" spans="1:256" ht="2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2"/>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row>
    <row r="46" spans="1:256" ht="2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row>
    <row r="47" spans="1:256" ht="2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row>
    <row r="48" spans="1:256" ht="20.25">
      <c r="A48" s="178"/>
      <c r="B48" s="179"/>
      <c r="C48" s="179"/>
      <c r="D48" s="179"/>
      <c r="E48" s="179"/>
      <c r="F48" s="180"/>
      <c r="G48" s="8"/>
      <c r="H48" s="8"/>
      <c r="I48" s="8"/>
      <c r="J48" s="8"/>
      <c r="K48" s="8"/>
      <c r="L48" s="8"/>
      <c r="M48" s="8"/>
      <c r="N48" s="8"/>
      <c r="O48" s="8"/>
      <c r="P48" s="8"/>
      <c r="Q48" s="8"/>
      <c r="R48" s="8"/>
      <c r="S48" s="8"/>
      <c r="T48" s="8"/>
      <c r="U48" s="8"/>
      <c r="V48" s="8"/>
      <c r="W48" s="8"/>
      <c r="X48" s="8"/>
      <c r="Y48" s="8"/>
      <c r="Z48" s="8"/>
      <c r="AA48" s="8"/>
      <c r="AB48" s="8"/>
      <c r="AC48" s="8"/>
      <c r="AD48" s="8"/>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row>
    <row r="49" spans="1:256" ht="20.25">
      <c r="A49" s="20" t="s">
        <v>77</v>
      </c>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row>
    <row r="50" spans="1:256" ht="20.25">
      <c r="A50" s="6" t="s">
        <v>40</v>
      </c>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row>
    <row r="51" spans="1:256" ht="20.25">
      <c r="A51" s="8" t="s">
        <v>27</v>
      </c>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row>
    <row r="52" spans="2:256" ht="20.25">
      <c r="B52" s="1"/>
      <c r="C52" s="1"/>
      <c r="D52" s="1"/>
      <c r="E52" s="1"/>
      <c r="F52" s="1"/>
      <c r="G52" s="1"/>
      <c r="H52" s="1"/>
      <c r="I52" s="1"/>
      <c r="J52" s="1"/>
      <c r="K52" s="1"/>
      <c r="L52" s="1"/>
      <c r="M52" s="1"/>
      <c r="N52" s="1"/>
      <c r="O52" s="1"/>
      <c r="P52" s="1"/>
      <c r="Q52" s="1"/>
      <c r="R52" s="1"/>
      <c r="S52" s="1"/>
      <c r="T52" s="1"/>
      <c r="U52" s="1"/>
      <c r="V52" s="1"/>
      <c r="W52" s="1"/>
      <c r="X52" s="1"/>
      <c r="Y52" s="1"/>
      <c r="Z52" s="15" t="s">
        <v>37</v>
      </c>
      <c r="AA52" s="15"/>
      <c r="AB52" s="15"/>
      <c r="AC52" s="1"/>
      <c r="AD52" s="1"/>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c r="IQ52" s="4"/>
      <c r="IR52" s="4"/>
      <c r="IS52" s="4"/>
      <c r="IT52" s="4"/>
      <c r="IU52" s="4"/>
      <c r="IV52" s="4"/>
    </row>
    <row r="53" spans="1:256" ht="20.25">
      <c r="A53" s="1"/>
      <c r="B53" s="1"/>
      <c r="C53" s="1"/>
      <c r="D53" s="1"/>
      <c r="E53" s="1"/>
      <c r="F53" s="1"/>
      <c r="G53" s="1"/>
      <c r="H53" s="1"/>
      <c r="I53" s="1"/>
      <c r="J53" s="1"/>
      <c r="K53" s="1"/>
      <c r="L53" s="1"/>
      <c r="M53" s="1"/>
      <c r="N53" s="1"/>
      <c r="O53" s="1"/>
      <c r="P53" s="1"/>
      <c r="Q53" s="1"/>
      <c r="R53" s="1"/>
      <c r="S53" s="1"/>
      <c r="T53" s="1"/>
      <c r="U53" s="1"/>
      <c r="V53" s="1"/>
      <c r="W53" s="1"/>
      <c r="X53" s="1"/>
      <c r="Y53" s="1"/>
      <c r="Z53" s="16" t="s">
        <v>38</v>
      </c>
      <c r="AA53" s="15"/>
      <c r="AB53" s="16" t="s">
        <v>34</v>
      </c>
      <c r="AC53" s="1"/>
      <c r="AD53" s="18" t="s">
        <v>32</v>
      </c>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c r="IN53" s="4"/>
      <c r="IO53" s="4"/>
      <c r="IP53" s="4"/>
      <c r="IQ53" s="4"/>
      <c r="IR53" s="4"/>
      <c r="IS53" s="4"/>
      <c r="IT53" s="4"/>
      <c r="IU53" s="4"/>
      <c r="IV53" s="4"/>
    </row>
    <row r="54" spans="1:256" ht="20.25">
      <c r="A54" s="136" t="s">
        <v>54</v>
      </c>
      <c r="B54" s="137"/>
      <c r="C54" s="137"/>
      <c r="D54" s="137"/>
      <c r="E54" s="137"/>
      <c r="F54" s="137"/>
      <c r="G54" s="137"/>
      <c r="H54" s="137"/>
      <c r="I54" s="137"/>
      <c r="J54" s="137"/>
      <c r="K54" s="137"/>
      <c r="L54" s="137"/>
      <c r="M54" s="137"/>
      <c r="N54" s="137"/>
      <c r="O54" s="137"/>
      <c r="P54" s="137"/>
      <c r="Q54" s="137"/>
      <c r="R54" s="137"/>
      <c r="S54" s="137"/>
      <c r="T54" s="137"/>
      <c r="U54" s="137"/>
      <c r="V54" s="137"/>
      <c r="W54" s="137"/>
      <c r="X54" s="153"/>
      <c r="Y54" s="1" t="s">
        <v>26</v>
      </c>
      <c r="Z54" s="1">
        <v>10</v>
      </c>
      <c r="AA54" s="1">
        <f>SUM(AA56:AA59)</f>
        <v>0</v>
      </c>
      <c r="AB54" s="1">
        <v>5</v>
      </c>
      <c r="AC54" s="1">
        <f>SUM(AC56:AC59)</f>
        <v>0</v>
      </c>
      <c r="AD54" s="40">
        <v>8817</v>
      </c>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row>
    <row r="55" spans="1:256" ht="20.25">
      <c r="A55" s="27"/>
      <c r="B55" s="25"/>
      <c r="C55" s="25"/>
      <c r="D55" s="25"/>
      <c r="E55" s="25"/>
      <c r="F55" s="25"/>
      <c r="G55" s="25"/>
      <c r="H55" s="25"/>
      <c r="I55" s="25"/>
      <c r="J55" s="25"/>
      <c r="K55" s="25"/>
      <c r="L55" s="25"/>
      <c r="M55" s="25"/>
      <c r="N55" s="25"/>
      <c r="O55" s="25"/>
      <c r="P55" s="25"/>
      <c r="Q55" s="25"/>
      <c r="R55" s="25"/>
      <c r="S55" s="25"/>
      <c r="T55" s="25"/>
      <c r="U55" s="25"/>
      <c r="V55" s="25"/>
      <c r="W55" s="25"/>
      <c r="X55" s="26"/>
      <c r="Y55" s="1"/>
      <c r="Z55" s="1"/>
      <c r="AA55" s="1"/>
      <c r="AB55" s="1"/>
      <c r="AC55" s="1"/>
      <c r="AD55" s="12"/>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row>
    <row r="56" spans="1:256" ht="20.25">
      <c r="A56" s="134" t="s">
        <v>83</v>
      </c>
      <c r="B56" s="187"/>
      <c r="C56" s="187"/>
      <c r="D56" s="187"/>
      <c r="E56" s="187"/>
      <c r="F56" s="187"/>
      <c r="G56" s="187"/>
      <c r="H56" s="187"/>
      <c r="I56" s="135"/>
      <c r="J56" s="135"/>
      <c r="K56" s="135"/>
      <c r="L56" s="135"/>
      <c r="M56" s="188"/>
      <c r="N56" s="25"/>
      <c r="O56" s="25"/>
      <c r="P56" s="25"/>
      <c r="Q56" s="25"/>
      <c r="R56" s="25"/>
      <c r="S56" s="25"/>
      <c r="T56" s="25"/>
      <c r="U56" s="25"/>
      <c r="V56" s="25"/>
      <c r="W56" s="25"/>
      <c r="X56" s="26"/>
      <c r="Y56" s="1"/>
      <c r="Z56" s="1"/>
      <c r="AA56" s="1"/>
      <c r="AB56" s="1"/>
      <c r="AC56" s="1"/>
      <c r="AD56" s="12"/>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c r="IN56" s="4"/>
      <c r="IO56" s="4"/>
      <c r="IP56" s="4"/>
      <c r="IQ56" s="4"/>
      <c r="IR56" s="4"/>
      <c r="IS56" s="4"/>
      <c r="IT56" s="4"/>
      <c r="IU56" s="4"/>
      <c r="IV56" s="4"/>
    </row>
    <row r="57" spans="1:256" ht="2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c r="IN57" s="4"/>
      <c r="IO57" s="4"/>
      <c r="IP57" s="4"/>
      <c r="IQ57" s="4"/>
      <c r="IR57" s="4"/>
      <c r="IS57" s="4"/>
      <c r="IT57" s="4"/>
      <c r="IU57" s="4"/>
      <c r="IV57" s="4"/>
    </row>
    <row r="58" spans="1:256" s="30" customFormat="1" ht="146.25" customHeight="1">
      <c r="A58" s="172" t="s">
        <v>99</v>
      </c>
      <c r="B58" s="173"/>
      <c r="C58" s="173"/>
      <c r="D58" s="173"/>
      <c r="E58" s="173"/>
      <c r="F58" s="173"/>
      <c r="G58" s="173"/>
      <c r="H58" s="173"/>
      <c r="I58" s="173"/>
      <c r="J58" s="173"/>
      <c r="K58" s="173"/>
      <c r="L58" s="173"/>
      <c r="M58" s="173"/>
      <c r="N58" s="173"/>
      <c r="O58" s="173"/>
      <c r="P58" s="173"/>
      <c r="Q58" s="173"/>
      <c r="R58" s="173"/>
      <c r="S58" s="173"/>
      <c r="T58" s="173"/>
      <c r="U58" s="173"/>
      <c r="V58" s="173"/>
      <c r="W58" s="173"/>
      <c r="X58" s="173"/>
      <c r="Y58" s="174"/>
      <c r="Z58" s="28"/>
      <c r="AA58" s="28"/>
      <c r="AB58" s="28"/>
      <c r="AC58" s="28"/>
      <c r="AD58" s="28"/>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c r="CD58" s="29"/>
      <c r="CE58" s="29"/>
      <c r="CF58" s="29"/>
      <c r="CG58" s="29"/>
      <c r="CH58" s="29"/>
      <c r="CI58" s="29"/>
      <c r="CJ58" s="29"/>
      <c r="CK58" s="29"/>
      <c r="CL58" s="29"/>
      <c r="CM58" s="29"/>
      <c r="CN58" s="29"/>
      <c r="CO58" s="29"/>
      <c r="CP58" s="29"/>
      <c r="CQ58" s="29"/>
      <c r="CR58" s="29"/>
      <c r="CS58" s="29"/>
      <c r="CT58" s="29"/>
      <c r="CU58" s="29"/>
      <c r="CV58" s="29"/>
      <c r="CW58" s="29"/>
      <c r="CX58" s="29"/>
      <c r="CY58" s="29"/>
      <c r="CZ58" s="29"/>
      <c r="DA58" s="29"/>
      <c r="DB58" s="29"/>
      <c r="DC58" s="29"/>
      <c r="DD58" s="29"/>
      <c r="DE58" s="29"/>
      <c r="DF58" s="29"/>
      <c r="DG58" s="29"/>
      <c r="DH58" s="29"/>
      <c r="DI58" s="29"/>
      <c r="DJ58" s="29"/>
      <c r="DK58" s="29"/>
      <c r="DL58" s="29"/>
      <c r="DM58" s="29"/>
      <c r="DN58" s="29"/>
      <c r="DO58" s="29"/>
      <c r="DP58" s="29"/>
      <c r="DQ58" s="29"/>
      <c r="DR58" s="29"/>
      <c r="DS58" s="29"/>
      <c r="DT58" s="29"/>
      <c r="DU58" s="29"/>
      <c r="DV58" s="29"/>
      <c r="DW58" s="29"/>
      <c r="DX58" s="29"/>
      <c r="DY58" s="29"/>
      <c r="DZ58" s="29"/>
      <c r="EA58" s="29"/>
      <c r="EB58" s="29"/>
      <c r="EC58" s="29"/>
      <c r="ED58" s="29"/>
      <c r="EE58" s="29"/>
      <c r="EF58" s="29"/>
      <c r="EG58" s="29"/>
      <c r="EH58" s="29"/>
      <c r="EI58" s="29"/>
      <c r="EJ58" s="29"/>
      <c r="EK58" s="29"/>
      <c r="EL58" s="29"/>
      <c r="EM58" s="29"/>
      <c r="EN58" s="29"/>
      <c r="EO58" s="29"/>
      <c r="EP58" s="29"/>
      <c r="EQ58" s="29"/>
      <c r="ER58" s="29"/>
      <c r="ES58" s="29"/>
      <c r="ET58" s="29"/>
      <c r="EU58" s="29"/>
      <c r="EV58" s="29"/>
      <c r="EW58" s="29"/>
      <c r="EX58" s="29"/>
      <c r="EY58" s="29"/>
      <c r="EZ58" s="29"/>
      <c r="FA58" s="29"/>
      <c r="FB58" s="29"/>
      <c r="FC58" s="29"/>
      <c r="FD58" s="29"/>
      <c r="FE58" s="29"/>
      <c r="FF58" s="29"/>
      <c r="FG58" s="29"/>
      <c r="FH58" s="29"/>
      <c r="FI58" s="29"/>
      <c r="FJ58" s="29"/>
      <c r="FK58" s="29"/>
      <c r="FL58" s="29"/>
      <c r="FM58" s="29"/>
      <c r="FN58" s="29"/>
      <c r="FO58" s="29"/>
      <c r="FP58" s="29"/>
      <c r="FQ58" s="29"/>
      <c r="FR58" s="29"/>
      <c r="FS58" s="29"/>
      <c r="FT58" s="29"/>
      <c r="FU58" s="29"/>
      <c r="FV58" s="29"/>
      <c r="FW58" s="29"/>
      <c r="FX58" s="29"/>
      <c r="FY58" s="29"/>
      <c r="FZ58" s="29"/>
      <c r="GA58" s="29"/>
      <c r="GB58" s="29"/>
      <c r="GC58" s="29"/>
      <c r="GD58" s="29"/>
      <c r="GE58" s="29"/>
      <c r="GF58" s="29"/>
      <c r="GG58" s="29"/>
      <c r="GH58" s="29"/>
      <c r="GI58" s="29"/>
      <c r="GJ58" s="29"/>
      <c r="GK58" s="29"/>
      <c r="GL58" s="29"/>
      <c r="GM58" s="29"/>
      <c r="GN58" s="29"/>
      <c r="GO58" s="29"/>
      <c r="GP58" s="29"/>
      <c r="GQ58" s="29"/>
      <c r="GR58" s="29"/>
      <c r="GS58" s="29"/>
      <c r="GT58" s="29"/>
      <c r="GU58" s="29"/>
      <c r="GV58" s="29"/>
      <c r="GW58" s="29"/>
      <c r="GX58" s="29"/>
      <c r="GY58" s="29"/>
      <c r="GZ58" s="29"/>
      <c r="HA58" s="29"/>
      <c r="HB58" s="29"/>
      <c r="HC58" s="29"/>
      <c r="HD58" s="29"/>
      <c r="HE58" s="29"/>
      <c r="HF58" s="29"/>
      <c r="HG58" s="29"/>
      <c r="HH58" s="29"/>
      <c r="HI58" s="29"/>
      <c r="HJ58" s="29"/>
      <c r="HK58" s="29"/>
      <c r="HL58" s="29"/>
      <c r="HM58" s="29"/>
      <c r="HN58" s="29"/>
      <c r="HO58" s="29"/>
      <c r="HP58" s="29"/>
      <c r="HQ58" s="29"/>
      <c r="HR58" s="29"/>
      <c r="HS58" s="29"/>
      <c r="HT58" s="29"/>
      <c r="HU58" s="29"/>
      <c r="HV58" s="29"/>
      <c r="HW58" s="29"/>
      <c r="HX58" s="29"/>
      <c r="HY58" s="29"/>
      <c r="HZ58" s="29"/>
      <c r="IA58" s="29"/>
      <c r="IB58" s="29"/>
      <c r="IC58" s="29"/>
      <c r="ID58" s="29"/>
      <c r="IE58" s="29"/>
      <c r="IF58" s="29"/>
      <c r="IG58" s="29"/>
      <c r="IH58" s="29"/>
      <c r="II58" s="29"/>
      <c r="IJ58" s="29"/>
      <c r="IK58" s="29"/>
      <c r="IL58" s="29"/>
      <c r="IM58" s="29"/>
      <c r="IN58" s="29"/>
      <c r="IO58" s="29"/>
      <c r="IP58" s="29"/>
      <c r="IQ58" s="29"/>
      <c r="IR58" s="29"/>
      <c r="IS58" s="29"/>
      <c r="IT58" s="29"/>
      <c r="IU58" s="29"/>
      <c r="IV58" s="29"/>
    </row>
    <row r="59" spans="1:256" ht="21" customHeight="1">
      <c r="A59" s="175"/>
      <c r="B59" s="176"/>
      <c r="C59" s="176"/>
      <c r="D59" s="176"/>
      <c r="E59" s="176"/>
      <c r="F59" s="176"/>
      <c r="G59" s="176"/>
      <c r="H59" s="176"/>
      <c r="I59" s="176"/>
      <c r="J59" s="176"/>
      <c r="K59" s="176"/>
      <c r="L59" s="176"/>
      <c r="M59" s="176"/>
      <c r="N59" s="176"/>
      <c r="O59" s="176"/>
      <c r="P59" s="176"/>
      <c r="Q59" s="176"/>
      <c r="R59" s="176"/>
      <c r="S59" s="176"/>
      <c r="T59" s="176"/>
      <c r="U59" s="176"/>
      <c r="V59" s="176"/>
      <c r="W59" s="176"/>
      <c r="X59" s="176"/>
      <c r="Y59" s="177"/>
      <c r="Z59" s="1"/>
      <c r="AA59" s="1"/>
      <c r="AB59" s="1"/>
      <c r="AC59" s="1"/>
      <c r="AD59" s="1"/>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c r="IN59" s="4"/>
      <c r="IO59" s="4"/>
      <c r="IP59" s="4"/>
      <c r="IQ59" s="4"/>
      <c r="IR59" s="4"/>
      <c r="IS59" s="4"/>
      <c r="IT59" s="4"/>
      <c r="IU59" s="4"/>
      <c r="IV59" s="4"/>
    </row>
    <row r="60" spans="1:256" ht="20.25">
      <c r="A60" s="1"/>
      <c r="B60" s="1"/>
      <c r="C60" s="1"/>
      <c r="D60" s="1"/>
      <c r="E60" s="1"/>
      <c r="F60" s="1"/>
      <c r="G60" s="1"/>
      <c r="H60" s="1"/>
      <c r="I60" s="1"/>
      <c r="J60" s="1"/>
      <c r="K60" s="1"/>
      <c r="L60" s="1"/>
      <c r="M60" s="1"/>
      <c r="N60" s="1"/>
      <c r="O60" s="1"/>
      <c r="P60" s="1"/>
      <c r="Q60" s="1"/>
      <c r="R60" s="1"/>
      <c r="S60" s="1"/>
      <c r="T60" s="1"/>
      <c r="U60" s="1"/>
      <c r="V60" s="1"/>
      <c r="W60" s="1"/>
      <c r="X60" s="1"/>
      <c r="Y60" s="1"/>
      <c r="Z60" s="56"/>
      <c r="AA60" s="58"/>
      <c r="AB60" s="56"/>
      <c r="AC60" s="58"/>
      <c r="AD60" s="56"/>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c r="IK60" s="4"/>
      <c r="IL60" s="4"/>
      <c r="IM60" s="4"/>
      <c r="IN60" s="4"/>
      <c r="IO60" s="4"/>
      <c r="IP60" s="4"/>
      <c r="IQ60" s="4"/>
      <c r="IR60" s="4"/>
      <c r="IS60" s="4"/>
      <c r="IT60" s="4"/>
      <c r="IU60" s="4"/>
      <c r="IV60" s="4"/>
    </row>
    <row r="61" spans="1:256" ht="20.25">
      <c r="A61" s="64" t="s">
        <v>6</v>
      </c>
      <c r="B61" s="1"/>
      <c r="C61" s="1"/>
      <c r="D61" s="1"/>
      <c r="E61" s="1"/>
      <c r="F61" s="1"/>
      <c r="G61" s="1"/>
      <c r="H61" s="1"/>
      <c r="I61" s="1"/>
      <c r="J61" s="1"/>
      <c r="K61" s="1"/>
      <c r="L61" s="1"/>
      <c r="M61" s="1"/>
      <c r="N61" s="1"/>
      <c r="O61" s="1"/>
      <c r="P61" s="1"/>
      <c r="Q61" s="1"/>
      <c r="R61" s="1"/>
      <c r="S61" s="1"/>
      <c r="T61" s="1"/>
      <c r="U61" s="1"/>
      <c r="V61" s="1"/>
      <c r="W61" s="1"/>
      <c r="X61" s="1"/>
      <c r="Y61" s="21"/>
      <c r="Z61" s="1">
        <f>Z54+Z36</f>
        <v>67</v>
      </c>
      <c r="AA61" s="1">
        <f>AA54+AA36</f>
        <v>0</v>
      </c>
      <c r="AB61" s="1">
        <f>AB54+AB36</f>
        <v>34</v>
      </c>
      <c r="AC61" s="1">
        <f>AC54+AC36</f>
        <v>0</v>
      </c>
      <c r="AD61" s="40">
        <f>AD54+AD36</f>
        <v>24798</v>
      </c>
      <c r="AE61" s="55"/>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c r="IN61" s="4"/>
      <c r="IO61" s="4"/>
      <c r="IP61" s="4"/>
      <c r="IQ61" s="4"/>
      <c r="IR61" s="4"/>
      <c r="IS61" s="4"/>
      <c r="IT61" s="4"/>
      <c r="IU61" s="4"/>
      <c r="IV61" s="4"/>
    </row>
    <row r="62" spans="1:256" ht="20.25">
      <c r="A62" s="19"/>
      <c r="B62" s="8"/>
      <c r="C62" s="8"/>
      <c r="D62" s="8"/>
      <c r="E62" s="8"/>
      <c r="F62" s="8"/>
      <c r="G62" s="8"/>
      <c r="H62" s="8"/>
      <c r="I62" s="8"/>
      <c r="J62" s="8"/>
      <c r="K62" s="8"/>
      <c r="L62" s="8"/>
      <c r="M62" s="8"/>
      <c r="N62" s="8"/>
      <c r="O62" s="8"/>
      <c r="P62" s="8"/>
      <c r="Q62" s="8"/>
      <c r="R62" s="8"/>
      <c r="S62" s="8"/>
      <c r="T62" s="8"/>
      <c r="U62" s="8"/>
      <c r="V62" s="8"/>
      <c r="W62" s="8"/>
      <c r="X62" s="8"/>
      <c r="Y62" s="8"/>
      <c r="Z62" s="1"/>
      <c r="AA62" s="1"/>
      <c r="AB62" s="1"/>
      <c r="AC62" s="1"/>
      <c r="AD62" s="12"/>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row>
    <row r="63" spans="1:256" ht="20.25">
      <c r="A63" s="178"/>
      <c r="B63" s="179"/>
      <c r="C63" s="179"/>
      <c r="D63" s="179"/>
      <c r="E63" s="179"/>
      <c r="F63" s="180"/>
      <c r="G63" s="8"/>
      <c r="H63" s="8"/>
      <c r="I63" s="8"/>
      <c r="J63" s="8"/>
      <c r="K63" s="8"/>
      <c r="L63" s="8"/>
      <c r="M63" s="8"/>
      <c r="N63" s="8"/>
      <c r="O63" s="8"/>
      <c r="P63" s="8"/>
      <c r="Q63" s="8"/>
      <c r="R63" s="8"/>
      <c r="S63" s="8"/>
      <c r="T63" s="8"/>
      <c r="U63" s="8"/>
      <c r="V63" s="8"/>
      <c r="W63" s="8"/>
      <c r="X63" s="8"/>
      <c r="Y63" s="8"/>
      <c r="Z63" s="57"/>
      <c r="AA63" s="57"/>
      <c r="AB63" s="57"/>
      <c r="AC63" s="57"/>
      <c r="AD63" s="57"/>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c r="IK63" s="4"/>
      <c r="IL63" s="4"/>
      <c r="IM63" s="4"/>
      <c r="IN63" s="4"/>
      <c r="IO63" s="4"/>
      <c r="IP63" s="4"/>
      <c r="IQ63" s="4"/>
      <c r="IR63" s="4"/>
      <c r="IS63" s="4"/>
      <c r="IT63" s="4"/>
      <c r="IU63" s="4"/>
      <c r="IV63" s="4"/>
    </row>
    <row r="64" spans="1:256" ht="20.25">
      <c r="A64" s="31" t="s">
        <v>77</v>
      </c>
      <c r="B64" s="32"/>
      <c r="C64" s="32"/>
      <c r="D64" s="32"/>
      <c r="E64" s="32"/>
      <c r="F64" s="32"/>
      <c r="G64" s="32"/>
      <c r="H64" s="32"/>
      <c r="I64" s="32"/>
      <c r="J64" s="32"/>
      <c r="K64" s="32"/>
      <c r="L64" s="32"/>
      <c r="M64" s="32"/>
      <c r="N64" s="32"/>
      <c r="O64" s="32"/>
      <c r="P64" s="32"/>
      <c r="Q64" s="32"/>
      <c r="R64" s="32"/>
      <c r="S64" s="32"/>
      <c r="T64" s="32"/>
      <c r="U64" s="32"/>
      <c r="V64" s="32"/>
      <c r="W64" s="32"/>
      <c r="X64" s="32"/>
      <c r="Y64" s="8"/>
      <c r="Z64" s="8"/>
      <c r="AA64" s="8"/>
      <c r="AB64" s="8"/>
      <c r="AC64" s="8"/>
      <c r="AD64" s="8"/>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c r="IK64" s="4"/>
      <c r="IL64" s="4"/>
      <c r="IM64" s="4"/>
      <c r="IN64" s="4"/>
      <c r="IO64" s="4"/>
      <c r="IP64" s="4"/>
      <c r="IQ64" s="4"/>
      <c r="IR64" s="4"/>
      <c r="IS64" s="4"/>
      <c r="IT64" s="4"/>
      <c r="IU64" s="4"/>
      <c r="IV64" s="4"/>
    </row>
    <row r="65" spans="1:256" ht="20.25">
      <c r="A65" s="6" t="s">
        <v>40</v>
      </c>
      <c r="B65" s="32"/>
      <c r="C65" s="32"/>
      <c r="D65" s="32"/>
      <c r="E65" s="32"/>
      <c r="F65" s="32"/>
      <c r="G65" s="32"/>
      <c r="H65" s="32"/>
      <c r="I65" s="32"/>
      <c r="J65" s="32"/>
      <c r="K65" s="32"/>
      <c r="L65" s="32"/>
      <c r="M65" s="32"/>
      <c r="N65" s="32"/>
      <c r="O65" s="32"/>
      <c r="P65" s="32"/>
      <c r="Q65" s="32"/>
      <c r="R65" s="32"/>
      <c r="S65" s="32"/>
      <c r="T65" s="32"/>
      <c r="U65" s="32"/>
      <c r="V65" s="32"/>
      <c r="W65" s="32"/>
      <c r="X65" s="32"/>
      <c r="Y65" s="8"/>
      <c r="Z65" s="8"/>
      <c r="AA65" s="8"/>
      <c r="AB65" s="8"/>
      <c r="AC65" s="8"/>
      <c r="AD65" s="8"/>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row>
    <row r="66" spans="1:256" ht="20.25">
      <c r="A66" s="181" t="s">
        <v>27</v>
      </c>
      <c r="B66" s="182"/>
      <c r="C66" s="182"/>
      <c r="D66" s="182"/>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c r="AE66" s="183"/>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row>
    <row r="67" spans="1:256" ht="20.25">
      <c r="A67" s="34"/>
      <c r="B67" s="35"/>
      <c r="C67" s="35"/>
      <c r="D67" s="35"/>
      <c r="E67" s="35"/>
      <c r="F67" s="35"/>
      <c r="G67" s="35"/>
      <c r="H67" s="35"/>
      <c r="I67" s="35"/>
      <c r="J67" s="35"/>
      <c r="K67" s="35"/>
      <c r="L67" s="35"/>
      <c r="M67" s="35"/>
      <c r="N67" s="35"/>
      <c r="O67" s="35"/>
      <c r="P67" s="35"/>
      <c r="Q67" s="35"/>
      <c r="R67" s="35"/>
      <c r="S67" s="35"/>
      <c r="T67" s="35"/>
      <c r="U67" s="35"/>
      <c r="V67" s="35"/>
      <c r="W67" s="35"/>
      <c r="X67" s="35"/>
      <c r="Y67" s="35"/>
      <c r="Z67" s="42" t="s">
        <v>25</v>
      </c>
      <c r="AA67" s="35"/>
      <c r="AB67" s="35"/>
      <c r="AC67" s="35"/>
      <c r="AD67" s="35"/>
      <c r="AE67" s="36"/>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row>
    <row r="68" spans="1:256" ht="20.25">
      <c r="A68" s="33"/>
      <c r="B68" s="8"/>
      <c r="C68" s="8"/>
      <c r="D68" s="8"/>
      <c r="E68" s="8"/>
      <c r="F68" s="8"/>
      <c r="G68" s="8"/>
      <c r="H68" s="8"/>
      <c r="I68" s="8"/>
      <c r="J68" s="8"/>
      <c r="K68" s="8"/>
      <c r="L68" s="8"/>
      <c r="M68" s="8"/>
      <c r="N68" s="8"/>
      <c r="O68" s="8"/>
      <c r="P68" s="8"/>
      <c r="Q68" s="8"/>
      <c r="R68" s="8"/>
      <c r="S68" s="8"/>
      <c r="T68" s="8"/>
      <c r="U68" s="8"/>
      <c r="V68" s="8"/>
      <c r="W68" s="8"/>
      <c r="X68" s="8"/>
      <c r="Y68" s="21"/>
      <c r="Z68" s="43" t="s">
        <v>24</v>
      </c>
      <c r="AA68" s="22"/>
      <c r="AB68" s="37" t="s">
        <v>34</v>
      </c>
      <c r="AC68" s="1"/>
      <c r="AD68" s="37" t="s">
        <v>32</v>
      </c>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row>
    <row r="69" spans="1:30" ht="18">
      <c r="A69" s="17" t="s">
        <v>70</v>
      </c>
      <c r="B69" s="1"/>
      <c r="C69" s="1"/>
      <c r="D69" s="1"/>
      <c r="E69" s="1"/>
      <c r="F69" s="1"/>
      <c r="G69" s="1"/>
      <c r="H69" s="1"/>
      <c r="I69" s="1"/>
      <c r="J69" s="1"/>
      <c r="K69" s="1"/>
      <c r="L69" s="1"/>
      <c r="M69" s="1"/>
      <c r="N69" s="1"/>
      <c r="O69" s="1"/>
      <c r="P69" s="1"/>
      <c r="Q69" s="1"/>
      <c r="R69" s="1"/>
      <c r="S69" s="1"/>
      <c r="T69" s="1"/>
      <c r="U69" s="1"/>
      <c r="V69" s="1"/>
      <c r="W69" s="1"/>
      <c r="X69" s="1"/>
      <c r="Y69" s="1" t="s">
        <v>26</v>
      </c>
      <c r="Z69" s="23"/>
      <c r="AA69" s="1"/>
      <c r="AB69" s="1"/>
      <c r="AD69" s="40"/>
    </row>
    <row r="70" spans="1:30" ht="18">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row>
    <row r="71" spans="1:30" ht="18">
      <c r="A71" s="17" t="s">
        <v>86</v>
      </c>
      <c r="B71" s="1"/>
      <c r="C71" s="1"/>
      <c r="D71" s="1"/>
      <c r="E71" s="1"/>
      <c r="F71" s="1"/>
      <c r="G71" s="1"/>
      <c r="H71" s="1"/>
      <c r="I71" s="1"/>
      <c r="J71" s="1"/>
      <c r="K71" s="1"/>
      <c r="L71" s="1"/>
      <c r="M71" s="1"/>
      <c r="N71" s="1"/>
      <c r="O71" s="1"/>
      <c r="P71" s="1"/>
      <c r="Q71" s="1"/>
      <c r="R71" s="1"/>
      <c r="S71" s="1"/>
      <c r="T71" s="1"/>
      <c r="U71" s="1"/>
      <c r="V71" s="1"/>
      <c r="W71" s="1"/>
      <c r="X71" s="1"/>
      <c r="Y71" s="1"/>
      <c r="Z71" s="62"/>
      <c r="AA71" s="62"/>
      <c r="AB71" s="62"/>
      <c r="AC71" s="62"/>
      <c r="AD71" s="62"/>
    </row>
    <row r="72" spans="25:31" ht="18">
      <c r="Y72" s="21"/>
      <c r="Z72" s="63"/>
      <c r="AA72" s="63"/>
      <c r="AB72" s="63"/>
      <c r="AC72" s="63"/>
      <c r="AD72" s="63"/>
      <c r="AE72" s="61"/>
    </row>
    <row r="73" spans="1:256" ht="111" customHeight="1">
      <c r="A73" s="169" t="s">
        <v>0</v>
      </c>
      <c r="B73" s="170"/>
      <c r="C73" s="170"/>
      <c r="D73" s="170"/>
      <c r="E73" s="170"/>
      <c r="F73" s="170"/>
      <c r="G73" s="170"/>
      <c r="H73" s="170"/>
      <c r="I73" s="170"/>
      <c r="J73" s="170"/>
      <c r="K73" s="170"/>
      <c r="L73" s="170"/>
      <c r="M73" s="170"/>
      <c r="N73" s="170"/>
      <c r="O73" s="170"/>
      <c r="P73" s="170"/>
      <c r="Q73" s="170"/>
      <c r="R73" s="170"/>
      <c r="S73" s="170"/>
      <c r="T73" s="170"/>
      <c r="U73" s="170"/>
      <c r="V73" s="170"/>
      <c r="W73" s="170"/>
      <c r="X73" s="171"/>
      <c r="Y73" s="1" t="s">
        <v>26</v>
      </c>
      <c r="Z73" s="70"/>
      <c r="AA73" s="71"/>
      <c r="AB73" s="71"/>
      <c r="AC73" s="72"/>
      <c r="AD73" s="73"/>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row>
    <row r="74" spans="1:30" ht="18">
      <c r="A74" s="51"/>
      <c r="B74" s="59"/>
      <c r="C74" s="59"/>
      <c r="D74" s="59"/>
      <c r="E74" s="59"/>
      <c r="F74" s="59"/>
      <c r="G74" s="59"/>
      <c r="H74" s="59"/>
      <c r="I74" s="59"/>
      <c r="J74" s="59"/>
      <c r="K74" s="59"/>
      <c r="L74" s="59"/>
      <c r="M74" s="59"/>
      <c r="N74" s="59"/>
      <c r="O74" s="59"/>
      <c r="P74" s="59"/>
      <c r="Q74" s="59"/>
      <c r="R74" s="59"/>
      <c r="S74" s="59"/>
      <c r="T74" s="59"/>
      <c r="U74" s="59"/>
      <c r="V74" s="59"/>
      <c r="W74" s="59"/>
      <c r="X74" s="60"/>
      <c r="Y74" s="1"/>
      <c r="Z74" s="1"/>
      <c r="AA74" s="1"/>
      <c r="AB74" s="1"/>
      <c r="AC74" s="1"/>
      <c r="AD74" s="1"/>
    </row>
    <row r="75" spans="1:30" ht="18" customHeight="1">
      <c r="A75" s="166" t="s">
        <v>87</v>
      </c>
      <c r="B75" s="167"/>
      <c r="C75" s="167"/>
      <c r="D75" s="167"/>
      <c r="E75" s="167"/>
      <c r="F75" s="167"/>
      <c r="G75" s="167"/>
      <c r="H75" s="167"/>
      <c r="I75" s="167"/>
      <c r="J75" s="167"/>
      <c r="K75" s="167"/>
      <c r="L75" s="167"/>
      <c r="M75" s="167"/>
      <c r="N75" s="167"/>
      <c r="O75" s="167"/>
      <c r="P75" s="167"/>
      <c r="Q75" s="167"/>
      <c r="R75" s="167"/>
      <c r="S75" s="167"/>
      <c r="T75" s="167"/>
      <c r="U75" s="167"/>
      <c r="V75" s="167"/>
      <c r="W75" s="167"/>
      <c r="X75" s="168"/>
      <c r="Y75" s="1"/>
      <c r="Z75" s="1"/>
      <c r="AA75" s="1"/>
      <c r="AB75" s="1"/>
      <c r="AC75" s="1"/>
      <c r="AD75" s="1"/>
    </row>
    <row r="76" spans="1:30" ht="18">
      <c r="A76" s="52"/>
      <c r="B76" s="53"/>
      <c r="C76" s="53"/>
      <c r="D76" s="53"/>
      <c r="E76" s="53"/>
      <c r="F76" s="53"/>
      <c r="G76" s="53"/>
      <c r="H76" s="53"/>
      <c r="I76" s="53"/>
      <c r="J76" s="53"/>
      <c r="K76" s="53"/>
      <c r="L76" s="53"/>
      <c r="M76" s="53"/>
      <c r="N76" s="53"/>
      <c r="O76" s="53"/>
      <c r="P76" s="53"/>
      <c r="Q76" s="53"/>
      <c r="R76" s="53"/>
      <c r="S76" s="53"/>
      <c r="T76" s="53"/>
      <c r="U76" s="53"/>
      <c r="V76" s="53"/>
      <c r="W76" s="53"/>
      <c r="X76" s="54"/>
      <c r="Y76" s="1"/>
      <c r="Z76" s="1"/>
      <c r="AA76" s="1"/>
      <c r="AB76" s="1"/>
      <c r="AC76" s="1"/>
      <c r="AD76" s="1"/>
    </row>
    <row r="77" spans="1:30" ht="112.5" customHeight="1">
      <c r="A77" s="150" t="s">
        <v>93</v>
      </c>
      <c r="B77" s="159"/>
      <c r="C77" s="159"/>
      <c r="D77" s="159"/>
      <c r="E77" s="159"/>
      <c r="F77" s="159"/>
      <c r="G77" s="159"/>
      <c r="H77" s="159"/>
      <c r="I77" s="159"/>
      <c r="J77" s="159"/>
      <c r="K77" s="159"/>
      <c r="L77" s="159"/>
      <c r="M77" s="159"/>
      <c r="N77" s="159"/>
      <c r="O77" s="159"/>
      <c r="P77" s="159"/>
      <c r="Q77" s="159"/>
      <c r="R77" s="159"/>
      <c r="S77" s="159"/>
      <c r="T77" s="159"/>
      <c r="U77" s="159"/>
      <c r="V77" s="159"/>
      <c r="W77" s="159"/>
      <c r="X77" s="160"/>
      <c r="Y77" s="1"/>
      <c r="Z77" s="70"/>
      <c r="AA77" s="71"/>
      <c r="AB77" s="71"/>
      <c r="AC77" s="72"/>
      <c r="AD77" s="73"/>
    </row>
    <row r="78" spans="1:30" ht="18" customHeight="1">
      <c r="A78" s="67"/>
      <c r="B78" s="68"/>
      <c r="C78" s="68"/>
      <c r="D78" s="68"/>
      <c r="E78" s="68"/>
      <c r="F78" s="68"/>
      <c r="G78" s="68"/>
      <c r="H78" s="68"/>
      <c r="I78" s="68"/>
      <c r="J78" s="68"/>
      <c r="K78" s="68"/>
      <c r="L78" s="68"/>
      <c r="M78" s="68"/>
      <c r="N78" s="68"/>
      <c r="O78" s="68"/>
      <c r="P78" s="68"/>
      <c r="Q78" s="68"/>
      <c r="R78" s="68"/>
      <c r="S78" s="68"/>
      <c r="T78" s="68"/>
      <c r="U78" s="68"/>
      <c r="V78" s="68"/>
      <c r="W78" s="68"/>
      <c r="X78" s="69"/>
      <c r="Y78" s="1"/>
      <c r="Z78" s="70"/>
      <c r="AA78" s="71"/>
      <c r="AB78" s="71"/>
      <c r="AC78" s="72"/>
      <c r="AD78" s="73"/>
    </row>
    <row r="79" spans="1:30" ht="20.25" customHeight="1">
      <c r="A79" s="166" t="s">
        <v>1</v>
      </c>
      <c r="B79" s="167"/>
      <c r="C79" s="167"/>
      <c r="D79" s="167"/>
      <c r="E79" s="167"/>
      <c r="F79" s="167"/>
      <c r="G79" s="167"/>
      <c r="H79" s="167"/>
      <c r="I79" s="167"/>
      <c r="J79" s="167"/>
      <c r="K79" s="167"/>
      <c r="L79" s="167"/>
      <c r="M79" s="167"/>
      <c r="N79" s="167"/>
      <c r="O79" s="167"/>
      <c r="P79" s="167"/>
      <c r="Q79" s="167"/>
      <c r="R79" s="167"/>
      <c r="S79" s="167"/>
      <c r="T79" s="167"/>
      <c r="U79" s="167"/>
      <c r="V79" s="167"/>
      <c r="W79" s="167"/>
      <c r="X79" s="168"/>
      <c r="Y79" s="1"/>
      <c r="Z79" s="70"/>
      <c r="AA79" s="71"/>
      <c r="AB79" s="71"/>
      <c r="AC79" s="72"/>
      <c r="AD79" s="73"/>
    </row>
    <row r="80" spans="1:30" ht="117.75" customHeight="1">
      <c r="A80" s="150" t="s">
        <v>94</v>
      </c>
      <c r="B80" s="159"/>
      <c r="C80" s="159"/>
      <c r="D80" s="159"/>
      <c r="E80" s="159"/>
      <c r="F80" s="159"/>
      <c r="G80" s="159"/>
      <c r="H80" s="159"/>
      <c r="I80" s="159"/>
      <c r="J80" s="159"/>
      <c r="K80" s="159"/>
      <c r="L80" s="159"/>
      <c r="M80" s="159"/>
      <c r="N80" s="159"/>
      <c r="O80" s="159"/>
      <c r="P80" s="159"/>
      <c r="Q80" s="159"/>
      <c r="R80" s="159"/>
      <c r="S80" s="159"/>
      <c r="T80" s="159"/>
      <c r="U80" s="159"/>
      <c r="V80" s="159"/>
      <c r="W80" s="159"/>
      <c r="X80" s="160"/>
      <c r="Y80" s="1"/>
      <c r="Z80" s="70"/>
      <c r="AA80" s="71"/>
      <c r="AB80" s="71"/>
      <c r="AC80" s="72"/>
      <c r="AD80" s="73"/>
    </row>
    <row r="81" spans="1:30" ht="20.25" customHeight="1">
      <c r="A81" s="67"/>
      <c r="B81" s="68"/>
      <c r="C81" s="68"/>
      <c r="D81" s="68"/>
      <c r="E81" s="68"/>
      <c r="F81" s="68"/>
      <c r="G81" s="68"/>
      <c r="H81" s="68"/>
      <c r="I81" s="68"/>
      <c r="J81" s="68"/>
      <c r="K81" s="68"/>
      <c r="L81" s="68"/>
      <c r="M81" s="68"/>
      <c r="N81" s="68"/>
      <c r="O81" s="68"/>
      <c r="P81" s="68"/>
      <c r="Q81" s="68"/>
      <c r="R81" s="68"/>
      <c r="S81" s="68"/>
      <c r="T81" s="68"/>
      <c r="U81" s="68"/>
      <c r="V81" s="68"/>
      <c r="W81" s="68"/>
      <c r="X81" s="69"/>
      <c r="Y81" s="1"/>
      <c r="Z81" s="70"/>
      <c r="AA81" s="71"/>
      <c r="AB81" s="71"/>
      <c r="AC81" s="72"/>
      <c r="AD81" s="73"/>
    </row>
    <row r="82" spans="1:30" ht="16.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73"/>
    </row>
    <row r="83" spans="1:30" ht="18">
      <c r="A83" s="64" t="s">
        <v>5</v>
      </c>
      <c r="B83" s="1"/>
      <c r="C83" s="1"/>
      <c r="D83" s="1"/>
      <c r="E83" s="1"/>
      <c r="F83" s="1"/>
      <c r="G83" s="1"/>
      <c r="H83" s="1"/>
      <c r="I83" s="1"/>
      <c r="J83" s="1"/>
      <c r="K83" s="1"/>
      <c r="L83" s="1"/>
      <c r="M83" s="1"/>
      <c r="N83" s="1"/>
      <c r="O83" s="1"/>
      <c r="P83" s="1"/>
      <c r="Q83" s="1"/>
      <c r="R83" s="1"/>
      <c r="S83" s="1"/>
      <c r="T83" s="1"/>
      <c r="U83" s="1"/>
      <c r="V83" s="1"/>
      <c r="W83" s="1"/>
      <c r="X83" s="1"/>
      <c r="Y83" s="1"/>
      <c r="Z83" s="86">
        <v>-225</v>
      </c>
      <c r="AA83" s="87"/>
      <c r="AB83" s="87">
        <v>-223</v>
      </c>
      <c r="AC83" s="88"/>
      <c r="AD83" s="89">
        <v>-48481</v>
      </c>
    </row>
    <row r="84" spans="1:31" ht="18">
      <c r="A84" s="17"/>
      <c r="B84" s="1"/>
      <c r="C84" s="1"/>
      <c r="D84" s="1"/>
      <c r="E84" s="1"/>
      <c r="F84" s="1"/>
      <c r="G84" s="1"/>
      <c r="H84" s="1"/>
      <c r="I84" s="1"/>
      <c r="J84" s="1"/>
      <c r="K84" s="1"/>
      <c r="L84" s="1"/>
      <c r="M84" s="1"/>
      <c r="N84" s="1"/>
      <c r="O84" s="1"/>
      <c r="P84" s="1"/>
      <c r="Q84" s="1"/>
      <c r="R84" s="1"/>
      <c r="S84" s="1"/>
      <c r="T84" s="1"/>
      <c r="U84" s="1"/>
      <c r="V84" s="1"/>
      <c r="W84" s="1"/>
      <c r="X84" s="1"/>
      <c r="Y84" s="21"/>
      <c r="Z84" s="91"/>
      <c r="AA84" s="93"/>
      <c r="AB84" s="91"/>
      <c r="AC84" s="94"/>
      <c r="AD84" s="92"/>
      <c r="AE84" s="61"/>
    </row>
    <row r="85" spans="1:31" ht="18">
      <c r="A85" s="161" t="s">
        <v>2</v>
      </c>
      <c r="B85" s="164"/>
      <c r="C85" s="164"/>
      <c r="D85" s="164"/>
      <c r="E85" s="164"/>
      <c r="F85" s="164"/>
      <c r="G85" s="164"/>
      <c r="H85" s="164"/>
      <c r="I85" s="164"/>
      <c r="J85" s="164"/>
      <c r="K85" s="164"/>
      <c r="L85" s="164"/>
      <c r="M85" s="164"/>
      <c r="N85" s="164"/>
      <c r="O85" s="164"/>
      <c r="P85" s="164"/>
      <c r="Q85" s="164"/>
      <c r="R85" s="164"/>
      <c r="S85" s="164"/>
      <c r="T85" s="164"/>
      <c r="U85" s="164"/>
      <c r="V85" s="164"/>
      <c r="W85" s="164"/>
      <c r="X85" s="165"/>
      <c r="Y85" s="21"/>
      <c r="Z85" s="75">
        <f>Z83+Z61</f>
        <v>-158</v>
      </c>
      <c r="AA85" s="75">
        <f>AA83+AA61</f>
        <v>0</v>
      </c>
      <c r="AB85" s="75">
        <f>AB83+AB61</f>
        <v>-189</v>
      </c>
      <c r="AC85" s="90">
        <f>AC83+AC61</f>
        <v>0</v>
      </c>
      <c r="AD85" s="75">
        <f>AD83+AD61</f>
        <v>-23683</v>
      </c>
      <c r="AE85" s="61"/>
    </row>
    <row r="86" spans="1:30" ht="18">
      <c r="A86" s="1"/>
      <c r="B86" s="1"/>
      <c r="C86" s="1"/>
      <c r="D86" s="1"/>
      <c r="E86" s="1"/>
      <c r="F86" s="1"/>
      <c r="G86" s="1"/>
      <c r="H86" s="1"/>
      <c r="I86" s="1"/>
      <c r="J86" s="1"/>
      <c r="K86" s="1"/>
      <c r="L86" s="1"/>
      <c r="M86" s="1"/>
      <c r="N86" s="1"/>
      <c r="O86" s="1"/>
      <c r="P86" s="1"/>
      <c r="Q86" s="1"/>
      <c r="R86" s="1"/>
      <c r="S86" s="1"/>
      <c r="T86" s="1"/>
      <c r="U86" s="1"/>
      <c r="V86" s="1"/>
      <c r="W86" s="1"/>
      <c r="X86" s="1"/>
      <c r="Y86" s="1"/>
      <c r="Z86" s="23"/>
      <c r="AA86" s="1"/>
      <c r="AB86" s="23"/>
      <c r="AC86" s="1"/>
      <c r="AD86" s="23"/>
    </row>
    <row r="87" spans="1:30" ht="18">
      <c r="A87" s="7"/>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row>
    <row r="88" spans="1:30" ht="18">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row>
    <row r="89" spans="1:30" ht="18">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row>
    <row r="90" spans="1:30" ht="18">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row>
    <row r="91" spans="1:30" ht="18">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row>
    <row r="92" spans="1:30" ht="18">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row>
    <row r="93" spans="1:30" ht="18">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row>
  </sheetData>
  <mergeCells count="23">
    <mergeCell ref="A58:Y59"/>
    <mergeCell ref="A28:F28"/>
    <mergeCell ref="A66:AE66"/>
    <mergeCell ref="A36:X36"/>
    <mergeCell ref="A34:H34"/>
    <mergeCell ref="A56:M56"/>
    <mergeCell ref="A48:F48"/>
    <mergeCell ref="A63:F63"/>
    <mergeCell ref="A85:X85"/>
    <mergeCell ref="A75:X75"/>
    <mergeCell ref="A77:X77"/>
    <mergeCell ref="A73:X73"/>
    <mergeCell ref="A79:X79"/>
    <mergeCell ref="A80:X80"/>
    <mergeCell ref="Z7:AD7"/>
    <mergeCell ref="A40:Y40"/>
    <mergeCell ref="A42:N42"/>
    <mergeCell ref="A54:X54"/>
    <mergeCell ref="H7:L7"/>
    <mergeCell ref="N7:R7"/>
    <mergeCell ref="T7:X7"/>
    <mergeCell ref="A44:Y44"/>
    <mergeCell ref="A38:H38"/>
  </mergeCells>
  <printOptions horizontalCentered="1"/>
  <pageMargins left="0.5" right="0.5" top="1" bottom="1" header="0.5" footer="0.5"/>
  <pageSetup horizontalDpi="600" verticalDpi="600" orientation="landscape" scale="60" r:id="rId1"/>
  <rowBreaks count="3" manualBreakCount="3">
    <brk id="27" max="30" man="1"/>
    <brk id="47" max="30" man="1"/>
    <brk id="62" max="30" man="1"/>
  </rowBreaks>
</worksheet>
</file>

<file path=xl/worksheets/sheet3.xml><?xml version="1.0" encoding="utf-8"?>
<worksheet xmlns="http://schemas.openxmlformats.org/spreadsheetml/2006/main" xmlns:r="http://schemas.openxmlformats.org/officeDocument/2006/relationships">
  <dimension ref="A1:IV43"/>
  <sheetViews>
    <sheetView tabSelected="1" zoomScale="66" zoomScaleNormal="66" workbookViewId="0" topLeftCell="A1">
      <selection activeCell="C4" sqref="C4"/>
    </sheetView>
  </sheetViews>
  <sheetFormatPr defaultColWidth="9.140625" defaultRowHeight="12.75"/>
  <cols>
    <col min="1" max="1" width="3.8515625" style="3" customWidth="1"/>
    <col min="2" max="2" width="3.7109375" style="3" customWidth="1"/>
    <col min="3" max="3" width="8.7109375" style="3" customWidth="1"/>
    <col min="4" max="4" width="8.421875" style="3" customWidth="1"/>
    <col min="5" max="5" width="7.7109375" style="3" customWidth="1"/>
    <col min="6" max="6" width="13.57421875" style="3" customWidth="1"/>
    <col min="7" max="7" width="2.7109375" style="3" customWidth="1"/>
    <col min="8" max="8" width="10.140625" style="3" customWidth="1"/>
    <col min="9" max="9" width="1.7109375" style="3" customWidth="1"/>
    <col min="10" max="10" width="8.57421875" style="3" customWidth="1"/>
    <col min="11" max="11" width="2.28125" style="3" customWidth="1"/>
    <col min="12" max="12" width="12.57421875" style="3" customWidth="1"/>
    <col min="13" max="13" width="1.7109375" style="3" customWidth="1"/>
    <col min="14" max="14" width="11.00390625" style="3" customWidth="1"/>
    <col min="15" max="15" width="1.7109375" style="3" customWidth="1"/>
    <col min="16" max="16" width="8.28125" style="3" customWidth="1"/>
    <col min="17" max="17" width="1.7109375" style="3" customWidth="1"/>
    <col min="18" max="18" width="13.8515625" style="3" customWidth="1"/>
    <col min="19" max="19" width="1.7109375" style="3" customWidth="1"/>
    <col min="20" max="20" width="10.28125" style="3" customWidth="1"/>
    <col min="21" max="21" width="1.7109375" style="3" customWidth="1"/>
    <col min="22" max="22" width="8.8515625" style="3" customWidth="1"/>
    <col min="23" max="23" width="1.7109375" style="3" customWidth="1"/>
    <col min="24" max="24" width="13.8515625" style="3" customWidth="1"/>
    <col min="25" max="25" width="1.28515625" style="3" customWidth="1"/>
    <col min="26" max="26" width="12.28125" style="3" customWidth="1"/>
    <col min="27" max="27" width="1.7109375" style="3" customWidth="1"/>
    <col min="28" max="28" width="12.57421875" style="3" customWidth="1"/>
    <col min="29" max="29" width="1.8515625" style="3" customWidth="1"/>
    <col min="30" max="30" width="16.00390625" style="3" customWidth="1"/>
    <col min="31" max="31" width="3.421875" style="3" customWidth="1"/>
    <col min="32" max="16384" width="8.421875" style="3" customWidth="1"/>
  </cols>
  <sheetData>
    <row r="1" spans="1:30" ht="18">
      <c r="A1" s="44" t="s">
        <v>77</v>
      </c>
      <c r="B1" s="7"/>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8">
      <c r="A2" s="45" t="s">
        <v>3</v>
      </c>
      <c r="B2" s="7"/>
      <c r="C2" s="9"/>
      <c r="D2" s="7"/>
      <c r="E2" s="7"/>
      <c r="F2" s="7"/>
      <c r="G2" s="7"/>
      <c r="H2" s="7"/>
      <c r="I2" s="7"/>
      <c r="J2" s="7"/>
      <c r="K2" s="7"/>
      <c r="L2" s="7"/>
      <c r="M2" s="7"/>
      <c r="N2" s="7"/>
      <c r="O2" s="7"/>
      <c r="P2" s="7"/>
      <c r="Q2" s="7"/>
      <c r="R2" s="7"/>
      <c r="S2" s="7"/>
      <c r="T2" s="7"/>
      <c r="U2" s="7"/>
      <c r="V2" s="7"/>
      <c r="W2" s="7"/>
      <c r="X2" s="7"/>
      <c r="Y2" s="7"/>
      <c r="Z2" s="7"/>
      <c r="AA2" s="7"/>
      <c r="AB2" s="7"/>
      <c r="AC2" s="7"/>
      <c r="AD2" s="7"/>
    </row>
    <row r="3" spans="1:30" ht="18">
      <c r="A3" s="46" t="s">
        <v>27</v>
      </c>
      <c r="B3" s="7"/>
      <c r="C3" s="7"/>
      <c r="D3" s="7"/>
      <c r="E3" s="7"/>
      <c r="F3" s="7"/>
      <c r="G3" s="7"/>
      <c r="H3" s="7"/>
      <c r="I3" s="7"/>
      <c r="J3" s="7"/>
      <c r="K3" s="7"/>
      <c r="L3" s="7"/>
      <c r="M3" s="7"/>
      <c r="N3" s="7"/>
      <c r="O3" s="7"/>
      <c r="P3" s="7"/>
      <c r="Q3" s="7"/>
      <c r="R3" s="7"/>
      <c r="S3" s="7"/>
      <c r="T3" s="7"/>
      <c r="U3" s="7"/>
      <c r="V3" s="7"/>
      <c r="W3" s="7"/>
      <c r="X3" s="7"/>
      <c r="Y3" s="7"/>
      <c r="Z3" s="7"/>
      <c r="AA3" s="7"/>
      <c r="AB3" s="7"/>
      <c r="AC3" s="7"/>
      <c r="AD3" s="7"/>
    </row>
    <row r="7" spans="8:30" ht="42.75" customHeight="1">
      <c r="H7" s="154" t="s">
        <v>103</v>
      </c>
      <c r="I7" s="155"/>
      <c r="J7" s="155"/>
      <c r="K7" s="155"/>
      <c r="L7" s="156"/>
      <c r="N7" s="147" t="s">
        <v>60</v>
      </c>
      <c r="O7" s="157"/>
      <c r="P7" s="157"/>
      <c r="Q7" s="157"/>
      <c r="R7" s="158"/>
      <c r="T7" s="147" t="s">
        <v>59</v>
      </c>
      <c r="U7" s="157"/>
      <c r="V7" s="157"/>
      <c r="W7" s="157"/>
      <c r="X7" s="158"/>
      <c r="Z7" s="147" t="s">
        <v>69</v>
      </c>
      <c r="AA7" s="148"/>
      <c r="AB7" s="148"/>
      <c r="AC7" s="148"/>
      <c r="AD7" s="149"/>
    </row>
    <row r="8" spans="8:26" ht="15">
      <c r="H8" s="39" t="s">
        <v>36</v>
      </c>
      <c r="N8" s="39" t="s">
        <v>36</v>
      </c>
      <c r="T8" s="39" t="s">
        <v>36</v>
      </c>
      <c r="Z8" s="39" t="s">
        <v>36</v>
      </c>
    </row>
    <row r="9" spans="1:30" ht="15">
      <c r="A9" s="11" t="s">
        <v>33</v>
      </c>
      <c r="H9" s="38" t="s">
        <v>38</v>
      </c>
      <c r="J9" s="38" t="s">
        <v>34</v>
      </c>
      <c r="L9" s="38" t="s">
        <v>32</v>
      </c>
      <c r="N9" s="38" t="s">
        <v>38</v>
      </c>
      <c r="P9" s="38" t="s">
        <v>34</v>
      </c>
      <c r="R9" s="38" t="s">
        <v>32</v>
      </c>
      <c r="T9" s="38" t="s">
        <v>38</v>
      </c>
      <c r="V9" s="38" t="s">
        <v>34</v>
      </c>
      <c r="X9" s="38" t="s">
        <v>32</v>
      </c>
      <c r="Z9" s="38" t="s">
        <v>38</v>
      </c>
      <c r="AB9" s="38" t="s">
        <v>34</v>
      </c>
      <c r="AD9" s="38" t="s">
        <v>32</v>
      </c>
    </row>
    <row r="10" spans="1:30" ht="15">
      <c r="A10" s="11"/>
      <c r="H10" s="11"/>
      <c r="J10" s="11"/>
      <c r="L10" s="11"/>
      <c r="N10" s="11"/>
      <c r="P10" s="11"/>
      <c r="R10" s="11"/>
      <c r="T10" s="11"/>
      <c r="V10" s="11"/>
      <c r="X10" s="11"/>
      <c r="Z10" s="11"/>
      <c r="AB10" s="11"/>
      <c r="AD10" s="11"/>
    </row>
    <row r="11" spans="1:30" ht="15">
      <c r="A11" s="3" t="s">
        <v>28</v>
      </c>
      <c r="B11" s="24" t="s">
        <v>4</v>
      </c>
      <c r="G11" s="3" t="s">
        <v>26</v>
      </c>
      <c r="H11" s="3">
        <v>1139</v>
      </c>
      <c r="I11" s="24" t="s">
        <v>26</v>
      </c>
      <c r="J11" s="3">
        <v>1107</v>
      </c>
      <c r="L11" s="41">
        <v>201673</v>
      </c>
      <c r="N11" s="3">
        <v>1139</v>
      </c>
      <c r="P11" s="3">
        <v>1135</v>
      </c>
      <c r="R11" s="10">
        <v>208715</v>
      </c>
      <c r="T11" s="3">
        <v>1172</v>
      </c>
      <c r="V11" s="3">
        <v>1152</v>
      </c>
      <c r="X11" s="41">
        <v>212078</v>
      </c>
      <c r="Z11" s="3">
        <f>T11-N11</f>
        <v>33</v>
      </c>
      <c r="AB11" s="3">
        <f>V11-P11</f>
        <v>17</v>
      </c>
      <c r="AD11" s="41">
        <f>X11-R11</f>
        <v>3363</v>
      </c>
    </row>
    <row r="12" spans="1:30" ht="15">
      <c r="A12" s="11"/>
      <c r="H12" s="11"/>
      <c r="J12" s="11"/>
      <c r="L12" s="11"/>
      <c r="N12" s="11"/>
      <c r="P12" s="11"/>
      <c r="R12" s="11"/>
      <c r="T12" s="11"/>
      <c r="V12" s="11"/>
      <c r="X12" s="11"/>
      <c r="Z12" s="11"/>
      <c r="AB12" s="11"/>
      <c r="AD12" s="11"/>
    </row>
    <row r="13" spans="2:30" ht="15">
      <c r="B13" s="24" t="s">
        <v>72</v>
      </c>
      <c r="G13" s="3" t="s">
        <v>26</v>
      </c>
      <c r="H13" s="47">
        <f>SUM(H11:H12)</f>
        <v>1139</v>
      </c>
      <c r="I13" s="48"/>
      <c r="J13" s="49">
        <f>SUM(J11:J12)</f>
        <v>1107</v>
      </c>
      <c r="K13" s="48"/>
      <c r="L13" s="47">
        <f>SUM(L11:L12)</f>
        <v>201673</v>
      </c>
      <c r="M13" s="50"/>
      <c r="N13" s="47">
        <f>SUM(N11:N12)</f>
        <v>1139</v>
      </c>
      <c r="O13" s="50"/>
      <c r="P13" s="49">
        <f>SUM(P11:P12)</f>
        <v>1135</v>
      </c>
      <c r="Q13" s="50"/>
      <c r="R13" s="47">
        <f>SUM(R11:R12)</f>
        <v>208715</v>
      </c>
      <c r="S13" s="50"/>
      <c r="T13" s="47">
        <f>SUM(T11:T12)</f>
        <v>1172</v>
      </c>
      <c r="U13" s="50"/>
      <c r="V13" s="49">
        <f>SUM(V11:V12)</f>
        <v>1152</v>
      </c>
      <c r="W13" s="50"/>
      <c r="X13" s="47">
        <f>SUM(X11:X12)</f>
        <v>212078</v>
      </c>
      <c r="Y13" s="50"/>
      <c r="Z13" s="47">
        <f>SUM(Z11:Z12)</f>
        <v>33</v>
      </c>
      <c r="AA13" s="48"/>
      <c r="AB13" s="49">
        <f>SUM(AB11:AB12)</f>
        <v>17</v>
      </c>
      <c r="AC13" s="50"/>
      <c r="AD13" s="47">
        <f>SUM(AD11:AD12)</f>
        <v>3363</v>
      </c>
    </row>
    <row r="14" spans="8:30" ht="15">
      <c r="H14" s="62"/>
      <c r="L14" s="62"/>
      <c r="M14" s="81"/>
      <c r="N14" s="62"/>
      <c r="O14" s="10"/>
      <c r="Q14" s="10"/>
      <c r="R14" s="62"/>
      <c r="S14" s="81"/>
      <c r="T14" s="62"/>
      <c r="U14" s="10"/>
      <c r="W14" s="10"/>
      <c r="X14" s="62"/>
      <c r="Y14" s="81"/>
      <c r="Z14" s="62"/>
      <c r="AC14" s="10"/>
      <c r="AD14" s="62"/>
    </row>
    <row r="15" spans="2:31" ht="15">
      <c r="B15" s="3" t="s">
        <v>39</v>
      </c>
      <c r="G15" s="76"/>
      <c r="H15" s="133"/>
      <c r="I15" s="77"/>
      <c r="J15" s="49">
        <v>0</v>
      </c>
      <c r="K15" s="79"/>
      <c r="L15" s="133"/>
      <c r="M15" s="83"/>
      <c r="N15" s="133"/>
      <c r="O15" s="80"/>
      <c r="P15" s="49">
        <v>0</v>
      </c>
      <c r="Q15" s="84"/>
      <c r="R15" s="133"/>
      <c r="S15" s="83"/>
      <c r="T15" s="133"/>
      <c r="U15" s="80"/>
      <c r="V15" s="49">
        <v>0</v>
      </c>
      <c r="W15" s="84"/>
      <c r="X15" s="133"/>
      <c r="Y15" s="83"/>
      <c r="Z15" s="133"/>
      <c r="AA15" s="77"/>
      <c r="AB15" s="49">
        <v>0</v>
      </c>
      <c r="AC15" s="84"/>
      <c r="AD15" s="133"/>
      <c r="AE15" s="61"/>
    </row>
    <row r="16" spans="8:30" ht="15">
      <c r="H16" s="78"/>
      <c r="L16" s="78"/>
      <c r="M16" s="82"/>
      <c r="N16" s="78"/>
      <c r="O16" s="10"/>
      <c r="Q16" s="10"/>
      <c r="R16" s="78"/>
      <c r="S16" s="82"/>
      <c r="T16" s="78"/>
      <c r="U16" s="10"/>
      <c r="W16" s="10"/>
      <c r="X16" s="78"/>
      <c r="Y16" s="82"/>
      <c r="Z16" s="78"/>
      <c r="AC16" s="10"/>
      <c r="AD16" s="78"/>
    </row>
    <row r="17" spans="2:30" ht="15">
      <c r="B17" s="3" t="s">
        <v>35</v>
      </c>
      <c r="H17" s="3">
        <f>H13+H15</f>
        <v>1139</v>
      </c>
      <c r="J17" s="3">
        <f>J13+J15</f>
        <v>1107</v>
      </c>
      <c r="L17" s="3">
        <f>L13+L15</f>
        <v>201673</v>
      </c>
      <c r="M17" s="10"/>
      <c r="N17" s="3">
        <f>N13+N15</f>
        <v>1139</v>
      </c>
      <c r="O17" s="10"/>
      <c r="P17" s="3">
        <f>P13+P15</f>
        <v>1135</v>
      </c>
      <c r="Q17" s="10"/>
      <c r="R17" s="3">
        <f>R13+R15</f>
        <v>208715</v>
      </c>
      <c r="S17" s="10"/>
      <c r="T17" s="3">
        <f>T13+T15</f>
        <v>1172</v>
      </c>
      <c r="U17" s="10"/>
      <c r="V17" s="3">
        <f>V13+V15</f>
        <v>1152</v>
      </c>
      <c r="W17" s="10"/>
      <c r="X17" s="3">
        <f>X13+X15</f>
        <v>212078</v>
      </c>
      <c r="Y17" s="10"/>
      <c r="Z17" s="3">
        <f>Z13+Z15</f>
        <v>33</v>
      </c>
      <c r="AB17" s="3">
        <f>AB13+AB15</f>
        <v>17</v>
      </c>
      <c r="AC17" s="10"/>
      <c r="AD17" s="3">
        <f>AD13+AD15</f>
        <v>3363</v>
      </c>
    </row>
    <row r="18" spans="13:29" ht="15">
      <c r="M18" s="10"/>
      <c r="O18" s="10"/>
      <c r="Q18" s="10"/>
      <c r="S18" s="10"/>
      <c r="U18" s="10"/>
      <c r="W18" s="10"/>
      <c r="Y18" s="10"/>
      <c r="AC18" s="10"/>
    </row>
    <row r="22" spans="1:30" ht="15">
      <c r="A22" s="19"/>
      <c r="B22" s="7"/>
      <c r="C22" s="9"/>
      <c r="D22" s="7"/>
      <c r="E22" s="7"/>
      <c r="F22" s="7"/>
      <c r="G22" s="7"/>
      <c r="H22" s="7"/>
      <c r="I22" s="7"/>
      <c r="J22" s="7"/>
      <c r="K22" s="7"/>
      <c r="L22" s="7"/>
      <c r="M22" s="7"/>
      <c r="N22" s="7"/>
      <c r="O22" s="7"/>
      <c r="P22" s="7"/>
      <c r="Q22" s="7"/>
      <c r="R22" s="7"/>
      <c r="S22" s="7"/>
      <c r="T22" s="7"/>
      <c r="U22" s="7"/>
      <c r="V22" s="7"/>
      <c r="W22" s="7"/>
      <c r="X22" s="7"/>
      <c r="Y22" s="7"/>
      <c r="Z22" s="7"/>
      <c r="AA22" s="7"/>
      <c r="AB22" s="7"/>
      <c r="AC22" s="7"/>
      <c r="AD22" s="7"/>
    </row>
    <row r="23" spans="1:256" ht="20.25">
      <c r="A23" s="178"/>
      <c r="B23" s="179"/>
      <c r="C23" s="179"/>
      <c r="D23" s="179"/>
      <c r="E23" s="179"/>
      <c r="F23" s="180"/>
      <c r="G23" s="8"/>
      <c r="H23" s="8"/>
      <c r="I23" s="8"/>
      <c r="J23" s="8"/>
      <c r="K23" s="8"/>
      <c r="L23" s="8"/>
      <c r="M23" s="8"/>
      <c r="N23" s="8"/>
      <c r="O23" s="8"/>
      <c r="P23" s="8"/>
      <c r="Q23" s="8"/>
      <c r="R23" s="8"/>
      <c r="S23" s="8"/>
      <c r="T23" s="8"/>
      <c r="U23" s="8"/>
      <c r="V23" s="8"/>
      <c r="W23" s="8"/>
      <c r="X23" s="8"/>
      <c r="Y23" s="8"/>
      <c r="Z23" s="8"/>
      <c r="AA23" s="8"/>
      <c r="AB23" s="8"/>
      <c r="AC23" s="8"/>
      <c r="AD23" s="8"/>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row>
    <row r="24" spans="1:256" ht="20.25">
      <c r="A24" s="20" t="s">
        <v>77</v>
      </c>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row>
    <row r="25" spans="1:256" ht="20.25">
      <c r="A25" s="74" t="s">
        <v>3</v>
      </c>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row>
    <row r="26" spans="1:256" ht="20.25">
      <c r="A26" s="8" t="s">
        <v>27</v>
      </c>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row>
    <row r="27" spans="2:256" ht="20.25">
      <c r="B27" s="1"/>
      <c r="C27" s="1"/>
      <c r="D27" s="1"/>
      <c r="E27" s="1"/>
      <c r="F27" s="1"/>
      <c r="G27" s="1"/>
      <c r="H27" s="1"/>
      <c r="I27" s="1"/>
      <c r="J27" s="1"/>
      <c r="K27" s="1"/>
      <c r="L27" s="1"/>
      <c r="M27" s="1"/>
      <c r="N27" s="1"/>
      <c r="O27" s="1"/>
      <c r="P27" s="1"/>
      <c r="Q27" s="1"/>
      <c r="R27" s="1"/>
      <c r="S27" s="1"/>
      <c r="T27" s="1"/>
      <c r="U27" s="1"/>
      <c r="V27" s="1"/>
      <c r="W27" s="1"/>
      <c r="X27" s="1"/>
      <c r="Y27" s="1"/>
      <c r="Z27" s="15" t="s">
        <v>37</v>
      </c>
      <c r="AA27" s="15"/>
      <c r="AB27" s="15"/>
      <c r="AC27" s="1"/>
      <c r="AD27" s="1"/>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row>
    <row r="28" spans="1:256" ht="20.25">
      <c r="A28" s="1"/>
      <c r="B28" s="1"/>
      <c r="C28" s="1"/>
      <c r="D28" s="1"/>
      <c r="E28" s="1"/>
      <c r="F28" s="1"/>
      <c r="G28" s="1"/>
      <c r="H28" s="1"/>
      <c r="I28" s="1"/>
      <c r="J28" s="1"/>
      <c r="K28" s="1"/>
      <c r="L28" s="1"/>
      <c r="M28" s="1"/>
      <c r="N28" s="1"/>
      <c r="O28" s="1"/>
      <c r="P28" s="1"/>
      <c r="Q28" s="1"/>
      <c r="R28" s="1"/>
      <c r="S28" s="1"/>
      <c r="T28" s="1"/>
      <c r="U28" s="1"/>
      <c r="V28" s="1"/>
      <c r="W28" s="1"/>
      <c r="X28" s="1"/>
      <c r="Y28" s="1"/>
      <c r="Z28" s="16" t="s">
        <v>38</v>
      </c>
      <c r="AA28" s="15"/>
      <c r="AB28" s="16" t="s">
        <v>34</v>
      </c>
      <c r="AC28" s="1"/>
      <c r="AD28" s="18" t="s">
        <v>32</v>
      </c>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row>
    <row r="29" spans="1:256" ht="20.25">
      <c r="A29" s="136" t="s">
        <v>54</v>
      </c>
      <c r="B29" s="137"/>
      <c r="C29" s="137"/>
      <c r="D29" s="137"/>
      <c r="E29" s="137"/>
      <c r="F29" s="137"/>
      <c r="G29" s="137"/>
      <c r="H29" s="137"/>
      <c r="I29" s="137"/>
      <c r="J29" s="137"/>
      <c r="K29" s="137"/>
      <c r="L29" s="137"/>
      <c r="M29" s="137"/>
      <c r="N29" s="137"/>
      <c r="O29" s="137"/>
      <c r="P29" s="137"/>
      <c r="Q29" s="137"/>
      <c r="R29" s="137"/>
      <c r="S29" s="137"/>
      <c r="T29" s="137"/>
      <c r="U29" s="137"/>
      <c r="V29" s="137"/>
      <c r="W29" s="137"/>
      <c r="X29" s="153"/>
      <c r="Y29" s="1" t="s">
        <v>26</v>
      </c>
      <c r="Z29" s="1">
        <v>33</v>
      </c>
      <c r="AA29" s="1">
        <f>SUM(AA31:AA34)</f>
        <v>0</v>
      </c>
      <c r="AB29" s="1">
        <v>17</v>
      </c>
      <c r="AC29" s="1">
        <f>SUM(AC31:AC34)</f>
        <v>0</v>
      </c>
      <c r="AD29" s="40">
        <v>3363</v>
      </c>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row>
    <row r="30" spans="1:256" ht="20.25">
      <c r="A30" s="27"/>
      <c r="B30" s="25"/>
      <c r="C30" s="25"/>
      <c r="D30" s="25"/>
      <c r="E30" s="25"/>
      <c r="F30" s="25"/>
      <c r="G30" s="25"/>
      <c r="H30" s="25"/>
      <c r="I30" s="25"/>
      <c r="J30" s="25"/>
      <c r="K30" s="25"/>
      <c r="L30" s="25"/>
      <c r="M30" s="25"/>
      <c r="N30" s="25"/>
      <c r="O30" s="25"/>
      <c r="P30" s="25"/>
      <c r="Q30" s="25"/>
      <c r="R30" s="25"/>
      <c r="S30" s="25"/>
      <c r="T30" s="25"/>
      <c r="U30" s="25"/>
      <c r="V30" s="25"/>
      <c r="W30" s="25"/>
      <c r="X30" s="26"/>
      <c r="Y30" s="1"/>
      <c r="Z30" s="1"/>
      <c r="AA30" s="1"/>
      <c r="AB30" s="1"/>
      <c r="AC30" s="1"/>
      <c r="AD30" s="12"/>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row>
    <row r="31" spans="1:256" ht="20.25">
      <c r="A31" s="134" t="s">
        <v>104</v>
      </c>
      <c r="B31" s="187"/>
      <c r="C31" s="187"/>
      <c r="D31" s="187"/>
      <c r="E31" s="187"/>
      <c r="F31" s="187"/>
      <c r="G31" s="187"/>
      <c r="H31" s="187"/>
      <c r="I31" s="135"/>
      <c r="J31" s="135"/>
      <c r="K31" s="135"/>
      <c r="L31" s="135"/>
      <c r="M31" s="188"/>
      <c r="N31" s="25"/>
      <c r="O31" s="25"/>
      <c r="P31" s="25"/>
      <c r="Q31" s="25"/>
      <c r="R31" s="25"/>
      <c r="S31" s="25"/>
      <c r="T31" s="25"/>
      <c r="U31" s="25"/>
      <c r="V31" s="25"/>
      <c r="W31" s="25"/>
      <c r="X31" s="26"/>
      <c r="Y31" s="1"/>
      <c r="Z31" s="1"/>
      <c r="AA31" s="1"/>
      <c r="AB31" s="1"/>
      <c r="AC31" s="1"/>
      <c r="AD31" s="12"/>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row>
    <row r="32" spans="1:256" ht="2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c r="IV32" s="4"/>
    </row>
    <row r="33" spans="1:256" s="30" customFormat="1" ht="132" customHeight="1">
      <c r="A33" s="189" t="s">
        <v>105</v>
      </c>
      <c r="B33" s="190"/>
      <c r="C33" s="190"/>
      <c r="D33" s="190"/>
      <c r="E33" s="190"/>
      <c r="F33" s="190"/>
      <c r="G33" s="190"/>
      <c r="H33" s="190"/>
      <c r="I33" s="190"/>
      <c r="J33" s="190"/>
      <c r="K33" s="190"/>
      <c r="L33" s="190"/>
      <c r="M33" s="190"/>
      <c r="N33" s="190"/>
      <c r="O33" s="190"/>
      <c r="P33" s="190"/>
      <c r="Q33" s="190"/>
      <c r="R33" s="190"/>
      <c r="S33" s="190"/>
      <c r="T33" s="190"/>
      <c r="U33" s="190"/>
      <c r="V33" s="190"/>
      <c r="W33" s="190"/>
      <c r="X33" s="190"/>
      <c r="Y33" s="28"/>
      <c r="Z33" s="28"/>
      <c r="AA33" s="28"/>
      <c r="AB33" s="28"/>
      <c r="AC33" s="28"/>
      <c r="AD33" s="28"/>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c r="FW33" s="29"/>
      <c r="FX33" s="29"/>
      <c r="FY33" s="29"/>
      <c r="FZ33" s="29"/>
      <c r="GA33" s="29"/>
      <c r="GB33" s="29"/>
      <c r="GC33" s="29"/>
      <c r="GD33" s="29"/>
      <c r="GE33" s="29"/>
      <c r="GF33" s="29"/>
      <c r="GG33" s="29"/>
      <c r="GH33" s="29"/>
      <c r="GI33" s="29"/>
      <c r="GJ33" s="29"/>
      <c r="GK33" s="29"/>
      <c r="GL33" s="29"/>
      <c r="GM33" s="29"/>
      <c r="GN33" s="29"/>
      <c r="GO33" s="29"/>
      <c r="GP33" s="29"/>
      <c r="GQ33" s="29"/>
      <c r="GR33" s="29"/>
      <c r="GS33" s="29"/>
      <c r="GT33" s="29"/>
      <c r="GU33" s="29"/>
      <c r="GV33" s="29"/>
      <c r="GW33" s="29"/>
      <c r="GX33" s="29"/>
      <c r="GY33" s="29"/>
      <c r="GZ33" s="29"/>
      <c r="HA33" s="29"/>
      <c r="HB33" s="29"/>
      <c r="HC33" s="29"/>
      <c r="HD33" s="29"/>
      <c r="HE33" s="29"/>
      <c r="HF33" s="29"/>
      <c r="HG33" s="29"/>
      <c r="HH33" s="29"/>
      <c r="HI33" s="29"/>
      <c r="HJ33" s="29"/>
      <c r="HK33" s="29"/>
      <c r="HL33" s="29"/>
      <c r="HM33" s="29"/>
      <c r="HN33" s="29"/>
      <c r="HO33" s="29"/>
      <c r="HP33" s="29"/>
      <c r="HQ33" s="29"/>
      <c r="HR33" s="29"/>
      <c r="HS33" s="29"/>
      <c r="HT33" s="29"/>
      <c r="HU33" s="29"/>
      <c r="HV33" s="29"/>
      <c r="HW33" s="29"/>
      <c r="HX33" s="29"/>
      <c r="HY33" s="29"/>
      <c r="HZ33" s="29"/>
      <c r="IA33" s="29"/>
      <c r="IB33" s="29"/>
      <c r="IC33" s="29"/>
      <c r="ID33" s="29"/>
      <c r="IE33" s="29"/>
      <c r="IF33" s="29"/>
      <c r="IG33" s="29"/>
      <c r="IH33" s="29"/>
      <c r="II33" s="29"/>
      <c r="IJ33" s="29"/>
      <c r="IK33" s="29"/>
      <c r="IL33" s="29"/>
      <c r="IM33" s="29"/>
      <c r="IN33" s="29"/>
      <c r="IO33" s="29"/>
      <c r="IP33" s="29"/>
      <c r="IQ33" s="29"/>
      <c r="IR33" s="29"/>
      <c r="IS33" s="29"/>
      <c r="IT33" s="29"/>
      <c r="IU33" s="29"/>
      <c r="IV33" s="29"/>
    </row>
    <row r="34" spans="1:256" ht="20.25">
      <c r="A34" s="2"/>
      <c r="B34" s="2"/>
      <c r="C34" s="2"/>
      <c r="D34" s="2"/>
      <c r="E34" s="2"/>
      <c r="F34" s="2"/>
      <c r="G34" s="2"/>
      <c r="H34" s="2"/>
      <c r="I34" s="2"/>
      <c r="J34" s="2"/>
      <c r="K34" s="2"/>
      <c r="L34" s="2"/>
      <c r="M34" s="2"/>
      <c r="N34" s="2"/>
      <c r="O34" s="2"/>
      <c r="P34" s="2"/>
      <c r="Q34" s="2"/>
      <c r="R34" s="2"/>
      <c r="S34" s="2"/>
      <c r="T34" s="2"/>
      <c r="U34" s="2"/>
      <c r="V34" s="2"/>
      <c r="W34" s="2"/>
      <c r="X34" s="2"/>
      <c r="Y34" s="1"/>
      <c r="Z34" s="1"/>
      <c r="AA34" s="1"/>
      <c r="AB34" s="1"/>
      <c r="AC34" s="1"/>
      <c r="AD34" s="1"/>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c r="IV34" s="4"/>
    </row>
    <row r="35" spans="1:256" ht="20.25">
      <c r="A35" s="1"/>
      <c r="B35" s="1"/>
      <c r="C35" s="1"/>
      <c r="D35" s="1"/>
      <c r="E35" s="1"/>
      <c r="F35" s="1"/>
      <c r="G35" s="1"/>
      <c r="H35" s="1"/>
      <c r="I35" s="1"/>
      <c r="J35" s="1"/>
      <c r="K35" s="1"/>
      <c r="L35" s="1"/>
      <c r="M35" s="1"/>
      <c r="N35" s="1"/>
      <c r="O35" s="1"/>
      <c r="P35" s="1"/>
      <c r="Q35" s="1"/>
      <c r="R35" s="1"/>
      <c r="S35" s="1"/>
      <c r="T35" s="1"/>
      <c r="U35" s="1"/>
      <c r="V35" s="1"/>
      <c r="W35" s="1"/>
      <c r="X35" s="1"/>
      <c r="Y35" s="1"/>
      <c r="Z35" s="56"/>
      <c r="AA35" s="58"/>
      <c r="AB35" s="56"/>
      <c r="AC35" s="58"/>
      <c r="AD35" s="56"/>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row>
    <row r="36" spans="1:256" ht="20.25">
      <c r="A36" s="64" t="s">
        <v>6</v>
      </c>
      <c r="B36" s="1"/>
      <c r="C36" s="1"/>
      <c r="D36" s="1"/>
      <c r="E36" s="1"/>
      <c r="F36" s="1"/>
      <c r="G36" s="1"/>
      <c r="H36" s="1"/>
      <c r="I36" s="1"/>
      <c r="J36" s="1"/>
      <c r="K36" s="1"/>
      <c r="L36" s="1"/>
      <c r="M36" s="1"/>
      <c r="N36" s="1"/>
      <c r="O36" s="1"/>
      <c r="P36" s="1"/>
      <c r="Q36" s="1"/>
      <c r="R36" s="1"/>
      <c r="S36" s="1"/>
      <c r="T36" s="1"/>
      <c r="U36" s="1"/>
      <c r="V36" s="1"/>
      <c r="W36" s="1"/>
      <c r="X36" s="1"/>
      <c r="Y36" s="21"/>
      <c r="Z36" s="1">
        <v>33</v>
      </c>
      <c r="AA36" s="1" t="e">
        <f>AA29+#REF!</f>
        <v>#REF!</v>
      </c>
      <c r="AB36" s="1">
        <v>17</v>
      </c>
      <c r="AC36" s="1" t="e">
        <f>AC29+#REF!</f>
        <v>#REF!</v>
      </c>
      <c r="AD36" s="40">
        <v>3363</v>
      </c>
      <c r="AE36" s="55"/>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row>
    <row r="37" spans="1:256" ht="20.25">
      <c r="A37" s="19"/>
      <c r="B37" s="8"/>
      <c r="C37" s="8"/>
      <c r="D37" s="8"/>
      <c r="E37" s="8"/>
      <c r="F37" s="8"/>
      <c r="G37" s="8"/>
      <c r="H37" s="8"/>
      <c r="I37" s="8"/>
      <c r="J37" s="8"/>
      <c r="K37" s="8"/>
      <c r="L37" s="8"/>
      <c r="M37" s="8"/>
      <c r="N37" s="8"/>
      <c r="O37" s="8"/>
      <c r="P37" s="8"/>
      <c r="Q37" s="8"/>
      <c r="R37" s="8"/>
      <c r="S37" s="8"/>
      <c r="T37" s="8"/>
      <c r="U37" s="8"/>
      <c r="V37" s="8"/>
      <c r="W37" s="8"/>
      <c r="X37" s="8"/>
      <c r="Y37" s="8"/>
      <c r="Z37" s="95"/>
      <c r="AA37" s="95"/>
      <c r="AB37" s="95"/>
      <c r="AC37" s="95"/>
      <c r="AD37" s="96"/>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row>
    <row r="38" spans="1:31" ht="18">
      <c r="A38" s="17"/>
      <c r="B38" s="1"/>
      <c r="C38" s="1"/>
      <c r="D38" s="1"/>
      <c r="E38" s="1"/>
      <c r="F38" s="1"/>
      <c r="G38" s="1"/>
      <c r="H38" s="1"/>
      <c r="I38" s="1"/>
      <c r="J38" s="1"/>
      <c r="K38" s="1"/>
      <c r="L38" s="1"/>
      <c r="M38" s="1"/>
      <c r="N38" s="1"/>
      <c r="O38" s="1"/>
      <c r="P38" s="1"/>
      <c r="Q38" s="1"/>
      <c r="R38" s="1"/>
      <c r="S38" s="1"/>
      <c r="T38" s="1"/>
      <c r="U38" s="1"/>
      <c r="V38" s="1"/>
      <c r="W38" s="1"/>
      <c r="X38" s="1"/>
      <c r="Y38" s="21"/>
      <c r="Z38" s="91"/>
      <c r="AA38" s="93"/>
      <c r="AB38" s="91"/>
      <c r="AC38" s="94"/>
      <c r="AD38" s="91"/>
      <c r="AE38" s="61"/>
    </row>
    <row r="39" spans="1:31" ht="18">
      <c r="A39" s="161" t="s">
        <v>2</v>
      </c>
      <c r="B39" s="164"/>
      <c r="C39" s="164"/>
      <c r="D39" s="164"/>
      <c r="E39" s="164"/>
      <c r="F39" s="164"/>
      <c r="G39" s="164"/>
      <c r="H39" s="164"/>
      <c r="I39" s="164"/>
      <c r="J39" s="164"/>
      <c r="K39" s="164"/>
      <c r="L39" s="164"/>
      <c r="M39" s="164"/>
      <c r="N39" s="164"/>
      <c r="O39" s="164"/>
      <c r="P39" s="164"/>
      <c r="Q39" s="164"/>
      <c r="R39" s="164"/>
      <c r="S39" s="164"/>
      <c r="T39" s="164"/>
      <c r="U39" s="164"/>
      <c r="V39" s="164"/>
      <c r="W39" s="164"/>
      <c r="X39" s="165"/>
      <c r="Y39" s="21"/>
      <c r="Z39" s="70">
        <f>Z36</f>
        <v>33</v>
      </c>
      <c r="AA39" s="70" t="e">
        <f>#REF!+AA36</f>
        <v>#REF!</v>
      </c>
      <c r="AB39" s="70">
        <f>AB36</f>
        <v>17</v>
      </c>
      <c r="AC39" s="97" t="e">
        <f>#REF!+AC36</f>
        <v>#REF!</v>
      </c>
      <c r="AD39" s="98">
        <f>AD36</f>
        <v>3363</v>
      </c>
      <c r="AE39" s="61"/>
    </row>
    <row r="40" spans="1:30" ht="18">
      <c r="A40" s="1"/>
      <c r="B40" s="1"/>
      <c r="C40" s="1"/>
      <c r="D40" s="1"/>
      <c r="E40" s="1"/>
      <c r="F40" s="1"/>
      <c r="G40" s="1"/>
      <c r="H40" s="1"/>
      <c r="I40" s="1"/>
      <c r="J40" s="1"/>
      <c r="K40" s="1"/>
      <c r="L40" s="1"/>
      <c r="M40" s="1"/>
      <c r="N40" s="1"/>
      <c r="O40" s="1"/>
      <c r="P40" s="1"/>
      <c r="Q40" s="1"/>
      <c r="R40" s="1"/>
      <c r="S40" s="1"/>
      <c r="T40" s="1"/>
      <c r="U40" s="1"/>
      <c r="V40" s="1"/>
      <c r="W40" s="1"/>
      <c r="X40" s="1"/>
      <c r="Y40" s="1"/>
      <c r="Z40" s="23"/>
      <c r="AA40" s="1"/>
      <c r="AB40" s="23"/>
      <c r="AC40" s="1"/>
      <c r="AD40" s="23"/>
    </row>
    <row r="41" spans="1:30" ht="18">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row>
    <row r="42" spans="1:30" ht="18">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row>
    <row r="43" spans="1:30" ht="18">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row>
  </sheetData>
  <mergeCells count="9">
    <mergeCell ref="Z7:AD7"/>
    <mergeCell ref="A29:X29"/>
    <mergeCell ref="H7:L7"/>
    <mergeCell ref="N7:R7"/>
    <mergeCell ref="T7:X7"/>
    <mergeCell ref="A39:X39"/>
    <mergeCell ref="A31:M31"/>
    <mergeCell ref="A23:F23"/>
    <mergeCell ref="A33:X33"/>
  </mergeCells>
  <printOptions horizontalCentered="1"/>
  <pageMargins left="0.5" right="0.5" top="1" bottom="1" header="0.5" footer="0.5"/>
  <pageSetup horizontalDpi="600" verticalDpi="600" orientation="landscape" scale="60" r:id="rId1"/>
  <rowBreaks count="1" manualBreakCount="1">
    <brk id="22" max="3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nsterganos</cp:lastModifiedBy>
  <cp:lastPrinted>2006-01-31T21:06:17Z</cp:lastPrinted>
  <dcterms:created xsi:type="dcterms:W3CDTF">2003-12-29T19:39:16Z</dcterms:created>
  <dcterms:modified xsi:type="dcterms:W3CDTF">2006-02-06T17:40:00Z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1568203207</vt:i4>
  </property>
  <property fmtid="{D5CDD505-2E9C-101B-9397-08002B2CF9AE}" pid="3" name="_NewReviewCycle">
    <vt:lpwstr/>
  </property>
  <property fmtid="{D5CDD505-2E9C-101B-9397-08002B2CF9AE}" pid="4" name="_EmailSubject">
    <vt:lpwstr>Budget Summary</vt:lpwstr>
  </property>
  <property fmtid="{D5CDD505-2E9C-101B-9397-08002B2CF9AE}" pid="5" name="_AuthorEmail">
    <vt:lpwstr>JRGinsburg@DEA.USDOJ.GOV</vt:lpwstr>
  </property>
  <property fmtid="{D5CDD505-2E9C-101B-9397-08002B2CF9AE}" pid="6" name="_AuthorEmailDisplayName">
    <vt:lpwstr>Ginsburg, Joshua R.</vt:lpwstr>
  </property>
  <property fmtid="{D5CDD505-2E9C-101B-9397-08002B2CF9AE}" pid="7" name="_PreviousAdHocReviewCycleID">
    <vt:i4>-524157033</vt:i4>
  </property>
  <property fmtid="{D5CDD505-2E9C-101B-9397-08002B2CF9AE}" pid="8" name="_ReviewingToolsShownOnce">
    <vt:lpwstr/>
  </property>
</Properties>
</file>