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55" activeTab="2"/>
  </bookViews>
  <sheets>
    <sheet name="Data" sheetId="1" r:id="rId1"/>
    <sheet name="Fits" sheetId="2" r:id="rId2"/>
    <sheet name="Plot 10-12" sheetId="3" r:id="rId3"/>
    <sheet name="Plot 32-34" sheetId="4" r:id="rId4"/>
    <sheet name="Plot 57-58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</sheets>
  <definedNames/>
  <calcPr fullCalcOnLoad="1"/>
</workbook>
</file>

<file path=xl/sharedStrings.xml><?xml version="1.0" encoding="utf-8"?>
<sst xmlns="http://schemas.openxmlformats.org/spreadsheetml/2006/main" count="102" uniqueCount="38">
  <si>
    <t>Average</t>
  </si>
  <si>
    <t>Log-Avg.</t>
  </si>
  <si>
    <t>Volumetric</t>
  </si>
  <si>
    <t>Pressure</t>
  </si>
  <si>
    <t>Water</t>
  </si>
  <si>
    <t>(bars)</t>
  </si>
  <si>
    <t>Content</t>
  </si>
  <si>
    <t>P (bars)</t>
  </si>
  <si>
    <t>Theta</t>
  </si>
  <si>
    <t>RETC FITS TO OBSERVED RETENTION DATA</t>
  </si>
  <si>
    <t>van</t>
  </si>
  <si>
    <t>Brooks-</t>
  </si>
  <si>
    <t>Genuchten</t>
  </si>
  <si>
    <t>Corey</t>
  </si>
  <si>
    <t>WCR</t>
  </si>
  <si>
    <r>
      <t>ALPHA (bars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</si>
  <si>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N (LAMBDA)</t>
  </si>
  <si>
    <t>SEMINOLE  -  10-12 cm depth</t>
  </si>
  <si>
    <t>SEMINOLE  -  32-34 cm depth</t>
  </si>
  <si>
    <t>SEMINOLE  -  57-58 cm depth</t>
  </si>
  <si>
    <t>Ring 281</t>
  </si>
  <si>
    <t>Ring 356</t>
  </si>
  <si>
    <t>Ring 303</t>
  </si>
  <si>
    <t>Ring 284</t>
  </si>
  <si>
    <t>Ring 262</t>
  </si>
  <si>
    <t>Ring 360</t>
  </si>
  <si>
    <t>Ring 71</t>
  </si>
  <si>
    <t>Ring 276</t>
  </si>
  <si>
    <t>Ring 261</t>
  </si>
  <si>
    <t>Ring 111</t>
  </si>
  <si>
    <t>Ring 98</t>
  </si>
  <si>
    <t>Ring 310</t>
  </si>
  <si>
    <t>SEMINOLE</t>
  </si>
  <si>
    <t>10-12 cm</t>
  </si>
  <si>
    <t>32-34 cm</t>
  </si>
  <si>
    <t>57-58 cm</t>
  </si>
  <si>
    <t>Note:  Shaded data are suspect and were not used in computing averages.</t>
  </si>
  <si>
    <t>WCS (fixed)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</si>
</sst>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1" fontId="4" fillId="0" borderId="0" xfId="0" applyNumberFormat="1" applyFont="1" applyAlignment="1">
      <alignment horizontal="centerContinuous"/>
    </xf>
    <xf numFmtId="11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1" fontId="1" fillId="0" borderId="8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1" fontId="0" fillId="0" borderId="11" xfId="0" applyNumberFormat="1" applyBorder="1" applyAlignment="1">
      <alignment horizontal="right"/>
    </xf>
    <xf numFmtId="164" fontId="0" fillId="0" borderId="3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1" fontId="0" fillId="2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Data!$B$5:$B$12</c:f>
              <c:numCache>
                <c:ptCount val="8"/>
                <c:pt idx="0">
                  <c:v>0.16664241012952977</c:v>
                </c:pt>
                <c:pt idx="1">
                  <c:v>0.20360937272594967</c:v>
                </c:pt>
                <c:pt idx="2">
                  <c:v>0.2199582787561247</c:v>
                </c:pt>
                <c:pt idx="3">
                  <c:v>0.23431814874108567</c:v>
                </c:pt>
                <c:pt idx="4">
                  <c:v>0.2548876922330568</c:v>
                </c:pt>
                <c:pt idx="5">
                  <c:v>0.2689564837723767</c:v>
                </c:pt>
                <c:pt idx="6">
                  <c:v>0.2875369912191335</c:v>
                </c:pt>
                <c:pt idx="7">
                  <c:v>0.34361810507931884</c:v>
                </c:pt>
              </c:numCache>
            </c:numRef>
          </c:xVal>
          <c:yVal>
            <c:numRef>
              <c:f>Data!$A$5:$A$12</c:f>
              <c:numCache>
                <c:ptCount val="8"/>
                <c:pt idx="0">
                  <c:v>15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0.66</c:v>
                </c:pt>
                <c:pt idx="5">
                  <c:v>0.33</c:v>
                </c:pt>
                <c:pt idx="6">
                  <c:v>0.16</c:v>
                </c:pt>
                <c:pt idx="7">
                  <c:v>0.001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Fits!$B$15:$B$65</c:f>
              <c:numCache>
                <c:ptCount val="51"/>
                <c:pt idx="0">
                  <c:v>0.14768891579775237</c:v>
                </c:pt>
                <c:pt idx="1">
                  <c:v>0.15130846115502447</c:v>
                </c:pt>
                <c:pt idx="2">
                  <c:v>0.15501664282736366</c:v>
                </c:pt>
                <c:pt idx="3">
                  <c:v>0.15881560850009724</c:v>
                </c:pt>
                <c:pt idx="4">
                  <c:v>0.16270755054656177</c:v>
                </c:pt>
                <c:pt idx="5">
                  <c:v>0.16669470457038157</c:v>
                </c:pt>
                <c:pt idx="6">
                  <c:v>0.17077934709312684</c:v>
                </c:pt>
                <c:pt idx="7">
                  <c:v>0.17496379210436072</c:v>
                </c:pt>
                <c:pt idx="8">
                  <c:v>0.17925038610073507</c:v>
                </c:pt>
                <c:pt idx="9">
                  <c:v>0.1836415011219842</c:v>
                </c:pt>
                <c:pt idx="10">
                  <c:v>0.18813952513565985</c:v>
                </c:pt>
                <c:pt idx="11">
                  <c:v>0.1927468489179935</c:v>
                </c:pt>
                <c:pt idx="12">
                  <c:v>0.19746584831096956</c:v>
                </c:pt>
                <c:pt idx="13">
                  <c:v>0.20229886038735562</c:v>
                </c:pt>
                <c:pt idx="14">
                  <c:v>0.20724815160341442</c:v>
                </c:pt>
                <c:pt idx="15">
                  <c:v>0.21231587543571745</c:v>
                </c:pt>
                <c:pt idx="16">
                  <c:v>0.2175040162513691</c:v>
                </c:pt>
                <c:pt idx="17">
                  <c:v>0.22281431521358933</c:v>
                </c:pt>
                <c:pt idx="18">
                  <c:v>0.2282481728397508</c:v>
                </c:pt>
                <c:pt idx="19">
                  <c:v>0.23380652137533406</c:v>
                </c:pt>
                <c:pt idx="20">
                  <c:v>0.23948965841277248</c:v>
                </c:pt>
                <c:pt idx="21">
                  <c:v>0.2452970311998183</c:v>
                </c:pt>
                <c:pt idx="22">
                  <c:v>0.2512269589629593</c:v>
                </c:pt>
                <c:pt idx="23">
                  <c:v>0.25727627858317276</c:v>
                </c:pt>
                <c:pt idx="24">
                  <c:v>0.2634398976224899</c:v>
                </c:pt>
                <c:pt idx="25">
                  <c:v>0.26971023892826473</c:v>
                </c:pt>
                <c:pt idx="26">
                  <c:v>0.2760765643426698</c:v>
                </c:pt>
                <c:pt idx="27">
                  <c:v>0.2825241737056416</c:v>
                </c:pt>
                <c:pt idx="28">
                  <c:v>0.28903349253334587</c:v>
                </c:pt>
                <c:pt idx="29">
                  <c:v>0.2955790913234846</c:v>
                </c:pt>
                <c:pt idx="30">
                  <c:v>0.3021287249550523</c:v>
                </c:pt>
                <c:pt idx="31">
                  <c:v>0.30864254317837225</c:v>
                </c:pt>
                <c:pt idx="32">
                  <c:v>0.3150726972642378</c:v>
                </c:pt>
                <c:pt idx="33">
                  <c:v>0.321363636003438</c:v>
                </c:pt>
                <c:pt idx="34">
                  <c:v>0.32745341238296616</c:v>
                </c:pt>
                <c:pt idx="35">
                  <c:v>0.3332762621273619</c:v>
                </c:pt>
                <c:pt idx="36">
                  <c:v>0.3387665214792101</c:v>
                </c:pt>
                <c:pt idx="37">
                  <c:v>0.34386361687572214</c:v>
                </c:pt>
                <c:pt idx="38">
                  <c:v>0.3485174543965639</c:v>
                </c:pt>
                <c:pt idx="39">
                  <c:v>0.35269321939392173</c:v>
                </c:pt>
                <c:pt idx="40">
                  <c:v>0.35637455078328073</c:v>
                </c:pt>
                <c:pt idx="41">
                  <c:v>0.3595643739436782</c:v>
                </c:pt>
                <c:pt idx="42">
                  <c:v>0.3622832720990951</c:v>
                </c:pt>
                <c:pt idx="43">
                  <c:v>0.36456590283271795</c:v>
                </c:pt>
                <c:pt idx="44">
                  <c:v>0.3664563669066497</c:v>
                </c:pt>
                <c:pt idx="45">
                  <c:v>0.36800349272239224</c:v>
                </c:pt>
                <c:pt idx="46">
                  <c:v>0.3692567722138732</c:v>
                </c:pt>
                <c:pt idx="47">
                  <c:v>0.37026333401906925</c:v>
                </c:pt>
                <c:pt idx="48">
                  <c:v>0.37106601938443423</c:v>
                </c:pt>
                <c:pt idx="49">
                  <c:v>0.3717024155496308</c:v>
                </c:pt>
                <c:pt idx="50">
                  <c:v>0.3722046085831017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Fits!$C$15:$C$65</c:f>
              <c:numCache>
                <c:ptCount val="51"/>
                <c:pt idx="0">
                  <c:v>0.14694754686742373</c:v>
                </c:pt>
                <c:pt idx="1">
                  <c:v>0.15057862961072563</c:v>
                </c:pt>
                <c:pt idx="2">
                  <c:v>0.15429943662755075</c:v>
                </c:pt>
                <c:pt idx="3">
                  <c:v>0.15811218501010788</c:v>
                </c:pt>
                <c:pt idx="4">
                  <c:v>0.16201914663508776</c:v>
                </c:pt>
                <c:pt idx="5">
                  <c:v>0.16602264951739132</c:v>
                </c:pt>
                <c:pt idx="6">
                  <c:v>0.1701250791973079</c:v>
                </c:pt>
                <c:pt idx="7">
                  <c:v>0.17432888016197143</c:v>
                </c:pt>
                <c:pt idx="8">
                  <c:v>0.1786365573019401</c:v>
                </c:pt>
                <c:pt idx="9">
                  <c:v>0.18305067740376899</c:v>
                </c:pt>
                <c:pt idx="10">
                  <c:v>0.1875738706794636</c:v>
                </c:pt>
                <c:pt idx="11">
                  <c:v>0.1922088323337267</c:v>
                </c:pt>
                <c:pt idx="12">
                  <c:v>0.1969583241699318</c:v>
                </c:pt>
                <c:pt idx="13">
                  <c:v>0.20182517623578042</c:v>
                </c:pt>
                <c:pt idx="14">
                  <c:v>0.20681228850962313</c:v>
                </c:pt>
                <c:pt idx="15">
                  <c:v>0.21192263262845054</c:v>
                </c:pt>
                <c:pt idx="16">
                  <c:v>0.2171592536585827</c:v>
                </c:pt>
                <c:pt idx="17">
                  <c:v>0.2225252719101116</c:v>
                </c:pt>
                <c:pt idx="18">
                  <c:v>0.22802388479618008</c:v>
                </c:pt>
                <c:pt idx="19">
                  <c:v>0.2336583687382024</c:v>
                </c:pt>
                <c:pt idx="20">
                  <c:v>0.23943208111816347</c:v>
                </c:pt>
                <c:pt idx="21">
                  <c:v>0.24534846227915957</c:v>
                </c:pt>
                <c:pt idx="22">
                  <c:v>0.25141103757537236</c:v>
                </c:pt>
                <c:pt idx="23">
                  <c:v>0.25762341947269773</c:v>
                </c:pt>
                <c:pt idx="24">
                  <c:v>0.26398930970128187</c:v>
                </c:pt>
                <c:pt idx="25">
                  <c:v>0.2705125014612459</c:v>
                </c:pt>
                <c:pt idx="26">
                  <c:v>0.2771968816829147</c:v>
                </c:pt>
                <c:pt idx="27">
                  <c:v>0.28404643334289587</c:v>
                </c:pt>
                <c:pt idx="28">
                  <c:v>0.2910652378373892</c:v>
                </c:pt>
                <c:pt idx="29">
                  <c:v>0.2982574774141405</c:v>
                </c:pt>
                <c:pt idx="30">
                  <c:v>0.3056274376644898</c:v>
                </c:pt>
                <c:pt idx="31">
                  <c:v>0.3131795100769971</c:v>
                </c:pt>
                <c:pt idx="32">
                  <c:v>0.32091819465417</c:v>
                </c:pt>
                <c:pt idx="33">
                  <c:v>0.32884810259384917</c:v>
                </c:pt>
                <c:pt idx="34">
                  <c:v>0.3369739590368518</c:v>
                </c:pt>
                <c:pt idx="35">
                  <c:v>0.3453006058825099</c:v>
                </c:pt>
                <c:pt idx="36">
                  <c:v>0.3538330046737797</c:v>
                </c:pt>
                <c:pt idx="37">
                  <c:v>0.3625762395536431</c:v>
                </c:pt>
                <c:pt idx="38">
                  <c:v>0.37153552029456155</c:v>
                </c:pt>
                <c:pt idx="39">
                  <c:v>0.374</c:v>
                </c:pt>
                <c:pt idx="40">
                  <c:v>0.374</c:v>
                </c:pt>
                <c:pt idx="41">
                  <c:v>0.374</c:v>
                </c:pt>
                <c:pt idx="42">
                  <c:v>0.374</c:v>
                </c:pt>
                <c:pt idx="43">
                  <c:v>0.374</c:v>
                </c:pt>
                <c:pt idx="44">
                  <c:v>0.374</c:v>
                </c:pt>
                <c:pt idx="45">
                  <c:v>0.374</c:v>
                </c:pt>
                <c:pt idx="46">
                  <c:v>0.374</c:v>
                </c:pt>
                <c:pt idx="47">
                  <c:v>0.374</c:v>
                </c:pt>
                <c:pt idx="48">
                  <c:v>0.374</c:v>
                </c:pt>
                <c:pt idx="49">
                  <c:v>0.374</c:v>
                </c:pt>
                <c:pt idx="50">
                  <c:v>0.374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5909818"/>
        <c:axId val="53188363"/>
      </c:scatterChart>
      <c:valAx>
        <c:axId val="5909818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88363"/>
        <c:crossesAt val="0.0001"/>
        <c:crossBetween val="midCat"/>
        <c:dispUnits/>
      </c:valAx>
      <c:valAx>
        <c:axId val="531883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0981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Data!$B$19:$B$26</c:f>
              <c:numCache>
                <c:ptCount val="8"/>
                <c:pt idx="0">
                  <c:v>0.1425556687527289</c:v>
                </c:pt>
                <c:pt idx="1">
                  <c:v>0.17169989812254402</c:v>
                </c:pt>
                <c:pt idx="2">
                  <c:v>0.1983699607044099</c:v>
                </c:pt>
                <c:pt idx="3">
                  <c:v>0.22413040314364724</c:v>
                </c:pt>
                <c:pt idx="4">
                  <c:v>0.25760442439237374</c:v>
                </c:pt>
                <c:pt idx="5">
                  <c:v>0.2801630039295592</c:v>
                </c:pt>
                <c:pt idx="6">
                  <c:v>0.3060689855916169</c:v>
                </c:pt>
                <c:pt idx="7">
                  <c:v>0.3854606316402269</c:v>
                </c:pt>
              </c:numCache>
            </c:numRef>
          </c:xVal>
          <c:yVal>
            <c:numRef>
              <c:f>Data!$A$19:$A$26</c:f>
              <c:numCache>
                <c:ptCount val="8"/>
                <c:pt idx="0">
                  <c:v>15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0.66</c:v>
                </c:pt>
                <c:pt idx="5">
                  <c:v>0.33</c:v>
                </c:pt>
                <c:pt idx="6">
                  <c:v>0.16</c:v>
                </c:pt>
                <c:pt idx="7">
                  <c:v>0.001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Fits!$D$15:$D$65</c:f>
              <c:numCache>
                <c:ptCount val="51"/>
                <c:pt idx="0">
                  <c:v>0.10963079425481605</c:v>
                </c:pt>
                <c:pt idx="1">
                  <c:v>0.11383958215710115</c:v>
                </c:pt>
                <c:pt idx="2">
                  <c:v>0.11820984180406365</c:v>
                </c:pt>
                <c:pt idx="3">
                  <c:v>0.12274773023963077</c:v>
                </c:pt>
                <c:pt idx="4">
                  <c:v>0.12745962573717798</c:v>
                </c:pt>
                <c:pt idx="5">
                  <c:v>0.1323521308795222</c:v>
                </c:pt>
                <c:pt idx="6">
                  <c:v>0.13743207382642833</c:v>
                </c:pt>
                <c:pt idx="7">
                  <c:v>0.142706507013321</c:v>
                </c:pt>
                <c:pt idx="8">
                  <c:v>0.1481827022530374</c:v>
                </c:pt>
                <c:pt idx="9">
                  <c:v>0.15386814084540656</c:v>
                </c:pt>
                <c:pt idx="10">
                  <c:v>0.15977049680482655</c:v>
                </c:pt>
                <c:pt idx="11">
                  <c:v>0.16589761065114983</c:v>
                </c:pt>
                <c:pt idx="12">
                  <c:v>0.17225745031839113</c:v>
                </c:pt>
                <c:pt idx="13">
                  <c:v>0.17885805454736253</c:v>
                </c:pt>
                <c:pt idx="14">
                  <c:v>0.185707452551948</c:v>
                </c:pt>
                <c:pt idx="15">
                  <c:v>0.1928135516736914</c:v>
                </c:pt>
                <c:pt idx="16">
                  <c:v>0.2001839820364356</c:v>
                </c:pt>
                <c:pt idx="17">
                  <c:v>0.20782588374254143</c:v>
                </c:pt>
                <c:pt idx="18">
                  <c:v>0.2157456177873091</c:v>
                </c:pt>
                <c:pt idx="19">
                  <c:v>0.22394837653989436</c:v>
                </c:pt>
                <c:pt idx="20">
                  <c:v>0.23243766342713457</c:v>
                </c:pt>
                <c:pt idx="21">
                  <c:v>0.24121460475051665</c:v>
                </c:pt>
                <c:pt idx="22">
                  <c:v>0.2502770503349451</c:v>
                </c:pt>
                <c:pt idx="23">
                  <c:v>0.2596184159233995</c:v>
                </c:pt>
                <c:pt idx="24">
                  <c:v>0.2692262224765027</c:v>
                </c:pt>
                <c:pt idx="25">
                  <c:v>0.27908030174998716</c:v>
                </c:pt>
                <c:pt idx="26">
                  <c:v>0.2891506726563107</c:v>
                </c:pt>
                <c:pt idx="27">
                  <c:v>0.29939516085299495</c:v>
                </c:pt>
                <c:pt idx="28">
                  <c:v>0.3097569474342013</c:v>
                </c:pt>
                <c:pt idx="29">
                  <c:v>0.32016239876252023</c:v>
                </c:pt>
                <c:pt idx="30">
                  <c:v>0.33051973747158786</c:v>
                </c:pt>
                <c:pt idx="31">
                  <c:v>0.34071931668816946</c:v>
                </c:pt>
                <c:pt idx="32">
                  <c:v>0.350636353912679</c:v>
                </c:pt>
                <c:pt idx="33">
                  <c:v>0.3601368184588837</c:v>
                </c:pt>
                <c:pt idx="34">
                  <c:v>0.36908660946187977</c:v>
                </c:pt>
                <c:pt idx="35">
                  <c:v>0.3773632076776085</c:v>
                </c:pt>
                <c:pt idx="36">
                  <c:v>0.38486789302112134</c:v>
                </c:pt>
                <c:pt idx="37">
                  <c:v>0.3915359030890929</c:v>
                </c:pt>
                <c:pt idx="38">
                  <c:v>0.39734207460535254</c:v>
                </c:pt>
                <c:pt idx="39">
                  <c:v>0.4023006728466527</c:v>
                </c:pt>
                <c:pt idx="40">
                  <c:v>0.40645980383960434</c:v>
                </c:pt>
                <c:pt idx="41">
                  <c:v>0.40989223079289805</c:v>
                </c:pt>
                <c:pt idx="42">
                  <c:v>0.41268499600872344</c:v>
                </c:pt>
                <c:pt idx="43">
                  <c:v>0.41492993244922016</c:v>
                </c:pt>
                <c:pt idx="44">
                  <c:v>0.4167163173519607</c:v>
                </c:pt>
                <c:pt idx="45">
                  <c:v>0.41812604540344284</c:v>
                </c:pt>
                <c:pt idx="46">
                  <c:v>0.41923107813368304</c:v>
                </c:pt>
                <c:pt idx="47">
                  <c:v>0.4200926287690888</c:v>
                </c:pt>
                <c:pt idx="48">
                  <c:v>0.4207614942664697</c:v>
                </c:pt>
                <c:pt idx="49">
                  <c:v>0.4212790358778503</c:v>
                </c:pt>
                <c:pt idx="50">
                  <c:v>0.42167844528401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Fits!$E$15:$E$65</c:f>
              <c:numCache>
                <c:ptCount val="51"/>
                <c:pt idx="0">
                  <c:v>0.11039684891127438</c:v>
                </c:pt>
                <c:pt idx="1">
                  <c:v>0.114567827380143</c:v>
                </c:pt>
                <c:pt idx="2">
                  <c:v>0.11889639242470956</c:v>
                </c:pt>
                <c:pt idx="3">
                  <c:v>0.12338849793062112</c:v>
                </c:pt>
                <c:pt idx="4">
                  <c:v>0.12805032273132977</c:v>
                </c:pt>
                <c:pt idx="5">
                  <c:v>0.13288827910699863</c:v>
                </c:pt>
                <c:pt idx="6">
                  <c:v>0.1379090216045111</c:v>
                </c:pt>
                <c:pt idx="7">
                  <c:v>0.14311945619071434</c:v>
                </c:pt>
                <c:pt idx="8">
                  <c:v>0.14852674975148822</c:v>
                </c:pt>
                <c:pt idx="9">
                  <c:v>0.15413833994970474</c:v>
                </c:pt>
                <c:pt idx="10">
                  <c:v>0.15996194545563794</c:v>
                </c:pt>
                <c:pt idx="11">
                  <c:v>0.16600557656389567</c:v>
                </c:pt>
                <c:pt idx="12">
                  <c:v>0.17227754621147698</c:v>
                </c:pt>
                <c:pt idx="13">
                  <c:v>0.1787864814121103</c:v>
                </c:pt>
                <c:pt idx="14">
                  <c:v>0.18554133512260002</c:v>
                </c:pt>
                <c:pt idx="15">
                  <c:v>0.19255139855750367</c:v>
                </c:pt>
                <c:pt idx="16">
                  <c:v>0.19982631396907818</c:v>
                </c:pt>
                <c:pt idx="17">
                  <c:v>0.20737608791007417</c:v>
                </c:pt>
                <c:pt idx="18">
                  <c:v>0.21521110499762072</c:v>
                </c:pt>
                <c:pt idx="19">
                  <c:v>0.22334214219713294</c:v>
                </c:pt>
                <c:pt idx="20">
                  <c:v>0.23178038364588963</c:v>
                </c:pt>
                <c:pt idx="21">
                  <c:v>0.24053743603667022</c:v>
                </c:pt>
                <c:pt idx="22">
                  <c:v>0.24962534458261204</c:v>
                </c:pt>
                <c:pt idx="23">
                  <c:v>0.2590566095852462</c:v>
                </c:pt>
                <c:pt idx="24">
                  <c:v>0.26884420362850175</c:v>
                </c:pt>
                <c:pt idx="25">
                  <c:v>0.2790015894223285</c:v>
                </c:pt>
                <c:pt idx="26">
                  <c:v>0.2895427383204816</c:v>
                </c:pt>
                <c:pt idx="27">
                  <c:v>0.3004821495379395</c:v>
                </c:pt>
                <c:pt idx="28">
                  <c:v>0.31183487009438754</c:v>
                </c:pt>
                <c:pt idx="29">
                  <c:v>0.32361651551120074</c:v>
                </c:pt>
                <c:pt idx="30">
                  <c:v>0.33584329129039303</c:v>
                </c:pt>
                <c:pt idx="31">
                  <c:v>0.3485320152050767</c:v>
                </c:pt>
                <c:pt idx="32">
                  <c:v>0.36170014043209403</c:v>
                </c:pt>
                <c:pt idx="33">
                  <c:v>0.37536577955863754</c:v>
                </c:pt>
                <c:pt idx="34">
                  <c:v>0.38954772949588146</c:v>
                </c:pt>
                <c:pt idx="35">
                  <c:v>0.4042654973338913</c:v>
                </c:pt>
                <c:pt idx="36">
                  <c:v>0.4195393271733763</c:v>
                </c:pt>
                <c:pt idx="37">
                  <c:v>0.423</c:v>
                </c:pt>
                <c:pt idx="38">
                  <c:v>0.423</c:v>
                </c:pt>
                <c:pt idx="39">
                  <c:v>0.423</c:v>
                </c:pt>
                <c:pt idx="40">
                  <c:v>0.423</c:v>
                </c:pt>
                <c:pt idx="41">
                  <c:v>0.423</c:v>
                </c:pt>
                <c:pt idx="42">
                  <c:v>0.423</c:v>
                </c:pt>
                <c:pt idx="43">
                  <c:v>0.423</c:v>
                </c:pt>
                <c:pt idx="44">
                  <c:v>0.423</c:v>
                </c:pt>
                <c:pt idx="45">
                  <c:v>0.423</c:v>
                </c:pt>
                <c:pt idx="46">
                  <c:v>0.423</c:v>
                </c:pt>
                <c:pt idx="47">
                  <c:v>0.423</c:v>
                </c:pt>
                <c:pt idx="48">
                  <c:v>0.423</c:v>
                </c:pt>
                <c:pt idx="49">
                  <c:v>0.423</c:v>
                </c:pt>
                <c:pt idx="50">
                  <c:v>0.423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8933220"/>
        <c:axId val="13290117"/>
      </c:scatterChart>
      <c:valAx>
        <c:axId val="8933220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290117"/>
        <c:crossesAt val="0.001"/>
        <c:crossBetween val="midCat"/>
        <c:dispUnits/>
      </c:valAx>
      <c:valAx>
        <c:axId val="132901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93322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Data!$C$29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Data!$B$33:$B$40</c:f>
              <c:numCache>
                <c:ptCount val="8"/>
                <c:pt idx="0">
                  <c:v>0.28489302867122696</c:v>
                </c:pt>
                <c:pt idx="1">
                  <c:v>0.2917333721437928</c:v>
                </c:pt>
                <c:pt idx="2">
                  <c:v>0.2956993159656528</c:v>
                </c:pt>
                <c:pt idx="3">
                  <c:v>0.30272158346674427</c:v>
                </c:pt>
                <c:pt idx="4">
                  <c:v>0.3161839615776453</c:v>
                </c:pt>
                <c:pt idx="5">
                  <c:v>0.3204773686508514</c:v>
                </c:pt>
                <c:pt idx="6">
                  <c:v>0.3263717071750837</c:v>
                </c:pt>
                <c:pt idx="7">
                  <c:v>0.3797846019502256</c:v>
                </c:pt>
              </c:numCache>
            </c:numRef>
          </c:xVal>
          <c:yVal>
            <c:numRef>
              <c:f>Data!$A$33:$A$40</c:f>
              <c:numCache>
                <c:ptCount val="8"/>
                <c:pt idx="0">
                  <c:v>15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0.66</c:v>
                </c:pt>
                <c:pt idx="5">
                  <c:v>0.33</c:v>
                </c:pt>
                <c:pt idx="6">
                  <c:v>0.16</c:v>
                </c:pt>
                <c:pt idx="7">
                  <c:v>0.001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Fits!$F$15:$F$65</c:f>
              <c:numCache>
                <c:ptCount val="51"/>
                <c:pt idx="0">
                  <c:v>0.2693740921586375</c:v>
                </c:pt>
                <c:pt idx="1">
                  <c:v>0.27113722579224914</c:v>
                </c:pt>
                <c:pt idx="2">
                  <c:v>0.2729175171544197</c:v>
                </c:pt>
                <c:pt idx="3">
                  <c:v>0.274715133050318</c:v>
                </c:pt>
                <c:pt idx="4">
                  <c:v>0.27653024186047787</c:v>
                </c:pt>
                <c:pt idx="5">
                  <c:v>0.27836301354253723</c:v>
                </c:pt>
                <c:pt idx="6">
                  <c:v>0.28021361962914026</c:v>
                </c:pt>
                <c:pt idx="7">
                  <c:v>0.2820822332208724</c:v>
                </c:pt>
                <c:pt idx="8">
                  <c:v>0.28396902897277815</c:v>
                </c:pt>
                <c:pt idx="9">
                  <c:v>0.28587418307259826</c:v>
                </c:pt>
                <c:pt idx="10">
                  <c:v>0.2877978732083367</c:v>
                </c:pt>
                <c:pt idx="11">
                  <c:v>0.28974027852208695</c:v>
                </c:pt>
                <c:pt idx="12">
                  <c:v>0.2917015795461804</c:v>
                </c:pt>
                <c:pt idx="13">
                  <c:v>0.2936819581166006</c:v>
                </c:pt>
                <c:pt idx="14">
                  <c:v>0.295681597257173</c:v>
                </c:pt>
                <c:pt idx="15">
                  <c:v>0.2977006810262068</c:v>
                </c:pt>
                <c:pt idx="16">
                  <c:v>0.2997393943148994</c:v>
                </c:pt>
                <c:pt idx="17">
                  <c:v>0.3017979225837958</c:v>
                </c:pt>
                <c:pt idx="18">
                  <c:v>0.3038764515197093</c:v>
                </c:pt>
                <c:pt idx="19">
                  <c:v>0.3059751665905365</c:v>
                </c:pt>
                <c:pt idx="20">
                  <c:v>0.3080942524690218</c:v>
                </c:pt>
                <c:pt idx="21">
                  <c:v>0.31023389228835185</c:v>
                </c:pt>
                <c:pt idx="22">
                  <c:v>0.3123942666819882</c:v>
                </c:pt>
                <c:pt idx="23">
                  <c:v>0.31457555254674585</c:v>
                </c:pt>
                <c:pt idx="24">
                  <c:v>0.3167779214509748</c:v>
                </c:pt>
                <c:pt idx="25">
                  <c:v>0.3190015375877855</c:v>
                </c:pt>
                <c:pt idx="26">
                  <c:v>0.32124655514527695</c:v>
                </c:pt>
                <c:pt idx="27">
                  <c:v>0.3235131149300602</c:v>
                </c:pt>
                <c:pt idx="28">
                  <c:v>0.3258013400349856</c:v>
                </c:pt>
                <c:pt idx="29">
                  <c:v>0.3281113302843888</c:v>
                </c:pt>
                <c:pt idx="30">
                  <c:v>0.3304431551173008</c:v>
                </c:pt>
                <c:pt idx="31">
                  <c:v>0.3327968444772585</c:v>
                </c:pt>
                <c:pt idx="32">
                  <c:v>0.33517237716230797</c:v>
                </c:pt>
                <c:pt idx="33">
                  <c:v>0.3375696659456415</c:v>
                </c:pt>
                <c:pt idx="34">
                  <c:v>0.3399885386008737</c:v>
                </c:pt>
                <c:pt idx="35">
                  <c:v>0.34242871375126954</c:v>
                </c:pt>
                <c:pt idx="36">
                  <c:v>0.3448897702055521</c:v>
                </c:pt>
                <c:pt idx="37">
                  <c:v>0.347371108143659</c:v>
                </c:pt>
                <c:pt idx="38">
                  <c:v>0.349871900179688</c:v>
                </c:pt>
                <c:pt idx="39">
                  <c:v>0.35239102997354255</c:v>
                </c:pt>
                <c:pt idx="40">
                  <c:v>0.3549270157244532</c:v>
                </c:pt>
                <c:pt idx="41">
                  <c:v>0.3574779156276946</c:v>
                </c:pt>
                <c:pt idx="42">
                  <c:v>0.3600412123292103</c:v>
                </c:pt>
                <c:pt idx="43">
                  <c:v>0.3626136737632427</c:v>
                </c:pt>
                <c:pt idx="44">
                  <c:v>0.3651911887974036</c:v>
                </c:pt>
                <c:pt idx="45">
                  <c:v>0.36776857825443876</c:v>
                </c:pt>
                <c:pt idx="46">
                  <c:v>0.37033938567624874</c:v>
                </c:pt>
                <c:pt idx="47">
                  <c:v>0.37289565827133236</c:v>
                </c:pt>
                <c:pt idx="48">
                  <c:v>0.3754277373957466</c:v>
                </c:pt>
                <c:pt idx="49">
                  <c:v>0.3779240898016576</c:v>
                </c:pt>
                <c:pt idx="50">
                  <c:v>0.3803712248896855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Fits!$G$15:$G$65</c:f>
              <c:numCache>
                <c:ptCount val="51"/>
                <c:pt idx="0">
                  <c:v>0.2733620722783345</c:v>
                </c:pt>
                <c:pt idx="1">
                  <c:v>0.2746426337758042</c:v>
                </c:pt>
                <c:pt idx="2">
                  <c:v>0.27596006041162774</c:v>
                </c:pt>
                <c:pt idx="3">
                  <c:v>0.27731541346902217</c:v>
                </c:pt>
                <c:pt idx="4">
                  <c:v>0.27870978478370273</c:v>
                </c:pt>
                <c:pt idx="5">
                  <c:v>0.28014429762343596</c:v>
                </c:pt>
                <c:pt idx="6">
                  <c:v>0.2816201075929139</c:v>
                </c:pt>
                <c:pt idx="7">
                  <c:v>0.28313840356467757</c:v>
                </c:pt>
                <c:pt idx="8">
                  <c:v>0.2847004086368411</c:v>
                </c:pt>
                <c:pt idx="9">
                  <c:v>0.28630738111838583</c:v>
                </c:pt>
                <c:pt idx="10">
                  <c:v>0.2879606155428203</c:v>
                </c:pt>
                <c:pt idx="11">
                  <c:v>0.2896614437110214</c:v>
                </c:pt>
                <c:pt idx="12">
                  <c:v>0.2914112357640969</c:v>
                </c:pt>
                <c:pt idx="13">
                  <c:v>0.2932114012871341</c:v>
                </c:pt>
                <c:pt idx="14">
                  <c:v>0.2950633904447234</c:v>
                </c:pt>
                <c:pt idx="15">
                  <c:v>0.2969686951491717</c:v>
                </c:pt>
                <c:pt idx="16">
                  <c:v>0.2989288502623464</c:v>
                </c:pt>
                <c:pt idx="17">
                  <c:v>0.3009454348321187</c:v>
                </c:pt>
                <c:pt idx="18">
                  <c:v>0.3030200733644016</c:v>
                </c:pt>
                <c:pt idx="19">
                  <c:v>0.3051544371318081</c:v>
                </c:pt>
                <c:pt idx="20">
                  <c:v>0.3073502455199831</c:v>
                </c:pt>
                <c:pt idx="21">
                  <c:v>0.30960926741269357</c:v>
                </c:pt>
                <c:pt idx="22">
                  <c:v>0.311933322616794</c:v>
                </c:pt>
                <c:pt idx="23">
                  <c:v>0.31432428332821305</c:v>
                </c:pt>
                <c:pt idx="24">
                  <c:v>0.3167840756401441</c:v>
                </c:pt>
                <c:pt idx="25">
                  <c:v>0.31931468109465355</c:v>
                </c:pt>
                <c:pt idx="26">
                  <c:v>0.32191813827895777</c:v>
                </c:pt>
                <c:pt idx="27">
                  <c:v>0.3245965444676534</c:v>
                </c:pt>
                <c:pt idx="28">
                  <c:v>0.3273520573122254</c:v>
                </c:pt>
                <c:pt idx="29">
                  <c:v>0.330186896579192</c:v>
                </c:pt>
                <c:pt idx="30">
                  <c:v>0.3331033459382892</c:v>
                </c:pt>
                <c:pt idx="31">
                  <c:v>0.3361037548021327</c:v>
                </c:pt>
                <c:pt idx="32">
                  <c:v>0.33919054021884154</c:v>
                </c:pt>
                <c:pt idx="33">
                  <c:v>0.342366188819146</c:v>
                </c:pt>
                <c:pt idx="34">
                  <c:v>0.34563325881955076</c:v>
                </c:pt>
                <c:pt idx="35">
                  <c:v>0.34899438208316397</c:v>
                </c:pt>
                <c:pt idx="36">
                  <c:v>0.35245226623985576</c:v>
                </c:pt>
                <c:pt idx="37">
                  <c:v>0.35600969686745076</c:v>
                </c:pt>
                <c:pt idx="38">
                  <c:v>0.3596695397357146</c:v>
                </c:pt>
                <c:pt idx="39">
                  <c:v>0.3634347431149403</c:v>
                </c:pt>
                <c:pt idx="40">
                  <c:v>0.36730834015099495</c:v>
                </c:pt>
                <c:pt idx="41">
                  <c:v>0.3712934513087399</c:v>
                </c:pt>
                <c:pt idx="42">
                  <c:v>0.3753932868857928</c:v>
                </c:pt>
                <c:pt idx="43">
                  <c:v>0.37961114959865633</c:v>
                </c:pt>
                <c:pt idx="44">
                  <c:v>0.383950437243297</c:v>
                </c:pt>
                <c:pt idx="45">
                  <c:v>0.3884146454323181</c:v>
                </c:pt>
                <c:pt idx="46">
                  <c:v>0.3930073704109297</c:v>
                </c:pt>
                <c:pt idx="47">
                  <c:v>0.3977323119539873</c:v>
                </c:pt>
                <c:pt idx="48">
                  <c:v>0.40259327634642955</c:v>
                </c:pt>
                <c:pt idx="49">
                  <c:v>0.404</c:v>
                </c:pt>
                <c:pt idx="50">
                  <c:v>0.404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52502190"/>
        <c:axId val="2757663"/>
      </c:scatterChart>
      <c:valAx>
        <c:axId val="52502190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57663"/>
        <c:crossesAt val="0.001"/>
        <c:crossBetween val="midCat"/>
        <c:dispUnits/>
      </c:valAx>
      <c:valAx>
        <c:axId val="27576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50219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M22" sqref="M22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10.140625" style="6" customWidth="1"/>
    <col min="4" max="4" width="7.7109375" style="2" customWidth="1"/>
    <col min="5" max="5" width="10.140625" style="6" customWidth="1"/>
    <col min="6" max="6" width="7.7109375" style="2" customWidth="1"/>
    <col min="7" max="7" width="10.140625" style="6" customWidth="1"/>
    <col min="8" max="8" width="7.7109375" style="2" customWidth="1"/>
    <col min="9" max="9" width="10.140625" style="6" customWidth="1"/>
    <col min="10" max="10" width="7.7109375" style="5" customWidth="1"/>
  </cols>
  <sheetData>
    <row r="1" spans="1:10" ht="15.75">
      <c r="A1" s="8"/>
      <c r="B1" s="9" t="s">
        <v>0</v>
      </c>
      <c r="C1" s="12" t="s">
        <v>17</v>
      </c>
      <c r="D1" s="3"/>
      <c r="E1" s="7"/>
      <c r="F1" s="3"/>
      <c r="G1" s="7"/>
      <c r="H1" s="3"/>
      <c r="I1" s="7"/>
      <c r="J1" s="4"/>
    </row>
    <row r="2" spans="1:2" ht="12.75">
      <c r="A2" s="8" t="s">
        <v>1</v>
      </c>
      <c r="B2" s="9" t="s">
        <v>2</v>
      </c>
    </row>
    <row r="3" spans="1:10" ht="12.75">
      <c r="A3" s="8" t="s">
        <v>3</v>
      </c>
      <c r="B3" s="9" t="s">
        <v>4</v>
      </c>
      <c r="C3" s="10" t="s">
        <v>20</v>
      </c>
      <c r="D3" s="11"/>
      <c r="E3" s="10" t="s">
        <v>21</v>
      </c>
      <c r="F3" s="11"/>
      <c r="G3" s="10" t="s">
        <v>22</v>
      </c>
      <c r="H3" s="11"/>
      <c r="I3" s="10" t="s">
        <v>23</v>
      </c>
      <c r="J3" s="11"/>
    </row>
    <row r="4" spans="1:10" ht="13.5" thickBot="1">
      <c r="A4" s="16" t="s">
        <v>5</v>
      </c>
      <c r="B4" s="17" t="s">
        <v>6</v>
      </c>
      <c r="C4" s="18" t="s">
        <v>7</v>
      </c>
      <c r="D4" s="19" t="s">
        <v>8</v>
      </c>
      <c r="E4" s="18" t="s">
        <v>7</v>
      </c>
      <c r="F4" s="19" t="s">
        <v>8</v>
      </c>
      <c r="G4" s="18" t="s">
        <v>7</v>
      </c>
      <c r="H4" s="19" t="s">
        <v>8</v>
      </c>
      <c r="I4" s="18" t="s">
        <v>7</v>
      </c>
      <c r="J4" s="19" t="s">
        <v>8</v>
      </c>
    </row>
    <row r="5" spans="1:12" ht="12.75">
      <c r="A5" s="13">
        <v>15</v>
      </c>
      <c r="B5" s="14">
        <f>AVERAGE(F5,H5,J5)</f>
        <v>0.16664241012952977</v>
      </c>
      <c r="C5" s="63"/>
      <c r="D5" s="61">
        <v>0.15776451753747642</v>
      </c>
      <c r="E5" s="59"/>
      <c r="F5" s="59">
        <v>0.19851549992723022</v>
      </c>
      <c r="G5" s="59"/>
      <c r="H5" s="59">
        <v>0.15805559598311725</v>
      </c>
      <c r="I5" s="59"/>
      <c r="J5" s="59">
        <v>0.1433561344782418</v>
      </c>
      <c r="L5" s="1"/>
    </row>
    <row r="6" spans="1:12" ht="12.75">
      <c r="A6" s="13">
        <v>7</v>
      </c>
      <c r="B6" s="14">
        <f aca="true" t="shared" si="0" ref="B6:B12">AVERAGE(F6,H6,J6)</f>
        <v>0.20360937272594967</v>
      </c>
      <c r="C6" s="63"/>
      <c r="D6" s="62">
        <v>0.16664241012952977</v>
      </c>
      <c r="E6" s="15"/>
      <c r="F6" s="15">
        <v>0.22456702081210897</v>
      </c>
      <c r="G6" s="15"/>
      <c r="H6" s="15">
        <v>0.19953427448697436</v>
      </c>
      <c r="I6" s="15"/>
      <c r="J6" s="15">
        <v>0.1867268228787656</v>
      </c>
      <c r="L6" s="1"/>
    </row>
    <row r="7" spans="1:12" ht="12.75">
      <c r="A7" s="13">
        <v>3</v>
      </c>
      <c r="B7" s="14">
        <f t="shared" si="0"/>
        <v>0.2199582787561247</v>
      </c>
      <c r="C7" s="63"/>
      <c r="D7" s="62">
        <v>0.1675156454664531</v>
      </c>
      <c r="E7" s="15"/>
      <c r="F7" s="15">
        <v>0.23417260951826524</v>
      </c>
      <c r="G7" s="15"/>
      <c r="H7" s="15">
        <v>0.22631349148595523</v>
      </c>
      <c r="I7" s="15"/>
      <c r="J7" s="15">
        <v>0.19938873526415354</v>
      </c>
      <c r="L7" s="1"/>
    </row>
    <row r="8" spans="1:12" ht="12.75">
      <c r="A8" s="13">
        <v>1</v>
      </c>
      <c r="B8" s="14">
        <f t="shared" si="0"/>
        <v>0.23431814874108567</v>
      </c>
      <c r="C8" s="63"/>
      <c r="D8" s="62">
        <v>0.16984427303158225</v>
      </c>
      <c r="E8" s="15"/>
      <c r="F8" s="15">
        <v>0.2513462378110903</v>
      </c>
      <c r="G8" s="15"/>
      <c r="H8" s="15">
        <v>0.23664677630621442</v>
      </c>
      <c r="I8" s="15"/>
      <c r="J8" s="15">
        <v>0.2149614321059523</v>
      </c>
      <c r="L8" s="1"/>
    </row>
    <row r="9" spans="1:10" ht="12.75">
      <c r="A9" s="13">
        <v>0.66</v>
      </c>
      <c r="B9" s="14">
        <f t="shared" si="0"/>
        <v>0.2548876922330568</v>
      </c>
      <c r="C9" s="63"/>
      <c r="D9" s="62">
        <v>0.18818221510697145</v>
      </c>
      <c r="E9" s="15"/>
      <c r="F9" s="15">
        <v>0.2714306505603261</v>
      </c>
      <c r="G9" s="15"/>
      <c r="H9" s="15">
        <v>0.2532382477077573</v>
      </c>
      <c r="I9" s="15"/>
      <c r="J9" s="15">
        <v>0.23999417843108692</v>
      </c>
    </row>
    <row r="10" spans="1:10" ht="12.75">
      <c r="A10" s="13">
        <v>0.33</v>
      </c>
      <c r="B10" s="14">
        <f t="shared" si="0"/>
        <v>0.2689564837723767</v>
      </c>
      <c r="C10" s="63"/>
      <c r="D10" s="62">
        <v>0.1957502546936398</v>
      </c>
      <c r="E10" s="15"/>
      <c r="F10" s="15">
        <v>0.28103623926648236</v>
      </c>
      <c r="G10" s="15"/>
      <c r="H10" s="15">
        <v>0.26662785620724777</v>
      </c>
      <c r="I10" s="15"/>
      <c r="J10" s="15">
        <v>0.2592053558433999</v>
      </c>
    </row>
    <row r="11" spans="1:10" ht="12.75">
      <c r="A11" s="13">
        <v>0.16</v>
      </c>
      <c r="B11" s="14">
        <f t="shared" si="0"/>
        <v>0.2875369912191335</v>
      </c>
      <c r="C11" s="63"/>
      <c r="D11" s="62">
        <v>0.21859991267646647</v>
      </c>
      <c r="E11" s="15"/>
      <c r="F11" s="15">
        <v>0.29588123999417865</v>
      </c>
      <c r="G11" s="15"/>
      <c r="H11" s="15">
        <v>0.2858390336195603</v>
      </c>
      <c r="I11" s="15"/>
      <c r="J11" s="15">
        <v>0.28089070004366157</v>
      </c>
    </row>
    <row r="12" spans="1:10" ht="12.75">
      <c r="A12" s="13">
        <v>0.001</v>
      </c>
      <c r="B12" s="14">
        <f t="shared" si="0"/>
        <v>0.34361810507931884</v>
      </c>
      <c r="C12" s="63"/>
      <c r="D12" s="62">
        <v>0.3735991849803525</v>
      </c>
      <c r="E12" s="15"/>
      <c r="F12" s="15">
        <v>0.3572987920244508</v>
      </c>
      <c r="G12" s="15"/>
      <c r="H12" s="15">
        <v>0.3348857517100858</v>
      </c>
      <c r="I12" s="15"/>
      <c r="J12" s="15">
        <v>0.3386697715034199</v>
      </c>
    </row>
    <row r="14" ht="12.75">
      <c r="L14" s="1"/>
    </row>
    <row r="15" spans="1:12" ht="15.75">
      <c r="A15" s="8"/>
      <c r="B15" s="9" t="s">
        <v>0</v>
      </c>
      <c r="C15" s="12" t="s">
        <v>18</v>
      </c>
      <c r="D15" s="3"/>
      <c r="E15" s="7"/>
      <c r="F15" s="3"/>
      <c r="G15" s="7"/>
      <c r="H15" s="3"/>
      <c r="I15" s="7"/>
      <c r="J15" s="4"/>
      <c r="L15" s="1"/>
    </row>
    <row r="16" spans="1:2" ht="12.75">
      <c r="A16" s="8" t="s">
        <v>1</v>
      </c>
      <c r="B16" s="9" t="s">
        <v>2</v>
      </c>
    </row>
    <row r="17" spans="1:10" ht="12.75">
      <c r="A17" s="8" t="s">
        <v>3</v>
      </c>
      <c r="B17" s="9" t="s">
        <v>4</v>
      </c>
      <c r="C17" s="10" t="s">
        <v>24</v>
      </c>
      <c r="D17" s="11"/>
      <c r="E17" s="10" t="s">
        <v>25</v>
      </c>
      <c r="F17" s="11"/>
      <c r="G17" s="10" t="s">
        <v>26</v>
      </c>
      <c r="H17" s="11"/>
      <c r="I17" s="10" t="s">
        <v>27</v>
      </c>
      <c r="J17" s="11"/>
    </row>
    <row r="18" spans="1:10" ht="13.5" thickBot="1">
      <c r="A18" s="16" t="s">
        <v>5</v>
      </c>
      <c r="B18" s="17" t="s">
        <v>6</v>
      </c>
      <c r="C18" s="18" t="s">
        <v>7</v>
      </c>
      <c r="D18" s="19" t="s">
        <v>8</v>
      </c>
      <c r="E18" s="18" t="s">
        <v>7</v>
      </c>
      <c r="F18" s="19" t="s">
        <v>8</v>
      </c>
      <c r="G18" s="18" t="s">
        <v>7</v>
      </c>
      <c r="H18" s="19" t="s">
        <v>8</v>
      </c>
      <c r="I18" s="18" t="s">
        <v>7</v>
      </c>
      <c r="J18" s="19" t="s">
        <v>8</v>
      </c>
    </row>
    <row r="19" spans="1:12" ht="12.75" customHeight="1">
      <c r="A19" s="13">
        <v>15</v>
      </c>
      <c r="B19" s="14">
        <f aca="true" t="shared" si="1" ref="B19:B26">AVERAGE(D19,F19,H19,J19)</f>
        <v>0.1425556687527289</v>
      </c>
      <c r="C19" s="13"/>
      <c r="D19" s="59">
        <v>0.16445932178722183</v>
      </c>
      <c r="E19" s="60"/>
      <c r="F19" s="59">
        <v>0.11468490758259345</v>
      </c>
      <c r="G19" s="59"/>
      <c r="H19" s="59">
        <v>0.12851113375054596</v>
      </c>
      <c r="I19" s="59"/>
      <c r="J19" s="59">
        <v>0.16256731189055434</v>
      </c>
      <c r="L19" s="1"/>
    </row>
    <row r="20" spans="1:12" ht="12.75">
      <c r="A20" s="13">
        <v>7</v>
      </c>
      <c r="B20" s="14">
        <f t="shared" si="1"/>
        <v>0.17169989812254402</v>
      </c>
      <c r="C20" s="13"/>
      <c r="D20" s="15">
        <v>0.1729005967108135</v>
      </c>
      <c r="E20" s="58"/>
      <c r="F20" s="15">
        <v>0.157618978314656</v>
      </c>
      <c r="G20" s="15"/>
      <c r="H20" s="15">
        <v>0.17260951826517268</v>
      </c>
      <c r="I20" s="15"/>
      <c r="J20" s="15">
        <v>0.18367049919953393</v>
      </c>
      <c r="L20" s="1"/>
    </row>
    <row r="21" spans="1:12" ht="12.75">
      <c r="A21" s="13">
        <v>3</v>
      </c>
      <c r="B21" s="14">
        <f t="shared" si="1"/>
        <v>0.1983699607044099</v>
      </c>
      <c r="C21" s="13"/>
      <c r="D21" s="15">
        <v>0.19269393101440854</v>
      </c>
      <c r="E21" s="58"/>
      <c r="F21" s="15">
        <v>0.18512589142773977</v>
      </c>
      <c r="G21" s="15"/>
      <c r="H21" s="15">
        <v>0.20360937272594978</v>
      </c>
      <c r="I21" s="15"/>
      <c r="J21" s="15">
        <v>0.21205064764954148</v>
      </c>
      <c r="L21" s="1"/>
    </row>
    <row r="22" spans="1:12" ht="12.75">
      <c r="A22" s="13">
        <v>1</v>
      </c>
      <c r="B22" s="14">
        <f t="shared" si="1"/>
        <v>0.22413040314364724</v>
      </c>
      <c r="C22" s="13"/>
      <c r="D22" s="15">
        <v>0.2076844709649252</v>
      </c>
      <c r="E22" s="58"/>
      <c r="F22" s="15">
        <v>0.21146849075825938</v>
      </c>
      <c r="G22" s="15"/>
      <c r="H22" s="15">
        <v>0.22194731480133897</v>
      </c>
      <c r="I22" s="15"/>
      <c r="J22" s="15">
        <v>0.2554213360500653</v>
      </c>
      <c r="L22" s="1"/>
    </row>
    <row r="23" spans="1:12" ht="12.75">
      <c r="A23" s="13">
        <v>0.66</v>
      </c>
      <c r="B23" s="14">
        <f t="shared" si="1"/>
        <v>0.25760442439237374</v>
      </c>
      <c r="C23" s="13"/>
      <c r="D23" s="15">
        <v>0.24348711977878026</v>
      </c>
      <c r="E23" s="58"/>
      <c r="F23" s="15">
        <v>0.23824770775724066</v>
      </c>
      <c r="G23" s="15"/>
      <c r="H23" s="15">
        <v>0.2555668752728861</v>
      </c>
      <c r="I23" s="15"/>
      <c r="J23" s="15">
        <v>0.2931159947605878</v>
      </c>
      <c r="L23" s="1"/>
    </row>
    <row r="24" spans="1:12" ht="12.75">
      <c r="A24" s="13">
        <v>0.33</v>
      </c>
      <c r="B24" s="14">
        <f t="shared" si="1"/>
        <v>0.2801630039295592</v>
      </c>
      <c r="C24" s="13"/>
      <c r="D24" s="15">
        <v>0.2800174647067386</v>
      </c>
      <c r="E24" s="58"/>
      <c r="F24" s="15">
        <v>0.254984718381604</v>
      </c>
      <c r="G24" s="15"/>
      <c r="H24" s="15">
        <v>0.26313491485955487</v>
      </c>
      <c r="I24" s="15"/>
      <c r="J24" s="15">
        <v>0.3225149177703391</v>
      </c>
      <c r="L24" s="1"/>
    </row>
    <row r="25" spans="1:10" ht="12.75">
      <c r="A25" s="13">
        <v>0.16</v>
      </c>
      <c r="B25" s="14">
        <f t="shared" si="1"/>
        <v>0.3060689855916169</v>
      </c>
      <c r="C25" s="13"/>
      <c r="D25" s="15">
        <v>0.32295153543880073</v>
      </c>
      <c r="E25" s="58"/>
      <c r="F25" s="15">
        <v>0.27841653325571236</v>
      </c>
      <c r="G25" s="15"/>
      <c r="H25" s="15">
        <v>0.2714306505603261</v>
      </c>
      <c r="I25" s="15"/>
      <c r="J25" s="15">
        <v>0.35147722311162827</v>
      </c>
    </row>
    <row r="26" spans="1:10" ht="12.75">
      <c r="A26" s="13">
        <v>0.001</v>
      </c>
      <c r="B26" s="14">
        <f t="shared" si="1"/>
        <v>0.3854606316402269</v>
      </c>
      <c r="C26" s="13"/>
      <c r="D26" s="15">
        <v>0.4230825207393392</v>
      </c>
      <c r="E26" s="58"/>
      <c r="F26" s="15">
        <v>0.3543880075680395</v>
      </c>
      <c r="G26" s="15"/>
      <c r="H26" s="15">
        <v>0.3306651142482899</v>
      </c>
      <c r="I26" s="15"/>
      <c r="J26" s="15">
        <v>0.4337068840052392</v>
      </c>
    </row>
    <row r="29" spans="1:10" ht="15.75">
      <c r="A29" s="8"/>
      <c r="B29" s="9" t="s">
        <v>0</v>
      </c>
      <c r="C29" s="12" t="s">
        <v>19</v>
      </c>
      <c r="D29" s="3"/>
      <c r="E29" s="7"/>
      <c r="F29" s="3"/>
      <c r="G29" s="7"/>
      <c r="H29" s="3"/>
      <c r="I29" s="7"/>
      <c r="J29" s="4"/>
    </row>
    <row r="30" spans="1:2" ht="12.75">
      <c r="A30" s="8" t="s">
        <v>1</v>
      </c>
      <c r="B30" s="9" t="s">
        <v>2</v>
      </c>
    </row>
    <row r="31" spans="1:10" ht="12.75">
      <c r="A31" s="8" t="s">
        <v>3</v>
      </c>
      <c r="B31" s="9" t="s">
        <v>4</v>
      </c>
      <c r="C31" s="10" t="s">
        <v>28</v>
      </c>
      <c r="D31" s="11"/>
      <c r="E31" s="10" t="s">
        <v>29</v>
      </c>
      <c r="F31" s="11"/>
      <c r="G31" s="10" t="s">
        <v>30</v>
      </c>
      <c r="H31" s="11"/>
      <c r="I31" s="10" t="s">
        <v>31</v>
      </c>
      <c r="J31" s="11"/>
    </row>
    <row r="32" spans="1:10" ht="13.5" thickBot="1">
      <c r="A32" s="16" t="s">
        <v>5</v>
      </c>
      <c r="B32" s="17" t="s">
        <v>6</v>
      </c>
      <c r="C32" s="18" t="s">
        <v>7</v>
      </c>
      <c r="D32" s="19" t="s">
        <v>8</v>
      </c>
      <c r="E32" s="18" t="s">
        <v>7</v>
      </c>
      <c r="F32" s="19" t="s">
        <v>8</v>
      </c>
      <c r="G32" s="18" t="s">
        <v>7</v>
      </c>
      <c r="H32" s="19" t="s">
        <v>8</v>
      </c>
      <c r="I32" s="18" t="s">
        <v>7</v>
      </c>
      <c r="J32" s="19" t="s">
        <v>8</v>
      </c>
    </row>
    <row r="33" spans="1:10" ht="12.75">
      <c r="A33" s="13">
        <v>15</v>
      </c>
      <c r="B33" s="14">
        <f aca="true" t="shared" si="2" ref="B33:B40">AVERAGE(D33,F33,H33,J33)</f>
        <v>0.28489302867122696</v>
      </c>
      <c r="C33" s="13"/>
      <c r="D33" s="59">
        <v>0.3562800174647066</v>
      </c>
      <c r="E33" s="60"/>
      <c r="F33" s="59">
        <v>0.31087177994469534</v>
      </c>
      <c r="G33" s="60"/>
      <c r="H33" s="59">
        <v>0.24712560034929443</v>
      </c>
      <c r="I33" s="59"/>
      <c r="J33" s="59">
        <v>0.22529471692621147</v>
      </c>
    </row>
    <row r="34" spans="1:10" ht="12.75">
      <c r="A34" s="13">
        <v>7</v>
      </c>
      <c r="B34" s="14">
        <f t="shared" si="2"/>
        <v>0.2917333721437928</v>
      </c>
      <c r="C34" s="13"/>
      <c r="D34" s="15">
        <v>0.3562800174647066</v>
      </c>
      <c r="E34" s="58"/>
      <c r="F34" s="15">
        <v>0.31087177994469534</v>
      </c>
      <c r="G34" s="58"/>
      <c r="H34" s="15">
        <v>0.26182506185416987</v>
      </c>
      <c r="I34" s="15"/>
      <c r="J34" s="15">
        <v>0.23795662931159942</v>
      </c>
    </row>
    <row r="35" spans="1:10" ht="12.75">
      <c r="A35" s="13">
        <v>3</v>
      </c>
      <c r="B35" s="14">
        <f t="shared" si="2"/>
        <v>0.2956993159656528</v>
      </c>
      <c r="C35" s="13"/>
      <c r="D35" s="15">
        <v>0.356425556687527</v>
      </c>
      <c r="E35" s="58"/>
      <c r="F35" s="15">
        <v>0.31538349585213243</v>
      </c>
      <c r="G35" s="58"/>
      <c r="H35" s="15">
        <v>0.26721001309853026</v>
      </c>
      <c r="I35" s="15"/>
      <c r="J35" s="15">
        <v>0.2437781982244215</v>
      </c>
    </row>
    <row r="36" spans="1:10" ht="12.75">
      <c r="A36" s="13">
        <v>1</v>
      </c>
      <c r="B36" s="14">
        <f t="shared" si="2"/>
        <v>0.30272158346674427</v>
      </c>
      <c r="C36" s="13"/>
      <c r="D36" s="15">
        <v>0.3587541842526558</v>
      </c>
      <c r="E36" s="58"/>
      <c r="F36" s="15">
        <v>0.32149614321059533</v>
      </c>
      <c r="G36" s="58"/>
      <c r="H36" s="15">
        <v>0.2759423664677632</v>
      </c>
      <c r="I36" s="15"/>
      <c r="J36" s="15">
        <v>0.2546936399359628</v>
      </c>
    </row>
    <row r="37" spans="1:10" ht="12.75">
      <c r="A37" s="13">
        <v>0.66</v>
      </c>
      <c r="B37" s="14">
        <f t="shared" si="2"/>
        <v>0.3161839615776453</v>
      </c>
      <c r="C37" s="13"/>
      <c r="D37" s="15">
        <v>0.3686508514044533</v>
      </c>
      <c r="E37" s="58"/>
      <c r="F37" s="15">
        <v>0.33212050647649577</v>
      </c>
      <c r="G37" s="58"/>
      <c r="H37" s="15">
        <v>0.2909329064182799</v>
      </c>
      <c r="I37" s="15"/>
      <c r="J37" s="15">
        <v>0.27303158201135197</v>
      </c>
    </row>
    <row r="38" spans="1:10" ht="12.75">
      <c r="A38" s="13">
        <v>0.33</v>
      </c>
      <c r="B38" s="14">
        <f t="shared" si="2"/>
        <v>0.3204773686508514</v>
      </c>
      <c r="C38" s="13"/>
      <c r="D38" s="15">
        <v>0.3701062436326587</v>
      </c>
      <c r="E38" s="58"/>
      <c r="F38" s="15">
        <v>0.33619560471547116</v>
      </c>
      <c r="G38" s="58"/>
      <c r="H38" s="15">
        <v>0.2950080046572553</v>
      </c>
      <c r="I38" s="15"/>
      <c r="J38" s="15">
        <v>0.2805996215980207</v>
      </c>
    </row>
    <row r="39" spans="1:10" ht="12.75">
      <c r="A39" s="13">
        <v>0.16</v>
      </c>
      <c r="B39" s="14">
        <f t="shared" si="2"/>
        <v>0.3263717071750837</v>
      </c>
      <c r="C39" s="13"/>
      <c r="D39" s="15">
        <v>0.37374472420317245</v>
      </c>
      <c r="E39" s="58"/>
      <c r="F39" s="15">
        <v>0.3370688400523941</v>
      </c>
      <c r="G39" s="58"/>
      <c r="H39" s="15">
        <v>0.3022849657982828</v>
      </c>
      <c r="I39" s="15"/>
      <c r="J39" s="15">
        <v>0.2923882986464853</v>
      </c>
    </row>
    <row r="40" spans="1:10" ht="12.75">
      <c r="A40" s="13">
        <v>0.001</v>
      </c>
      <c r="B40" s="14">
        <f t="shared" si="2"/>
        <v>0.3797846019502256</v>
      </c>
      <c r="C40" s="13"/>
      <c r="D40" s="15">
        <v>0.4227914422936979</v>
      </c>
      <c r="E40" s="58"/>
      <c r="F40" s="15">
        <v>0.37985737156163624</v>
      </c>
      <c r="G40" s="58"/>
      <c r="H40" s="15">
        <v>0.3543880075680395</v>
      </c>
      <c r="I40" s="15"/>
      <c r="J40" s="15">
        <v>0.3621015863775287</v>
      </c>
    </row>
    <row r="43" ht="12.75">
      <c r="A43" s="6" t="s">
        <v>36</v>
      </c>
    </row>
  </sheetData>
  <printOptions/>
  <pageMargins left="1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B7" sqref="B7:G10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1.7109375" style="6" customWidth="1"/>
    <col min="6" max="7" width="11.7109375" style="0" customWidth="1"/>
  </cols>
  <sheetData>
    <row r="1" spans="1:6" ht="12.75">
      <c r="A1" s="20" t="s">
        <v>9</v>
      </c>
      <c r="B1" s="20"/>
      <c r="C1" s="20"/>
      <c r="D1" s="20"/>
      <c r="E1" s="21"/>
      <c r="F1" s="20"/>
    </row>
    <row r="2" spans="1:6" ht="12.75">
      <c r="A2" s="20"/>
      <c r="B2" s="20"/>
      <c r="C2" s="20"/>
      <c r="D2" s="20"/>
      <c r="E2" s="21"/>
      <c r="F2" s="20"/>
    </row>
    <row r="3" spans="1:7" ht="12.75">
      <c r="A3" s="20" t="s">
        <v>32</v>
      </c>
      <c r="B3" s="25" t="s">
        <v>33</v>
      </c>
      <c r="C3" s="26"/>
      <c r="D3" s="25" t="s">
        <v>34</v>
      </c>
      <c r="E3" s="39"/>
      <c r="F3" s="25" t="s">
        <v>35</v>
      </c>
      <c r="G3" s="39"/>
    </row>
    <row r="4" spans="1:7" ht="12.75">
      <c r="A4" s="20"/>
      <c r="B4" s="27"/>
      <c r="C4" s="28"/>
      <c r="D4" s="27"/>
      <c r="E4" s="40"/>
      <c r="F4" s="27"/>
      <c r="G4" s="34"/>
    </row>
    <row r="5" spans="1:7" ht="12.75">
      <c r="A5" s="22"/>
      <c r="B5" s="29" t="s">
        <v>10</v>
      </c>
      <c r="C5" s="30" t="s">
        <v>11</v>
      </c>
      <c r="D5" s="29" t="s">
        <v>10</v>
      </c>
      <c r="E5" s="30" t="s">
        <v>11</v>
      </c>
      <c r="F5" s="29" t="s">
        <v>10</v>
      </c>
      <c r="G5" s="30" t="s">
        <v>11</v>
      </c>
    </row>
    <row r="6" spans="2:7" ht="12.75">
      <c r="B6" s="29" t="s">
        <v>12</v>
      </c>
      <c r="C6" s="30" t="s">
        <v>13</v>
      </c>
      <c r="D6" s="29" t="s">
        <v>12</v>
      </c>
      <c r="E6" s="30" t="s">
        <v>13</v>
      </c>
      <c r="F6" s="29" t="s">
        <v>12</v>
      </c>
      <c r="G6" s="30" t="s">
        <v>13</v>
      </c>
    </row>
    <row r="7" spans="1:7" ht="12.75">
      <c r="A7" s="46" t="s">
        <v>14</v>
      </c>
      <c r="B7" s="47">
        <v>0</v>
      </c>
      <c r="C7" s="48">
        <v>0</v>
      </c>
      <c r="D7" s="49">
        <v>0</v>
      </c>
      <c r="E7" s="48">
        <v>0</v>
      </c>
      <c r="F7" s="49">
        <v>0.0882</v>
      </c>
      <c r="G7" s="50">
        <v>0.22888</v>
      </c>
    </row>
    <row r="8" spans="1:7" ht="12.75">
      <c r="A8" s="51" t="s">
        <v>37</v>
      </c>
      <c r="B8" s="31">
        <v>0.374</v>
      </c>
      <c r="C8" s="32">
        <v>0.374</v>
      </c>
      <c r="D8" s="41">
        <v>0.423</v>
      </c>
      <c r="E8" s="32">
        <v>0.423</v>
      </c>
      <c r="F8" s="41">
        <v>0.404</v>
      </c>
      <c r="G8" s="42">
        <v>0.404</v>
      </c>
    </row>
    <row r="9" spans="1:7" ht="14.25">
      <c r="A9" s="51" t="s">
        <v>15</v>
      </c>
      <c r="B9" s="31">
        <v>68.74056</v>
      </c>
      <c r="C9" s="32">
        <v>67.156</v>
      </c>
      <c r="D9" s="41">
        <v>38.36511</v>
      </c>
      <c r="E9" s="32">
        <v>41.89395</v>
      </c>
      <c r="F9" s="41">
        <v>5462.89747</v>
      </c>
      <c r="G9" s="42">
        <v>673.62387</v>
      </c>
    </row>
    <row r="10" spans="1:7" ht="12.75">
      <c r="A10" s="52" t="s">
        <v>16</v>
      </c>
      <c r="B10" s="53">
        <v>1.10516</v>
      </c>
      <c r="C10" s="54">
        <v>0.10601</v>
      </c>
      <c r="D10" s="55">
        <v>1.16362</v>
      </c>
      <c r="E10" s="54">
        <v>0.16106</v>
      </c>
      <c r="F10" s="55">
        <v>1.04206</v>
      </c>
      <c r="G10" s="56">
        <v>0.12326</v>
      </c>
    </row>
    <row r="11" spans="1:7" ht="12.75">
      <c r="A11" s="22"/>
      <c r="B11" s="33"/>
      <c r="C11" s="34"/>
      <c r="D11" s="27"/>
      <c r="E11" s="40"/>
      <c r="F11" s="27"/>
      <c r="G11" s="34"/>
    </row>
    <row r="12" spans="1:7" ht="12.75">
      <c r="A12" s="22"/>
      <c r="B12" s="29" t="s">
        <v>2</v>
      </c>
      <c r="C12" s="30" t="s">
        <v>2</v>
      </c>
      <c r="D12" s="29" t="s">
        <v>2</v>
      </c>
      <c r="E12" s="30" t="s">
        <v>2</v>
      </c>
      <c r="F12" s="29" t="s">
        <v>2</v>
      </c>
      <c r="G12" s="30" t="s">
        <v>2</v>
      </c>
    </row>
    <row r="13" spans="1:7" ht="12.75">
      <c r="A13" s="23" t="s">
        <v>3</v>
      </c>
      <c r="B13" s="29" t="s">
        <v>4</v>
      </c>
      <c r="C13" s="30" t="s">
        <v>4</v>
      </c>
      <c r="D13" s="29" t="s">
        <v>4</v>
      </c>
      <c r="E13" s="30" t="s">
        <v>4</v>
      </c>
      <c r="F13" s="29" t="s">
        <v>4</v>
      </c>
      <c r="G13" s="30" t="s">
        <v>4</v>
      </c>
    </row>
    <row r="14" spans="1:7" ht="12.75">
      <c r="A14" s="43" t="s">
        <v>5</v>
      </c>
      <c r="B14" s="44" t="s">
        <v>6</v>
      </c>
      <c r="C14" s="45" t="s">
        <v>6</v>
      </c>
      <c r="D14" s="44" t="s">
        <v>6</v>
      </c>
      <c r="E14" s="45" t="s">
        <v>6</v>
      </c>
      <c r="F14" s="44" t="s">
        <v>6</v>
      </c>
      <c r="G14" s="45" t="s">
        <v>6</v>
      </c>
    </row>
    <row r="15" spans="1:7" ht="12.75">
      <c r="A15" s="24">
        <v>100</v>
      </c>
      <c r="B15" s="35">
        <f>$B$7+($B$8-$B$7)*(1/(1+($B$9*A15)^$B$10)^(1-(1/$B$10)))</f>
        <v>0.14768891579775237</v>
      </c>
      <c r="C15" s="36">
        <f>IF(A15&gt;1/$C$9,$C$7+($C$8-$C$7)*($C$9*A15)^(-$C$10),$C$8)</f>
        <v>0.14694754686742373</v>
      </c>
      <c r="D15" s="35">
        <f>$D$7+($D$8-$D$7)*(1/(1+($D$9*A15)^$D$10)^(1-(1/$D$10)))</f>
        <v>0.10963079425481605</v>
      </c>
      <c r="E15" s="36">
        <f>IF(A15&gt;1/$E$9,$E$7+($E$8-$E$7)*($E$9*A15)^(-$E$10),$E$8)</f>
        <v>0.11039684891127438</v>
      </c>
      <c r="F15" s="35">
        <f>$F$7+($F$8-$F$7)*(1/(1+($F$9*A15)^$F$10)^(1-(1/$F$10)))</f>
        <v>0.2693740921586375</v>
      </c>
      <c r="G15" s="36">
        <f>IF(A15&gt;1/$G$9,$G$7+($G$8-$G$7)*($G$9*A15)^(-$G$10),$G$8)</f>
        <v>0.2733620722783345</v>
      </c>
    </row>
    <row r="16" spans="1:7" ht="12.75">
      <c r="A16" s="24">
        <v>79.4328234724282</v>
      </c>
      <c r="B16" s="35">
        <f aca="true" t="shared" si="0" ref="B16:B31">$B$7+($B$8-$B$7)*(1/(1+($B$9*A16)^$B$10)^(1-(1/$B$10)))</f>
        <v>0.15130846115502447</v>
      </c>
      <c r="C16" s="36">
        <f aca="true" t="shared" si="1" ref="C16:C31">IF(A16&gt;1/$C$9,$C$7+($C$8-$C$7)*($C$9*A16)^(-$C$10),$C$8)</f>
        <v>0.15057862961072563</v>
      </c>
      <c r="D16" s="35">
        <f aca="true" t="shared" si="2" ref="D16:D31">$D$7+($D$8-$D$7)*(1/(1+($D$9*A16)^$D$10)^(1-(1/$D$10)))</f>
        <v>0.11383958215710115</v>
      </c>
      <c r="E16" s="36">
        <f aca="true" t="shared" si="3" ref="E16:E31">IF(A16&gt;1/$E$9,$E$7+($E$8-$E$7)*($E$9*A16)^(-$E$10),$E$8)</f>
        <v>0.114567827380143</v>
      </c>
      <c r="F16" s="35">
        <f aca="true" t="shared" si="4" ref="F16:F31">$F$7+($F$8-$F$7)*(1/(1+($F$9*A16)^$F$10)^(1-(1/$F$10)))</f>
        <v>0.27113722579224914</v>
      </c>
      <c r="G16" s="36">
        <f aca="true" t="shared" si="5" ref="G16:G31">IF(A16&gt;1/$G$9,$G$7+($G$8-$G$7)*($G$9*A16)^(-$G$10),$G$8)</f>
        <v>0.2746426337758042</v>
      </c>
    </row>
    <row r="17" spans="1:7" ht="12.75">
      <c r="A17" s="24">
        <v>63.095734448019364</v>
      </c>
      <c r="B17" s="35">
        <f t="shared" si="0"/>
        <v>0.15501664282736366</v>
      </c>
      <c r="C17" s="36">
        <f t="shared" si="1"/>
        <v>0.15429943662755075</v>
      </c>
      <c r="D17" s="35">
        <f t="shared" si="2"/>
        <v>0.11820984180406365</v>
      </c>
      <c r="E17" s="36">
        <f t="shared" si="3"/>
        <v>0.11889639242470956</v>
      </c>
      <c r="F17" s="35">
        <f t="shared" si="4"/>
        <v>0.2729175171544197</v>
      </c>
      <c r="G17" s="36">
        <f t="shared" si="5"/>
        <v>0.27596006041162774</v>
      </c>
    </row>
    <row r="18" spans="1:7" ht="12.75">
      <c r="A18" s="24">
        <v>50.11872336272726</v>
      </c>
      <c r="B18" s="35">
        <f t="shared" si="0"/>
        <v>0.15881560850009724</v>
      </c>
      <c r="C18" s="36">
        <f t="shared" si="1"/>
        <v>0.15811218501010788</v>
      </c>
      <c r="D18" s="35">
        <f t="shared" si="2"/>
        <v>0.12274773023963077</v>
      </c>
      <c r="E18" s="36">
        <f t="shared" si="3"/>
        <v>0.12338849793062112</v>
      </c>
      <c r="F18" s="35">
        <f t="shared" si="4"/>
        <v>0.274715133050318</v>
      </c>
      <c r="G18" s="36">
        <f t="shared" si="5"/>
        <v>0.27731541346902217</v>
      </c>
    </row>
    <row r="19" spans="1:7" ht="12.75">
      <c r="A19" s="24">
        <v>39.810717055349755</v>
      </c>
      <c r="B19" s="35">
        <f t="shared" si="0"/>
        <v>0.16270755054656177</v>
      </c>
      <c r="C19" s="36">
        <f t="shared" si="1"/>
        <v>0.16201914663508776</v>
      </c>
      <c r="D19" s="35">
        <f t="shared" si="2"/>
        <v>0.12745962573717798</v>
      </c>
      <c r="E19" s="36">
        <f t="shared" si="3"/>
        <v>0.12805032273132977</v>
      </c>
      <c r="F19" s="35">
        <f t="shared" si="4"/>
        <v>0.27653024186047787</v>
      </c>
      <c r="G19" s="36">
        <f t="shared" si="5"/>
        <v>0.27870978478370273</v>
      </c>
    </row>
    <row r="20" spans="1:7" ht="12.75">
      <c r="A20" s="24">
        <v>31.622776601683817</v>
      </c>
      <c r="B20" s="35">
        <f t="shared" si="0"/>
        <v>0.16669470457038157</v>
      </c>
      <c r="C20" s="36">
        <f t="shared" si="1"/>
        <v>0.16602264951739132</v>
      </c>
      <c r="D20" s="35">
        <f t="shared" si="2"/>
        <v>0.1323521308795222</v>
      </c>
      <c r="E20" s="36">
        <f t="shared" si="3"/>
        <v>0.13288827910699863</v>
      </c>
      <c r="F20" s="35">
        <f t="shared" si="4"/>
        <v>0.27836301354253723</v>
      </c>
      <c r="G20" s="36">
        <f t="shared" si="5"/>
        <v>0.28014429762343596</v>
      </c>
    </row>
    <row r="21" spans="1:7" ht="12.75">
      <c r="A21" s="24">
        <v>25.118864315095824</v>
      </c>
      <c r="B21" s="35">
        <f t="shared" si="0"/>
        <v>0.17077934709312684</v>
      </c>
      <c r="C21" s="36">
        <f t="shared" si="1"/>
        <v>0.1701250791973079</v>
      </c>
      <c r="D21" s="35">
        <f t="shared" si="2"/>
        <v>0.13743207382642833</v>
      </c>
      <c r="E21" s="36">
        <f t="shared" si="3"/>
        <v>0.1379090216045111</v>
      </c>
      <c r="F21" s="35">
        <f t="shared" si="4"/>
        <v>0.28021361962914026</v>
      </c>
      <c r="G21" s="36">
        <f t="shared" si="5"/>
        <v>0.2816201075929139</v>
      </c>
    </row>
    <row r="22" spans="1:7" ht="12.75">
      <c r="A22" s="24">
        <v>19.952623149688815</v>
      </c>
      <c r="B22" s="35">
        <f t="shared" si="0"/>
        <v>0.17496379210436072</v>
      </c>
      <c r="C22" s="36">
        <f t="shared" si="1"/>
        <v>0.17432888016197143</v>
      </c>
      <c r="D22" s="35">
        <f t="shared" si="2"/>
        <v>0.142706507013321</v>
      </c>
      <c r="E22" s="36">
        <f t="shared" si="3"/>
        <v>0.14311945619071434</v>
      </c>
      <c r="F22" s="35">
        <f t="shared" si="4"/>
        <v>0.2820822332208724</v>
      </c>
      <c r="G22" s="36">
        <f t="shared" si="5"/>
        <v>0.28313840356467757</v>
      </c>
    </row>
    <row r="23" spans="1:7" ht="12.75">
      <c r="A23" s="24">
        <v>15.84893192461115</v>
      </c>
      <c r="B23" s="35">
        <f t="shared" si="0"/>
        <v>0.17925038610073507</v>
      </c>
      <c r="C23" s="36">
        <f t="shared" si="1"/>
        <v>0.1786365573019401</v>
      </c>
      <c r="D23" s="35">
        <f t="shared" si="2"/>
        <v>0.1481827022530374</v>
      </c>
      <c r="E23" s="36">
        <f t="shared" si="3"/>
        <v>0.14852674975148822</v>
      </c>
      <c r="F23" s="35">
        <f t="shared" si="4"/>
        <v>0.28396902897277815</v>
      </c>
      <c r="G23" s="36">
        <f t="shared" si="5"/>
        <v>0.2847004086368411</v>
      </c>
    </row>
    <row r="24" spans="1:7" ht="12.75">
      <c r="A24" s="24">
        <v>12.589254117941685</v>
      </c>
      <c r="B24" s="35">
        <f t="shared" si="0"/>
        <v>0.1836415011219842</v>
      </c>
      <c r="C24" s="36">
        <f t="shared" si="1"/>
        <v>0.18305067740376899</v>
      </c>
      <c r="D24" s="35">
        <f t="shared" si="2"/>
        <v>0.15386814084540656</v>
      </c>
      <c r="E24" s="36">
        <f t="shared" si="3"/>
        <v>0.15413833994970474</v>
      </c>
      <c r="F24" s="35">
        <f t="shared" si="4"/>
        <v>0.28587418307259826</v>
      </c>
      <c r="G24" s="36">
        <f t="shared" si="5"/>
        <v>0.28630738111838583</v>
      </c>
    </row>
    <row r="25" spans="1:7" ht="12.75">
      <c r="A25" s="24">
        <v>10</v>
      </c>
      <c r="B25" s="35">
        <f t="shared" si="0"/>
        <v>0.18813952513565985</v>
      </c>
      <c r="C25" s="36">
        <f t="shared" si="1"/>
        <v>0.1875738706794636</v>
      </c>
      <c r="D25" s="35">
        <f t="shared" si="2"/>
        <v>0.15977049680482655</v>
      </c>
      <c r="E25" s="36">
        <f t="shared" si="3"/>
        <v>0.15996194545563794</v>
      </c>
      <c r="F25" s="35">
        <f t="shared" si="4"/>
        <v>0.2877978732083367</v>
      </c>
      <c r="G25" s="36">
        <f t="shared" si="5"/>
        <v>0.2879606155428203</v>
      </c>
    </row>
    <row r="26" spans="1:7" ht="12.75">
      <c r="A26" s="24">
        <v>7.943282347242825</v>
      </c>
      <c r="B26" s="35">
        <f t="shared" si="0"/>
        <v>0.1927468489179935</v>
      </c>
      <c r="C26" s="36">
        <f t="shared" si="1"/>
        <v>0.1922088323337267</v>
      </c>
      <c r="D26" s="35">
        <f t="shared" si="2"/>
        <v>0.16589761065114983</v>
      </c>
      <c r="E26" s="36">
        <f t="shared" si="3"/>
        <v>0.16600557656389567</v>
      </c>
      <c r="F26" s="35">
        <f t="shared" si="4"/>
        <v>0.28974027852208695</v>
      </c>
      <c r="G26" s="36">
        <f t="shared" si="5"/>
        <v>0.2896614437110214</v>
      </c>
    </row>
    <row r="27" spans="1:7" ht="12.75">
      <c r="A27" s="24">
        <v>6.3095734448019405</v>
      </c>
      <c r="B27" s="35">
        <f t="shared" si="0"/>
        <v>0.19746584831096956</v>
      </c>
      <c r="C27" s="36">
        <f t="shared" si="1"/>
        <v>0.1969583241699318</v>
      </c>
      <c r="D27" s="35">
        <f t="shared" si="2"/>
        <v>0.17225745031839113</v>
      </c>
      <c r="E27" s="36">
        <f t="shared" si="3"/>
        <v>0.17227754621147698</v>
      </c>
      <c r="F27" s="35">
        <f t="shared" si="4"/>
        <v>0.2917015795461804</v>
      </c>
      <c r="G27" s="36">
        <f t="shared" si="5"/>
        <v>0.2914112357640969</v>
      </c>
    </row>
    <row r="28" spans="1:7" ht="12.75">
      <c r="A28" s="24">
        <v>5.011872336272729</v>
      </c>
      <c r="B28" s="35">
        <f t="shared" si="0"/>
        <v>0.20229886038735562</v>
      </c>
      <c r="C28" s="36">
        <f t="shared" si="1"/>
        <v>0.20182517623578042</v>
      </c>
      <c r="D28" s="35">
        <f t="shared" si="2"/>
        <v>0.17885805454736253</v>
      </c>
      <c r="E28" s="36">
        <f t="shared" si="3"/>
        <v>0.1787864814121103</v>
      </c>
      <c r="F28" s="35">
        <f t="shared" si="4"/>
        <v>0.2936819581166006</v>
      </c>
      <c r="G28" s="36">
        <f t="shared" si="5"/>
        <v>0.2932114012871341</v>
      </c>
    </row>
    <row r="29" spans="1:7" ht="12.75">
      <c r="A29" s="24">
        <v>3.981071705534978</v>
      </c>
      <c r="B29" s="35">
        <f t="shared" si="0"/>
        <v>0.20724815160341442</v>
      </c>
      <c r="C29" s="36">
        <f t="shared" si="1"/>
        <v>0.20681228850962313</v>
      </c>
      <c r="D29" s="35">
        <f t="shared" si="2"/>
        <v>0.185707452551948</v>
      </c>
      <c r="E29" s="36">
        <f t="shared" si="3"/>
        <v>0.18554133512260002</v>
      </c>
      <c r="F29" s="35">
        <f t="shared" si="4"/>
        <v>0.295681597257173</v>
      </c>
      <c r="G29" s="36">
        <f t="shared" si="5"/>
        <v>0.2950633904447234</v>
      </c>
    </row>
    <row r="30" spans="1:7" ht="12.75">
      <c r="A30" s="24">
        <v>3.162277660168384</v>
      </c>
      <c r="B30" s="35">
        <f t="shared" si="0"/>
        <v>0.21231587543571745</v>
      </c>
      <c r="C30" s="36">
        <f t="shared" si="1"/>
        <v>0.21192263262845054</v>
      </c>
      <c r="D30" s="35">
        <f t="shared" si="2"/>
        <v>0.1928135516736914</v>
      </c>
      <c r="E30" s="36">
        <f t="shared" si="3"/>
        <v>0.19255139855750367</v>
      </c>
      <c r="F30" s="35">
        <f t="shared" si="4"/>
        <v>0.2977006810262068</v>
      </c>
      <c r="G30" s="36">
        <f t="shared" si="5"/>
        <v>0.2969686951491717</v>
      </c>
    </row>
    <row r="31" spans="1:7" ht="12.75">
      <c r="A31" s="24">
        <v>2.5118864315095837</v>
      </c>
      <c r="B31" s="35">
        <f t="shared" si="0"/>
        <v>0.2175040162513691</v>
      </c>
      <c r="C31" s="36">
        <f t="shared" si="1"/>
        <v>0.2171592536585827</v>
      </c>
      <c r="D31" s="35">
        <f t="shared" si="2"/>
        <v>0.2001839820364356</v>
      </c>
      <c r="E31" s="36">
        <f t="shared" si="3"/>
        <v>0.19982631396907818</v>
      </c>
      <c r="F31" s="35">
        <f t="shared" si="4"/>
        <v>0.2997393943148994</v>
      </c>
      <c r="G31" s="36">
        <f t="shared" si="5"/>
        <v>0.2989288502623464</v>
      </c>
    </row>
    <row r="32" spans="1:7" ht="12.75">
      <c r="A32" s="24">
        <v>1.9952623149688824</v>
      </c>
      <c r="B32" s="35">
        <f aca="true" t="shared" si="6" ref="B32:B47">$B$7+($B$8-$B$7)*(1/(1+($B$9*A32)^$B$10)^(1-(1/$B$10)))</f>
        <v>0.22281431521358933</v>
      </c>
      <c r="C32" s="36">
        <f aca="true" t="shared" si="7" ref="C32:C47">IF(A32&gt;1/$C$9,$C$7+($C$8-$C$7)*($C$9*A32)^(-$C$10),$C$8)</f>
        <v>0.2225252719101116</v>
      </c>
      <c r="D32" s="35">
        <f aca="true" t="shared" si="8" ref="D32:D47">$D$7+($D$8-$D$7)*(1/(1+($D$9*A32)^$D$10)^(1-(1/$D$10)))</f>
        <v>0.20782588374254143</v>
      </c>
      <c r="E32" s="36">
        <f aca="true" t="shared" si="9" ref="E32:E47">IF(A32&gt;1/$E$9,$E$7+($E$8-$E$7)*($E$9*A32)^(-$E$10),$E$8)</f>
        <v>0.20737608791007417</v>
      </c>
      <c r="F32" s="35">
        <f aca="true" t="shared" si="10" ref="F32:F47">$F$7+($F$8-$F$7)*(1/(1+($F$9*A32)^$F$10)^(1-(1/$F$10)))</f>
        <v>0.3017979225837958</v>
      </c>
      <c r="G32" s="36">
        <f aca="true" t="shared" si="11" ref="G32:G47">IF(A32&gt;1/$G$9,$G$7+($G$8-$G$7)*($G$9*A32)^(-$G$10),$G$8)</f>
        <v>0.3009454348321187</v>
      </c>
    </row>
    <row r="33" spans="1:7" ht="12.75">
      <c r="A33" s="24">
        <v>1.5848931924611156</v>
      </c>
      <c r="B33" s="35">
        <f t="shared" si="6"/>
        <v>0.2282481728397508</v>
      </c>
      <c r="C33" s="36">
        <f t="shared" si="7"/>
        <v>0.22802388479618008</v>
      </c>
      <c r="D33" s="35">
        <f t="shared" si="8"/>
        <v>0.2157456177873091</v>
      </c>
      <c r="E33" s="36">
        <f t="shared" si="9"/>
        <v>0.21521110499762072</v>
      </c>
      <c r="F33" s="35">
        <f t="shared" si="10"/>
        <v>0.3038764515197093</v>
      </c>
      <c r="G33" s="36">
        <f t="shared" si="11"/>
        <v>0.3030200733644016</v>
      </c>
    </row>
    <row r="34" spans="1:7" ht="12.75">
      <c r="A34" s="24">
        <v>1.2589254117941688</v>
      </c>
      <c r="B34" s="35">
        <f t="shared" si="6"/>
        <v>0.23380652137533406</v>
      </c>
      <c r="C34" s="36">
        <f t="shared" si="7"/>
        <v>0.2336583687382024</v>
      </c>
      <c r="D34" s="35">
        <f t="shared" si="8"/>
        <v>0.22394837653989436</v>
      </c>
      <c r="E34" s="36">
        <f t="shared" si="9"/>
        <v>0.22334214219713294</v>
      </c>
      <c r="F34" s="35">
        <f t="shared" si="10"/>
        <v>0.3059751665905365</v>
      </c>
      <c r="G34" s="36">
        <f t="shared" si="11"/>
        <v>0.3051544371318081</v>
      </c>
    </row>
    <row r="35" spans="1:7" ht="12.75">
      <c r="A35" s="24">
        <v>1</v>
      </c>
      <c r="B35" s="35">
        <f t="shared" si="6"/>
        <v>0.23948965841277248</v>
      </c>
      <c r="C35" s="36">
        <f t="shared" si="7"/>
        <v>0.23943208111816347</v>
      </c>
      <c r="D35" s="35">
        <f t="shared" si="8"/>
        <v>0.23243766342713457</v>
      </c>
      <c r="E35" s="36">
        <f t="shared" si="9"/>
        <v>0.23178038364588963</v>
      </c>
      <c r="F35" s="35">
        <f t="shared" si="10"/>
        <v>0.3080942524690218</v>
      </c>
      <c r="G35" s="36">
        <f t="shared" si="11"/>
        <v>0.3073502455199831</v>
      </c>
    </row>
    <row r="36" spans="1:7" ht="12.75">
      <c r="A36" s="24">
        <v>0.7943282347242825</v>
      </c>
      <c r="B36" s="35">
        <f t="shared" si="6"/>
        <v>0.2452970311998183</v>
      </c>
      <c r="C36" s="36">
        <f t="shared" si="7"/>
        <v>0.24534846227915957</v>
      </c>
      <c r="D36" s="35">
        <f t="shared" si="8"/>
        <v>0.24121460475051665</v>
      </c>
      <c r="E36" s="36">
        <f t="shared" si="9"/>
        <v>0.24053743603667022</v>
      </c>
      <c r="F36" s="35">
        <f t="shared" si="10"/>
        <v>0.31023389228835185</v>
      </c>
      <c r="G36" s="36">
        <f t="shared" si="11"/>
        <v>0.30960926741269357</v>
      </c>
    </row>
    <row r="37" spans="1:7" ht="12.75">
      <c r="A37" s="24">
        <v>0.630957344480194</v>
      </c>
      <c r="B37" s="35">
        <f t="shared" si="6"/>
        <v>0.2512269589629593</v>
      </c>
      <c r="C37" s="36">
        <f t="shared" si="7"/>
        <v>0.25141103757537236</v>
      </c>
      <c r="D37" s="35">
        <f t="shared" si="8"/>
        <v>0.2502770503349451</v>
      </c>
      <c r="E37" s="36">
        <f t="shared" si="9"/>
        <v>0.24962534458261204</v>
      </c>
      <c r="F37" s="35">
        <f t="shared" si="10"/>
        <v>0.3123942666819882</v>
      </c>
      <c r="G37" s="36">
        <f t="shared" si="11"/>
        <v>0.311933322616794</v>
      </c>
    </row>
    <row r="38" spans="1:7" ht="12.75">
      <c r="A38" s="24">
        <v>0.5011872336272729</v>
      </c>
      <c r="B38" s="35">
        <f t="shared" si="6"/>
        <v>0.25727627858317276</v>
      </c>
      <c r="C38" s="36">
        <f t="shared" si="7"/>
        <v>0.25762341947269773</v>
      </c>
      <c r="D38" s="35">
        <f t="shared" si="8"/>
        <v>0.2596184159233995</v>
      </c>
      <c r="E38" s="36">
        <f t="shared" si="9"/>
        <v>0.2590566095852462</v>
      </c>
      <c r="F38" s="35">
        <f t="shared" si="10"/>
        <v>0.31457555254674585</v>
      </c>
      <c r="G38" s="36">
        <f t="shared" si="11"/>
        <v>0.31432428332821305</v>
      </c>
    </row>
    <row r="39" spans="1:7" ht="12.75">
      <c r="A39" s="24">
        <v>0.3981071705534977</v>
      </c>
      <c r="B39" s="35">
        <f t="shared" si="6"/>
        <v>0.2634398976224899</v>
      </c>
      <c r="C39" s="36">
        <f t="shared" si="7"/>
        <v>0.26398930970128187</v>
      </c>
      <c r="D39" s="35">
        <f t="shared" si="8"/>
        <v>0.2692262224765027</v>
      </c>
      <c r="E39" s="36">
        <f t="shared" si="9"/>
        <v>0.26884420362850175</v>
      </c>
      <c r="F39" s="35">
        <f t="shared" si="10"/>
        <v>0.3167779214509748</v>
      </c>
      <c r="G39" s="36">
        <f t="shared" si="11"/>
        <v>0.3167840756401441</v>
      </c>
    </row>
    <row r="40" spans="1:7" ht="12.75">
      <c r="A40" s="24">
        <v>0.31622776601683833</v>
      </c>
      <c r="B40" s="35">
        <f t="shared" si="6"/>
        <v>0.26971023892826473</v>
      </c>
      <c r="C40" s="36">
        <f t="shared" si="7"/>
        <v>0.2705125014612459</v>
      </c>
      <c r="D40" s="35">
        <f t="shared" si="8"/>
        <v>0.27908030174998716</v>
      </c>
      <c r="E40" s="36">
        <f t="shared" si="9"/>
        <v>0.2790015894223285</v>
      </c>
      <c r="F40" s="35">
        <f t="shared" si="10"/>
        <v>0.3190015375877855</v>
      </c>
      <c r="G40" s="36">
        <f t="shared" si="11"/>
        <v>0.31931468109465355</v>
      </c>
    </row>
    <row r="41" spans="1:7" ht="12.75">
      <c r="A41" s="24">
        <v>0.25118864315095835</v>
      </c>
      <c r="B41" s="35">
        <f t="shared" si="6"/>
        <v>0.2760765643426698</v>
      </c>
      <c r="C41" s="36">
        <f t="shared" si="7"/>
        <v>0.2771968816829147</v>
      </c>
      <c r="D41" s="35">
        <f t="shared" si="8"/>
        <v>0.2891506726563107</v>
      </c>
      <c r="E41" s="36">
        <f t="shared" si="9"/>
        <v>0.2895427383204816</v>
      </c>
      <c r="F41" s="35">
        <f t="shared" si="10"/>
        <v>0.32124655514527695</v>
      </c>
      <c r="G41" s="36">
        <f t="shared" si="11"/>
        <v>0.32191813827895777</v>
      </c>
    </row>
    <row r="42" spans="1:7" ht="12.75">
      <c r="A42" s="24">
        <v>0.19952623149688822</v>
      </c>
      <c r="B42" s="35">
        <f t="shared" si="6"/>
        <v>0.2825241737056416</v>
      </c>
      <c r="C42" s="36">
        <f t="shared" si="7"/>
        <v>0.28404643334289587</v>
      </c>
      <c r="D42" s="35">
        <f t="shared" si="8"/>
        <v>0.29939516085299495</v>
      </c>
      <c r="E42" s="36">
        <f t="shared" si="9"/>
        <v>0.3004821495379395</v>
      </c>
      <c r="F42" s="35">
        <f t="shared" si="10"/>
        <v>0.3235131149300602</v>
      </c>
      <c r="G42" s="36">
        <f t="shared" si="11"/>
        <v>0.3245965444676534</v>
      </c>
    </row>
    <row r="43" spans="1:7" ht="12.75">
      <c r="A43" s="24">
        <v>0.15848931924611157</v>
      </c>
      <c r="B43" s="35">
        <f t="shared" si="6"/>
        <v>0.28903349253334587</v>
      </c>
      <c r="C43" s="36">
        <f t="shared" si="7"/>
        <v>0.2910652378373892</v>
      </c>
      <c r="D43" s="35">
        <f t="shared" si="8"/>
        <v>0.3097569474342013</v>
      </c>
      <c r="E43" s="36">
        <f t="shared" si="9"/>
        <v>0.31183487009438754</v>
      </c>
      <c r="F43" s="35">
        <f t="shared" si="10"/>
        <v>0.3258013400349856</v>
      </c>
      <c r="G43" s="36">
        <f t="shared" si="11"/>
        <v>0.3273520573122254</v>
      </c>
    </row>
    <row r="44" spans="1:7" ht="12.75">
      <c r="A44" s="24">
        <v>0.12589254117941692</v>
      </c>
      <c r="B44" s="35">
        <f t="shared" si="6"/>
        <v>0.2955790913234846</v>
      </c>
      <c r="C44" s="36">
        <f t="shared" si="7"/>
        <v>0.2982574774141405</v>
      </c>
      <c r="D44" s="35">
        <f t="shared" si="8"/>
        <v>0.32016239876252023</v>
      </c>
      <c r="E44" s="36">
        <f t="shared" si="9"/>
        <v>0.32361651551120074</v>
      </c>
      <c r="F44" s="35">
        <f t="shared" si="10"/>
        <v>0.3281113302843888</v>
      </c>
      <c r="G44" s="36">
        <f t="shared" si="11"/>
        <v>0.330186896579192</v>
      </c>
    </row>
    <row r="45" spans="1:7" ht="12.75">
      <c r="A45" s="24">
        <v>0.1</v>
      </c>
      <c r="B45" s="35">
        <f t="shared" si="6"/>
        <v>0.3021287249550523</v>
      </c>
      <c r="C45" s="36">
        <f t="shared" si="7"/>
        <v>0.3056274376644898</v>
      </c>
      <c r="D45" s="35">
        <f t="shared" si="8"/>
        <v>0.33051973747158786</v>
      </c>
      <c r="E45" s="36">
        <f t="shared" si="9"/>
        <v>0.33584329129039303</v>
      </c>
      <c r="F45" s="35">
        <f t="shared" si="10"/>
        <v>0.3304431551173008</v>
      </c>
      <c r="G45" s="36">
        <f t="shared" si="11"/>
        <v>0.3331033459382892</v>
      </c>
    </row>
    <row r="46" spans="1:7" ht="12.75">
      <c r="A46" s="24">
        <v>0.07943282347242828</v>
      </c>
      <c r="B46" s="35">
        <f t="shared" si="6"/>
        <v>0.30864254317837225</v>
      </c>
      <c r="C46" s="36">
        <f t="shared" si="7"/>
        <v>0.3131795100769971</v>
      </c>
      <c r="D46" s="35">
        <f t="shared" si="8"/>
        <v>0.34071931668816946</v>
      </c>
      <c r="E46" s="36">
        <f t="shared" si="9"/>
        <v>0.3485320152050767</v>
      </c>
      <c r="F46" s="35">
        <f t="shared" si="10"/>
        <v>0.3327968444772585</v>
      </c>
      <c r="G46" s="36">
        <f t="shared" si="11"/>
        <v>0.3361037548021327</v>
      </c>
    </row>
    <row r="47" spans="1:7" ht="12.75">
      <c r="A47" s="24">
        <v>0.06309573444801943</v>
      </c>
      <c r="B47" s="35">
        <f t="shared" si="6"/>
        <v>0.3150726972642378</v>
      </c>
      <c r="C47" s="36">
        <f t="shared" si="7"/>
        <v>0.32091819465417</v>
      </c>
      <c r="D47" s="35">
        <f t="shared" si="8"/>
        <v>0.350636353912679</v>
      </c>
      <c r="E47" s="36">
        <f t="shared" si="9"/>
        <v>0.36170014043209403</v>
      </c>
      <c r="F47" s="35">
        <f t="shared" si="10"/>
        <v>0.33517237716230797</v>
      </c>
      <c r="G47" s="36">
        <f t="shared" si="11"/>
        <v>0.33919054021884154</v>
      </c>
    </row>
    <row r="48" spans="1:7" ht="12.75">
      <c r="A48" s="24">
        <v>0.05011872336272732</v>
      </c>
      <c r="B48" s="35">
        <f aca="true" t="shared" si="12" ref="B48:B63">$B$7+($B$8-$B$7)*(1/(1+($B$9*A48)^$B$10)^(1-(1/$B$10)))</f>
        <v>0.321363636003438</v>
      </c>
      <c r="C48" s="36">
        <f aca="true" t="shared" si="13" ref="C48:C63">IF(A48&gt;1/$C$9,$C$7+($C$8-$C$7)*($C$9*A48)^(-$C$10),$C$8)</f>
        <v>0.32884810259384917</v>
      </c>
      <c r="D48" s="35">
        <f aca="true" t="shared" si="14" ref="D48:D63">$D$7+($D$8-$D$7)*(1/(1+($D$9*A48)^$D$10)^(1-(1/$D$10)))</f>
        <v>0.3601368184588837</v>
      </c>
      <c r="E48" s="36">
        <f aca="true" t="shared" si="15" ref="E48:E63">IF(A48&gt;1/$E$9,$E$7+($E$8-$E$7)*($E$9*A48)^(-$E$10),$E$8)</f>
        <v>0.37536577955863754</v>
      </c>
      <c r="F48" s="35">
        <f aca="true" t="shared" si="16" ref="F48:F63">$F$7+($F$8-$F$7)*(1/(1+($F$9*A48)^$F$10)^(1-(1/$F$10)))</f>
        <v>0.3375696659456415</v>
      </c>
      <c r="G48" s="36">
        <f aca="true" t="shared" si="17" ref="G48:G63">IF(A48&gt;1/$G$9,$G$7+($G$8-$G$7)*($G$9*A48)^(-$G$10),$G$8)</f>
        <v>0.342366188819146</v>
      </c>
    </row>
    <row r="49" spans="1:7" ht="12.75">
      <c r="A49" s="24">
        <v>0.0398107170553498</v>
      </c>
      <c r="B49" s="35">
        <f t="shared" si="12"/>
        <v>0.32745341238296616</v>
      </c>
      <c r="C49" s="36">
        <f t="shared" si="13"/>
        <v>0.3369739590368518</v>
      </c>
      <c r="D49" s="35">
        <f t="shared" si="14"/>
        <v>0.36908660946187977</v>
      </c>
      <c r="E49" s="36">
        <f t="shared" si="15"/>
        <v>0.38954772949588146</v>
      </c>
      <c r="F49" s="35">
        <f t="shared" si="16"/>
        <v>0.3399885386008737</v>
      </c>
      <c r="G49" s="36">
        <f t="shared" si="17"/>
        <v>0.34563325881955076</v>
      </c>
    </row>
    <row r="50" spans="1:7" ht="12.75">
      <c r="A50" s="24">
        <v>0.031622776601683854</v>
      </c>
      <c r="B50" s="35">
        <f t="shared" si="12"/>
        <v>0.3332762621273619</v>
      </c>
      <c r="C50" s="36">
        <f t="shared" si="13"/>
        <v>0.3453006058825099</v>
      </c>
      <c r="D50" s="35">
        <f t="shared" si="14"/>
        <v>0.3773632076776085</v>
      </c>
      <c r="E50" s="36">
        <f t="shared" si="15"/>
        <v>0.4042654973338913</v>
      </c>
      <c r="F50" s="35">
        <f t="shared" si="16"/>
        <v>0.34242871375126954</v>
      </c>
      <c r="G50" s="36">
        <f t="shared" si="17"/>
        <v>0.34899438208316397</v>
      </c>
    </row>
    <row r="51" spans="1:7" ht="12.75">
      <c r="A51" s="24">
        <v>0.02511886431509585</v>
      </c>
      <c r="B51" s="35">
        <f t="shared" si="12"/>
        <v>0.3387665214792101</v>
      </c>
      <c r="C51" s="36">
        <f t="shared" si="13"/>
        <v>0.3538330046737797</v>
      </c>
      <c r="D51" s="35">
        <f t="shared" si="14"/>
        <v>0.38486789302112134</v>
      </c>
      <c r="E51" s="36">
        <f t="shared" si="15"/>
        <v>0.4195393271733763</v>
      </c>
      <c r="F51" s="35">
        <f t="shared" si="16"/>
        <v>0.3448897702055521</v>
      </c>
      <c r="G51" s="36">
        <f t="shared" si="17"/>
        <v>0.35245226623985576</v>
      </c>
    </row>
    <row r="52" spans="1:7" ht="12.75">
      <c r="A52" s="24">
        <v>0.019952623149688837</v>
      </c>
      <c r="B52" s="35">
        <f t="shared" si="12"/>
        <v>0.34386361687572214</v>
      </c>
      <c r="C52" s="36">
        <f t="shared" si="13"/>
        <v>0.3625762395536431</v>
      </c>
      <c r="D52" s="35">
        <f t="shared" si="14"/>
        <v>0.3915359030890929</v>
      </c>
      <c r="E52" s="36">
        <f t="shared" si="15"/>
        <v>0.423</v>
      </c>
      <c r="F52" s="35">
        <f t="shared" si="16"/>
        <v>0.347371108143659</v>
      </c>
      <c r="G52" s="36">
        <f t="shared" si="17"/>
        <v>0.35600969686745076</v>
      </c>
    </row>
    <row r="53" spans="1:7" ht="12.75">
      <c r="A53" s="24">
        <v>0.01584893192461117</v>
      </c>
      <c r="B53" s="35">
        <f t="shared" si="12"/>
        <v>0.3485174543965639</v>
      </c>
      <c r="C53" s="36">
        <f t="shared" si="13"/>
        <v>0.37153552029456155</v>
      </c>
      <c r="D53" s="35">
        <f t="shared" si="14"/>
        <v>0.39734207460535254</v>
      </c>
      <c r="E53" s="36">
        <f t="shared" si="15"/>
        <v>0.423</v>
      </c>
      <c r="F53" s="35">
        <f t="shared" si="16"/>
        <v>0.349871900179688</v>
      </c>
      <c r="G53" s="36">
        <f t="shared" si="17"/>
        <v>0.3596695397357146</v>
      </c>
    </row>
    <row r="54" spans="1:7" ht="12.75">
      <c r="A54" s="24">
        <v>0.0125892541179417</v>
      </c>
      <c r="B54" s="35">
        <f t="shared" si="12"/>
        <v>0.35269321939392173</v>
      </c>
      <c r="C54" s="36">
        <f t="shared" si="13"/>
        <v>0.374</v>
      </c>
      <c r="D54" s="35">
        <f t="shared" si="14"/>
        <v>0.4023006728466527</v>
      </c>
      <c r="E54" s="36">
        <f t="shared" si="15"/>
        <v>0.423</v>
      </c>
      <c r="F54" s="35">
        <f t="shared" si="16"/>
        <v>0.35239102997354255</v>
      </c>
      <c r="G54" s="36">
        <f t="shared" si="17"/>
        <v>0.3634347431149403</v>
      </c>
    </row>
    <row r="55" spans="1:7" ht="12.75">
      <c r="A55" s="24">
        <v>0.01</v>
      </c>
      <c r="B55" s="35">
        <f t="shared" si="12"/>
        <v>0.35637455078328073</v>
      </c>
      <c r="C55" s="36">
        <f t="shared" si="13"/>
        <v>0.374</v>
      </c>
      <c r="D55" s="35">
        <f t="shared" si="14"/>
        <v>0.40645980383960434</v>
      </c>
      <c r="E55" s="36">
        <f t="shared" si="15"/>
        <v>0.423</v>
      </c>
      <c r="F55" s="35">
        <f t="shared" si="16"/>
        <v>0.3549270157244532</v>
      </c>
      <c r="G55" s="36">
        <f t="shared" si="17"/>
        <v>0.36730834015099495</v>
      </c>
    </row>
    <row r="56" spans="1:7" ht="12.75">
      <c r="A56" s="24">
        <v>0.007943282347242833</v>
      </c>
      <c r="B56" s="35">
        <f t="shared" si="12"/>
        <v>0.3595643739436782</v>
      </c>
      <c r="C56" s="36">
        <f t="shared" si="13"/>
        <v>0.374</v>
      </c>
      <c r="D56" s="35">
        <f t="shared" si="14"/>
        <v>0.40989223079289805</v>
      </c>
      <c r="E56" s="36">
        <f t="shared" si="15"/>
        <v>0.423</v>
      </c>
      <c r="F56" s="35">
        <f t="shared" si="16"/>
        <v>0.3574779156276946</v>
      </c>
      <c r="G56" s="36">
        <f t="shared" si="17"/>
        <v>0.3712934513087399</v>
      </c>
    </row>
    <row r="57" spans="1:7" ht="12.75">
      <c r="A57" s="24">
        <v>0.006309573444801948</v>
      </c>
      <c r="B57" s="35">
        <f t="shared" si="12"/>
        <v>0.3622832720990951</v>
      </c>
      <c r="C57" s="36">
        <f t="shared" si="13"/>
        <v>0.374</v>
      </c>
      <c r="D57" s="35">
        <f t="shared" si="14"/>
        <v>0.41268499600872344</v>
      </c>
      <c r="E57" s="36">
        <f t="shared" si="15"/>
        <v>0.423</v>
      </c>
      <c r="F57" s="35">
        <f t="shared" si="16"/>
        <v>0.3600412123292103</v>
      </c>
      <c r="G57" s="36">
        <f t="shared" si="17"/>
        <v>0.3753932868857928</v>
      </c>
    </row>
    <row r="58" spans="1:7" ht="12.75">
      <c r="A58" s="24">
        <v>0.005011872336272735</v>
      </c>
      <c r="B58" s="35">
        <f t="shared" si="12"/>
        <v>0.36456590283271795</v>
      </c>
      <c r="C58" s="36">
        <f t="shared" si="13"/>
        <v>0.374</v>
      </c>
      <c r="D58" s="35">
        <f t="shared" si="14"/>
        <v>0.41492993244922016</v>
      </c>
      <c r="E58" s="36">
        <f t="shared" si="15"/>
        <v>0.423</v>
      </c>
      <c r="F58" s="35">
        <f t="shared" si="16"/>
        <v>0.3626136737632427</v>
      </c>
      <c r="G58" s="36">
        <f t="shared" si="17"/>
        <v>0.37961114959865633</v>
      </c>
    </row>
    <row r="59" spans="1:7" ht="12.75">
      <c r="A59" s="24">
        <v>0.003981071705534982</v>
      </c>
      <c r="B59" s="35">
        <f t="shared" si="12"/>
        <v>0.3664563669066497</v>
      </c>
      <c r="C59" s="36">
        <f t="shared" si="13"/>
        <v>0.374</v>
      </c>
      <c r="D59" s="35">
        <f t="shared" si="14"/>
        <v>0.4167163173519607</v>
      </c>
      <c r="E59" s="36">
        <f t="shared" si="15"/>
        <v>0.423</v>
      </c>
      <c r="F59" s="35">
        <f t="shared" si="16"/>
        <v>0.3651911887974036</v>
      </c>
      <c r="G59" s="36">
        <f t="shared" si="17"/>
        <v>0.383950437243297</v>
      </c>
    </row>
    <row r="60" spans="1:7" ht="12.75">
      <c r="A60" s="24">
        <v>0.0031622776601683876</v>
      </c>
      <c r="B60" s="35">
        <f t="shared" si="12"/>
        <v>0.36800349272239224</v>
      </c>
      <c r="C60" s="36">
        <f t="shared" si="13"/>
        <v>0.374</v>
      </c>
      <c r="D60" s="35">
        <f t="shared" si="14"/>
        <v>0.41812604540344284</v>
      </c>
      <c r="E60" s="36">
        <f t="shared" si="15"/>
        <v>0.423</v>
      </c>
      <c r="F60" s="35">
        <f t="shared" si="16"/>
        <v>0.36776857825443876</v>
      </c>
      <c r="G60" s="36">
        <f t="shared" si="17"/>
        <v>0.3884146454323181</v>
      </c>
    </row>
    <row r="61" spans="1:7" ht="12.75">
      <c r="A61" s="24">
        <v>0.002511886431509587</v>
      </c>
      <c r="B61" s="35">
        <f t="shared" si="12"/>
        <v>0.3692567722138732</v>
      </c>
      <c r="C61" s="36">
        <f t="shared" si="13"/>
        <v>0.374</v>
      </c>
      <c r="D61" s="35">
        <f t="shared" si="14"/>
        <v>0.41923107813368304</v>
      </c>
      <c r="E61" s="36">
        <f t="shared" si="15"/>
        <v>0.423</v>
      </c>
      <c r="F61" s="35">
        <f t="shared" si="16"/>
        <v>0.37033938567624874</v>
      </c>
      <c r="G61" s="36">
        <f t="shared" si="17"/>
        <v>0.3930073704109297</v>
      </c>
    </row>
    <row r="62" spans="1:7" ht="12.75">
      <c r="A62" s="24">
        <v>0.001995262314968885</v>
      </c>
      <c r="B62" s="35">
        <f t="shared" si="12"/>
        <v>0.37026333401906925</v>
      </c>
      <c r="C62" s="36">
        <f t="shared" si="13"/>
        <v>0.374</v>
      </c>
      <c r="D62" s="35">
        <f t="shared" si="14"/>
        <v>0.4200926287690888</v>
      </c>
      <c r="E62" s="36">
        <f t="shared" si="15"/>
        <v>0.423</v>
      </c>
      <c r="F62" s="35">
        <f t="shared" si="16"/>
        <v>0.37289565827133236</v>
      </c>
      <c r="G62" s="36">
        <f t="shared" si="17"/>
        <v>0.3977323119539873</v>
      </c>
    </row>
    <row r="63" spans="1:7" ht="12.75">
      <c r="A63" s="24">
        <v>0.0015848931924611178</v>
      </c>
      <c r="B63" s="35">
        <f t="shared" si="12"/>
        <v>0.37106601938443423</v>
      </c>
      <c r="C63" s="36">
        <f t="shared" si="13"/>
        <v>0.374</v>
      </c>
      <c r="D63" s="35">
        <f t="shared" si="14"/>
        <v>0.4207614942664697</v>
      </c>
      <c r="E63" s="36">
        <f t="shared" si="15"/>
        <v>0.423</v>
      </c>
      <c r="F63" s="35">
        <f t="shared" si="16"/>
        <v>0.3754277373957466</v>
      </c>
      <c r="G63" s="36">
        <f t="shared" si="17"/>
        <v>0.40259327634642955</v>
      </c>
    </row>
    <row r="64" spans="1:7" ht="12.75">
      <c r="A64" s="24">
        <v>0.0012589254117941707</v>
      </c>
      <c r="B64" s="35">
        <f>$B$7+($B$8-$B$7)*(1/(1+($B$9*A64)^$B$10)^(1-(1/$B$10)))</f>
        <v>0.3717024155496308</v>
      </c>
      <c r="C64" s="36">
        <f>IF(A64&gt;1/$C$9,$C$7+($C$8-$C$7)*($C$9*A64)^(-$C$10),$C$8)</f>
        <v>0.374</v>
      </c>
      <c r="D64" s="35">
        <f>$D$7+($D$8-$D$7)*(1/(1+($D$9*A64)^$D$10)^(1-(1/$D$10)))</f>
        <v>0.4212790358778503</v>
      </c>
      <c r="E64" s="36">
        <f>IF(A64&gt;1/$E$9,$E$7+($E$8-$E$7)*($E$9*A64)^(-$E$10),$E$8)</f>
        <v>0.423</v>
      </c>
      <c r="F64" s="35">
        <f>$F$7+($F$8-$F$7)*(1/(1+($F$9*A64)^$F$10)^(1-(1/$F$10)))</f>
        <v>0.3779240898016576</v>
      </c>
      <c r="G64" s="36">
        <f>IF(A64&gt;1/$G$9,$G$7+($G$8-$G$7)*($G$9*A64)^(-$G$10),$G$8)</f>
        <v>0.404</v>
      </c>
    </row>
    <row r="65" spans="1:7" ht="12.75">
      <c r="A65" s="57">
        <v>0.0010000000000000002</v>
      </c>
      <c r="B65" s="37">
        <f>$B$7+($B$8-$B$7)*(1/(1+($B$9*A65)^$B$10)^(1-(1/$B$10)))</f>
        <v>0.3722046085831017</v>
      </c>
      <c r="C65" s="38">
        <f>IF(A65&gt;1/$C$9,$C$7+($C$8-$C$7)*($C$9*A65)^(-$C$10),$C$8)</f>
        <v>0.374</v>
      </c>
      <c r="D65" s="37">
        <f>$D$7+($D$8-$D$7)*(1/(1+($D$9*A65)^$D$10)^(1-(1/$D$10)))</f>
        <v>0.42167844528401</v>
      </c>
      <c r="E65" s="38">
        <f>IF(A65&gt;1/$E$9,$E$7+($E$8-$E$7)*($E$9*A65)^(-$E$10),$E$8)</f>
        <v>0.423</v>
      </c>
      <c r="F65" s="37">
        <f>$F$7+($F$8-$F$7)*(1/(1+($F$9*A65)^$F$10)^(1-(1/$F$10)))</f>
        <v>0.3803712248896855</v>
      </c>
      <c r="G65" s="38">
        <f>IF(A65&gt;1/$G$9,$G$7+($G$8-$G$7)*($G$9*A65)^(-$G$10),$G$8)</f>
        <v>0.404</v>
      </c>
    </row>
    <row r="67" ht="12.75">
      <c r="A67" s="20" t="str">
        <f>A3</f>
        <v>SEMINOLE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Ron Elliott</dc:creator>
  <cp:keywords/>
  <dc:description/>
  <cp:lastModifiedBy>relliot</cp:lastModifiedBy>
  <cp:lastPrinted>1998-05-30T21:45:32Z</cp:lastPrinted>
  <dcterms:created xsi:type="dcterms:W3CDTF">1997-01-08T15:00:20Z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