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-24" sheetId="1" r:id="rId1"/>
  </sheets>
  <definedNames>
    <definedName name="_xlnm.Print_Area" localSheetId="0">'t-24'!$A$1:$X$72</definedName>
    <definedName name="Print_Area_MI">'t-24'!$B$1:$S$71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<sst xmlns="http://schemas.openxmlformats.org/spreadsheetml/2006/main" count="163" uniqueCount="89">
  <si>
    <t xml:space="preserve"> </t>
  </si>
  <si>
    <t>TOTAL</t>
  </si>
  <si>
    <t xml:space="preserve">     VEHICLES</t>
  </si>
  <si>
    <t xml:space="preserve">           SCHOOL</t>
  </si>
  <si>
    <t xml:space="preserve">              VANS</t>
  </si>
  <si>
    <t xml:space="preserve">          SEDANS/</t>
  </si>
  <si>
    <t xml:space="preserve">  STATE</t>
  </si>
  <si>
    <t xml:space="preserve">     OBLIGATION</t>
  </si>
  <si>
    <t xml:space="preserve">        NO. OF</t>
  </si>
  <si>
    <t xml:space="preserve">           BUSES</t>
  </si>
  <si>
    <t xml:space="preserve">             BUSES</t>
  </si>
  <si>
    <t xml:space="preserve">            BUSES</t>
  </si>
  <si>
    <t xml:space="preserve">  STATION WAGONS</t>
  </si>
  <si>
    <t xml:space="preserve">         AMOUNT</t>
  </si>
  <si>
    <t>#</t>
  </si>
  <si>
    <t>$</t>
  </si>
  <si>
    <t xml:space="preserve">  TOTAL</t>
  </si>
  <si>
    <t>(Percent of Vehicles by Type)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</si>
  <si>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</si>
  <si>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</si>
  <si>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</si>
  <si>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</si>
  <si>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</si>
  <si>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</si>
  <si>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</si>
  <si>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</si>
  <si>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</si>
  <si>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</si>
  <si>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</si>
  <si>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</si>
  <si>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</si>
  <si>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</si>
  <si>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</si>
  <si>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</si>
  <si>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</si>
  <si>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</si>
  <si>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</si>
  <si>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</si>
  <si>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</si>
  <si>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</si>
  <si>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</si>
  <si>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</si>
  <si>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</si>
  <si>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</si>
  <si>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</si>
  <si>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</si>
  <si>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</si>
  <si>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</si>
  <si>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</si>
  <si>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</si>
  <si>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</si>
  <si>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</si>
  <si>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</si>
  <si>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</si>
  <si>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</si>
  <si>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</si>
  <si>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</si>
  <si>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</si>
  <si>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</si>
  <si>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</si>
  <si>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</si>
  <si>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</si>
  <si>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</si>
  <si>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</si>
  <si>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</si>
  <si>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</si>
  <si>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Virgin Islands</t>
  </si>
  <si>
    <t>Washington</t>
  </si>
  <si>
    <t>West Virginia</t>
  </si>
  <si>
    <t>Wisconsin</t>
  </si>
  <si>
    <t>Wyoming</t>
  </si>
  <si>
    <t xml:space="preserve">            &lt; 30 FT. </t>
  </si>
  <si>
    <t xml:space="preserve">          30-40 FT.</t>
  </si>
  <si>
    <t>%</t>
  </si>
  <si>
    <t xml:space="preserve">             OTHER</t>
  </si>
  <si>
    <t>RANK</t>
  </si>
  <si>
    <t>of</t>
  </si>
  <si>
    <t>Total</t>
  </si>
  <si>
    <t>Flexible</t>
  </si>
  <si>
    <t xml:space="preserve">                           % Flex / Trfs. column equals the Flexible Fund / FHWA Transfer Obligations as a percentage of Total Obligations.</t>
  </si>
  <si>
    <t xml:space="preserve">Fund </t>
  </si>
  <si>
    <t>Obligs</t>
  </si>
  <si>
    <t>Flex</t>
  </si>
  <si>
    <t>Obs</t>
  </si>
  <si>
    <t xml:space="preserve">                           Approximately 76% of the vehicles purchased have lifts.</t>
  </si>
  <si>
    <t>TABLE 33</t>
  </si>
  <si>
    <t>FY 2004 OBLIGATIONS FOR ELDERLY AND PERSONS WITH DISABILITIES PROGRAM</t>
  </si>
  <si>
    <t xml:space="preserve">          NOTE:    $5.0 million was transferred to the Non-urbanized Area Formula Program.</t>
  </si>
  <si>
    <t xml:space="preserve">                           In the 30-40' Category:  MI and NY buses are 40 ft;  all remaining are 30 ft.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</si>
</sst>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10">
    <font>
      <sz val="12"/>
      <name val="Arial"/>
      <family val="0"/>
    </font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i/>
      <sz val="12"/>
      <name val="Arial"/>
      <family val="0"/>
    </font>
    <font>
      <b/>
      <sz val="12"/>
      <name val="Times New Roman"/>
      <family val="0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37" fontId="0" fillId="0" borderId="0" xfId="0" applyNumberFormat="1" applyAlignment="1" applyProtection="1">
      <alignment/>
      <protection/>
    </xf>
    <xf numFmtId="5" fontId="0" fillId="0" borderId="1" xfId="0" applyNumberFormat="1" applyBorder="1" applyAlignment="1" applyProtection="1">
      <alignment/>
      <protection/>
    </xf>
    <xf numFmtId="37" fontId="0" fillId="0" borderId="2" xfId="0" applyNumberFormat="1" applyBorder="1" applyAlignment="1" applyProtection="1">
      <alignment/>
      <protection/>
    </xf>
    <xf numFmtId="5" fontId="0" fillId="0" borderId="3" xfId="0" applyNumberFormat="1" applyBorder="1" applyAlignment="1" applyProtection="1">
      <alignment/>
      <protection/>
    </xf>
    <xf numFmtId="5" fontId="0" fillId="0" borderId="2" xfId="0" applyNumberFormat="1" applyBorder="1" applyAlignment="1" applyProtection="1">
      <alignment/>
      <protection/>
    </xf>
    <xf numFmtId="37" fontId="0" fillId="0" borderId="1" xfId="0" applyNumberFormat="1" applyBorder="1" applyAlignment="1" applyProtection="1">
      <alignment/>
      <protection/>
    </xf>
    <xf numFmtId="37" fontId="0" fillId="0" borderId="3" xfId="0" applyNumberFormat="1" applyBorder="1" applyAlignment="1" applyProtection="1">
      <alignment/>
      <protection/>
    </xf>
    <xf numFmtId="37" fontId="0" fillId="0" borderId="7" xfId="0" applyNumberFormat="1" applyBorder="1" applyAlignment="1" applyProtection="1">
      <alignment/>
      <protection/>
    </xf>
    <xf numFmtId="37" fontId="0" fillId="0" borderId="8" xfId="0" applyNumberFormat="1" applyBorder="1" applyAlignment="1" applyProtection="1">
      <alignment/>
      <protection/>
    </xf>
    <xf numFmtId="37" fontId="0" fillId="0" borderId="9" xfId="0" applyNumberFormat="1" applyBorder="1" applyAlignment="1" applyProtection="1">
      <alignment/>
      <protection/>
    </xf>
    <xf numFmtId="37" fontId="0" fillId="0" borderId="10" xfId="0" applyNumberFormat="1" applyBorder="1" applyAlignment="1" applyProtection="1">
      <alignment/>
      <protection/>
    </xf>
    <xf numFmtId="5" fontId="3" fillId="0" borderId="1" xfId="0" applyNumberFormat="1" applyFont="1" applyBorder="1" applyAlignment="1" applyProtection="1">
      <alignment/>
      <protection/>
    </xf>
    <xf numFmtId="5" fontId="3" fillId="0" borderId="3" xfId="0" applyNumberFormat="1" applyFont="1" applyBorder="1" applyAlignment="1" applyProtection="1">
      <alignment/>
      <protection/>
    </xf>
    <xf numFmtId="0" fontId="5" fillId="0" borderId="2" xfId="0" applyFont="1" applyBorder="1" applyAlignment="1">
      <alignment/>
    </xf>
    <xf numFmtId="5" fontId="4" fillId="0" borderId="3" xfId="0" applyNumberFormat="1" applyFont="1" applyBorder="1" applyAlignment="1" applyProtection="1">
      <alignment/>
      <protection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/>
    </xf>
    <xf numFmtId="37" fontId="0" fillId="0" borderId="12" xfId="0" applyNumberFormat="1" applyBorder="1" applyAlignment="1" applyProtection="1">
      <alignment/>
      <protection/>
    </xf>
    <xf numFmtId="37" fontId="0" fillId="0" borderId="13" xfId="0" applyNumberForma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37" fontId="3" fillId="0" borderId="0" xfId="0" applyNumberFormat="1" applyFont="1" applyBorder="1" applyAlignment="1" applyProtection="1">
      <alignment/>
      <protection/>
    </xf>
    <xf numFmtId="5" fontId="3" fillId="0" borderId="18" xfId="0" applyNumberFormat="1" applyFont="1" applyBorder="1" applyAlignment="1" applyProtection="1">
      <alignment/>
      <protection/>
    </xf>
    <xf numFmtId="0" fontId="4" fillId="0" borderId="17" xfId="0" applyFont="1" applyBorder="1" applyAlignment="1">
      <alignment/>
    </xf>
    <xf numFmtId="164" fontId="4" fillId="0" borderId="0" xfId="0" applyNumberFormat="1" applyFont="1" applyBorder="1" applyAlignment="1" applyProtection="1">
      <alignment/>
      <protection/>
    </xf>
    <xf numFmtId="5" fontId="4" fillId="0" borderId="18" xfId="0" applyNumberFormat="1" applyFont="1" applyBorder="1" applyAlignment="1" applyProtection="1">
      <alignment/>
      <protection/>
    </xf>
    <xf numFmtId="0" fontId="0" fillId="0" borderId="19" xfId="0" applyBorder="1" applyAlignment="1">
      <alignment/>
    </xf>
    <xf numFmtId="37" fontId="0" fillId="0" borderId="20" xfId="0" applyNumberFormat="1" applyBorder="1" applyAlignment="1" applyProtection="1">
      <alignment/>
      <protection/>
    </xf>
    <xf numFmtId="37" fontId="0" fillId="0" borderId="21" xfId="0" applyNumberFormat="1" applyBorder="1" applyAlignment="1" applyProtection="1">
      <alignment/>
      <protection/>
    </xf>
    <xf numFmtId="0" fontId="0" fillId="0" borderId="22" xfId="0" applyBorder="1" applyAlignment="1">
      <alignment/>
    </xf>
    <xf numFmtId="37" fontId="0" fillId="0" borderId="23" xfId="0" applyNumberFormat="1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7" fillId="0" borderId="1" xfId="0" applyFont="1" applyBorder="1" applyAlignment="1">
      <alignment/>
    </xf>
    <xf numFmtId="0" fontId="7" fillId="0" borderId="7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37" fontId="0" fillId="0" borderId="0" xfId="0" applyNumberFormat="1" applyBorder="1" applyAlignment="1" applyProtection="1">
      <alignment/>
      <protection/>
    </xf>
    <xf numFmtId="5" fontId="3" fillId="0" borderId="0" xfId="0" applyNumberFormat="1" applyFont="1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164" fontId="0" fillId="0" borderId="9" xfId="0" applyNumberFormat="1" applyBorder="1" applyAlignment="1" applyProtection="1">
      <alignment/>
      <protection/>
    </xf>
    <xf numFmtId="164" fontId="3" fillId="0" borderId="0" xfId="0" applyNumberFormat="1" applyFont="1" applyBorder="1" applyAlignment="1" applyProtection="1">
      <alignment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" xfId="0" applyBorder="1" applyAlignment="1">
      <alignment horizontal="center"/>
    </xf>
    <xf numFmtId="37" fontId="0" fillId="0" borderId="14" xfId="0" applyNumberFormat="1" applyBorder="1" applyAlignment="1" applyProtection="1">
      <alignment horizontal="center"/>
      <protection/>
    </xf>
    <xf numFmtId="37" fontId="3" fillId="0" borderId="2" xfId="0" applyNumberFormat="1" applyFont="1" applyBorder="1" applyAlignment="1" applyProtection="1">
      <alignment horizontal="center"/>
      <protection/>
    </xf>
    <xf numFmtId="37" fontId="0" fillId="0" borderId="22" xfId="0" applyNumberFormat="1" applyBorder="1" applyAlignment="1" applyProtection="1">
      <alignment horizontal="center"/>
      <protection/>
    </xf>
    <xf numFmtId="0" fontId="4" fillId="0" borderId="0" xfId="0" applyFont="1" applyBorder="1" applyAlignment="1">
      <alignment/>
    </xf>
    <xf numFmtId="0" fontId="0" fillId="0" borderId="33" xfId="0" applyBorder="1" applyAlignment="1">
      <alignment/>
    </xf>
    <xf numFmtId="0" fontId="3" fillId="0" borderId="34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37" fontId="0" fillId="0" borderId="34" xfId="0" applyNumberFormat="1" applyBorder="1" applyAlignment="1" applyProtection="1">
      <alignment horizontal="center"/>
      <protection/>
    </xf>
    <xf numFmtId="37" fontId="0" fillId="0" borderId="36" xfId="0" applyNumberFormat="1" applyBorder="1" applyAlignment="1" applyProtection="1">
      <alignment horizontal="center"/>
      <protection/>
    </xf>
    <xf numFmtId="0" fontId="0" fillId="0" borderId="37" xfId="0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38" xfId="0" applyBorder="1" applyAlignment="1">
      <alignment/>
    </xf>
    <xf numFmtId="0" fontId="3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39" xfId="0" applyBorder="1" applyAlignment="1">
      <alignment/>
    </xf>
    <xf numFmtId="37" fontId="0" fillId="0" borderId="39" xfId="0" applyNumberFormat="1" applyBorder="1" applyAlignment="1" applyProtection="1">
      <alignment/>
      <protection/>
    </xf>
    <xf numFmtId="37" fontId="0" fillId="0" borderId="41" xfId="0" applyNumberFormat="1" applyBorder="1" applyAlignment="1" applyProtection="1">
      <alignment/>
      <protection/>
    </xf>
    <xf numFmtId="37" fontId="0" fillId="0" borderId="42" xfId="0" applyNumberFormat="1" applyBorder="1" applyAlignment="1" applyProtection="1">
      <alignment/>
      <protection/>
    </xf>
    <xf numFmtId="37" fontId="3" fillId="0" borderId="39" xfId="0" applyNumberFormat="1" applyFont="1" applyBorder="1" applyAlignment="1" applyProtection="1">
      <alignment/>
      <protection/>
    </xf>
    <xf numFmtId="37" fontId="0" fillId="0" borderId="43" xfId="0" applyNumberFormat="1" applyBorder="1" applyAlignment="1" applyProtection="1">
      <alignment/>
      <protection/>
    </xf>
    <xf numFmtId="0" fontId="9" fillId="0" borderId="2" xfId="0" applyFont="1" applyBorder="1" applyAlignment="1">
      <alignment horizontal="center"/>
    </xf>
    <xf numFmtId="164" fontId="8" fillId="0" borderId="2" xfId="0" applyNumberFormat="1" applyFont="1" applyBorder="1" applyAlignment="1" applyProtection="1">
      <alignment horizontal="center"/>
      <protection/>
    </xf>
    <xf numFmtId="164" fontId="9" fillId="0" borderId="2" xfId="0" applyNumberFormat="1" applyFont="1" applyBorder="1" applyAlignment="1" applyProtection="1">
      <alignment horizontal="center"/>
      <protection/>
    </xf>
    <xf numFmtId="164" fontId="9" fillId="0" borderId="8" xfId="0" applyNumberFormat="1" applyFont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W72"/>
  <sheetViews>
    <sheetView tabSelected="1" defaultGridColor="0" zoomScale="77" zoomScaleNormal="77" colorId="22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77734375" defaultRowHeight="15"/>
  <cols>
    <col min="1" max="1" width="3.3359375" style="0" customWidth="1"/>
    <col min="2" max="2" width="27.3359375" style="0" customWidth="1"/>
    <col min="3" max="3" width="7.21484375" style="0" customWidth="1"/>
    <col min="4" max="4" width="15.77734375" style="0" customWidth="1"/>
    <col min="5" max="5" width="5.99609375" style="0" customWidth="1"/>
    <col min="6" max="6" width="0.55078125" style="0" customWidth="1"/>
    <col min="7" max="7" width="11.6640625" style="0" customWidth="1"/>
    <col min="8" max="8" width="7.3359375" style="0" customWidth="1"/>
    <col min="9" max="9" width="13.77734375" style="0" customWidth="1"/>
    <col min="10" max="10" width="5.99609375" style="0" customWidth="1"/>
    <col min="11" max="11" width="2.77734375" style="0" customWidth="1"/>
    <col min="12" max="12" width="5.77734375" style="0" customWidth="1"/>
    <col min="13" max="13" width="12.77734375" style="0" customWidth="1"/>
    <col min="14" max="14" width="5.77734375" style="0" customWidth="1"/>
    <col min="15" max="15" width="12.77734375" style="0" customWidth="1"/>
    <col min="16" max="16" width="5.77734375" style="0" customWidth="1"/>
    <col min="17" max="17" width="12.77734375" style="0" customWidth="1"/>
    <col min="18" max="18" width="6.4453125" style="0" customWidth="1"/>
    <col min="19" max="19" width="12.77734375" style="0" customWidth="1"/>
    <col min="20" max="20" width="5.6640625" style="0" customWidth="1"/>
    <col min="21" max="21" width="12.77734375" style="0" customWidth="1"/>
    <col min="22" max="22" width="5.77734375" style="0" customWidth="1"/>
    <col min="23" max="23" width="12.77734375" style="0" customWidth="1"/>
    <col min="24" max="24" width="3.3359375" style="0" customWidth="1"/>
    <col min="25" max="16384" width="11.4453125" style="0" customWidth="1"/>
  </cols>
  <sheetData>
    <row r="1" spans="2:23" ht="18">
      <c r="B1" s="100" t="s">
        <v>85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</row>
    <row r="2" spans="2:23" ht="18">
      <c r="B2" s="100" t="s">
        <v>86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</row>
    <row r="3" spans="2:10" ht="18.75" thickBot="1">
      <c r="B3" s="1"/>
      <c r="C3" s="1"/>
      <c r="D3" s="1"/>
      <c r="E3" s="1"/>
      <c r="F3" s="1"/>
      <c r="G3" s="1"/>
      <c r="H3" s="1"/>
      <c r="I3" s="1"/>
      <c r="J3" s="1"/>
    </row>
    <row r="4" spans="2:23" ht="15">
      <c r="B4" s="60"/>
      <c r="C4" s="78"/>
      <c r="D4" s="60"/>
      <c r="E4" s="61"/>
      <c r="F4" s="87"/>
      <c r="G4" s="61"/>
      <c r="H4" s="71"/>
      <c r="I4" s="61"/>
      <c r="J4" s="61"/>
      <c r="K4" s="62" t="s">
        <v>0</v>
      </c>
      <c r="L4" s="61" t="s">
        <v>0</v>
      </c>
      <c r="M4" s="63"/>
      <c r="N4" s="61"/>
      <c r="O4" s="63"/>
      <c r="P4" s="61"/>
      <c r="Q4" s="63"/>
      <c r="R4" s="61"/>
      <c r="S4" s="63"/>
      <c r="T4" s="61"/>
      <c r="U4" s="63"/>
      <c r="V4" s="61"/>
      <c r="W4" s="62"/>
    </row>
    <row r="5" spans="2:23" ht="15.75">
      <c r="B5" s="5" t="s">
        <v>0</v>
      </c>
      <c r="C5" s="79"/>
      <c r="D5" s="28" t="s">
        <v>1</v>
      </c>
      <c r="E5" s="86" t="s">
        <v>73</v>
      </c>
      <c r="F5" s="88"/>
      <c r="G5" s="54" t="s">
        <v>78</v>
      </c>
      <c r="H5" s="96" t="s">
        <v>73</v>
      </c>
      <c r="I5" s="29" t="s">
        <v>1</v>
      </c>
      <c r="J5" s="29"/>
      <c r="K5" s="3" t="s">
        <v>0</v>
      </c>
      <c r="L5" s="7" t="s">
        <v>72</v>
      </c>
      <c r="M5" s="8"/>
      <c r="N5" s="7" t="s">
        <v>71</v>
      </c>
      <c r="O5" s="8"/>
      <c r="P5" s="7" t="s">
        <v>3</v>
      </c>
      <c r="Q5" s="8"/>
      <c r="R5" s="7" t="s">
        <v>4</v>
      </c>
      <c r="S5" s="8"/>
      <c r="T5" s="7" t="s">
        <v>5</v>
      </c>
      <c r="U5" s="8"/>
      <c r="V5" s="7" t="s">
        <v>74</v>
      </c>
      <c r="W5" s="6"/>
    </row>
    <row r="6" spans="2:23" ht="15.75">
      <c r="B6" s="5" t="s">
        <v>6</v>
      </c>
      <c r="C6" s="80" t="s">
        <v>75</v>
      </c>
      <c r="D6" s="5" t="s">
        <v>7</v>
      </c>
      <c r="E6" s="86" t="s">
        <v>76</v>
      </c>
      <c r="F6" s="88"/>
      <c r="G6" s="54" t="s">
        <v>80</v>
      </c>
      <c r="H6" s="96" t="s">
        <v>82</v>
      </c>
      <c r="I6" s="7" t="s">
        <v>8</v>
      </c>
      <c r="J6" s="54" t="s">
        <v>73</v>
      </c>
      <c r="K6" s="3" t="s">
        <v>0</v>
      </c>
      <c r="L6" s="7" t="s">
        <v>9</v>
      </c>
      <c r="M6" s="8"/>
      <c r="N6" s="7" t="s">
        <v>10</v>
      </c>
      <c r="O6" s="8"/>
      <c r="P6" s="7" t="s">
        <v>11</v>
      </c>
      <c r="Q6" s="8"/>
      <c r="R6" s="7"/>
      <c r="S6" s="8"/>
      <c r="T6" s="7" t="s">
        <v>12</v>
      </c>
      <c r="U6" s="8"/>
      <c r="V6" s="7"/>
      <c r="W6" s="6"/>
    </row>
    <row r="7" spans="2:23" ht="15.75">
      <c r="B7" s="5"/>
      <c r="C7" s="80"/>
      <c r="D7" s="5" t="s">
        <v>13</v>
      </c>
      <c r="E7" s="86" t="s">
        <v>77</v>
      </c>
      <c r="F7" s="88"/>
      <c r="G7" s="54" t="s">
        <v>81</v>
      </c>
      <c r="H7" s="96" t="s">
        <v>83</v>
      </c>
      <c r="I7" s="7" t="s">
        <v>2</v>
      </c>
      <c r="J7" s="54"/>
      <c r="K7" s="3" t="s">
        <v>0</v>
      </c>
      <c r="L7" s="9"/>
      <c r="M7" s="10"/>
      <c r="N7" s="9"/>
      <c r="O7" s="10"/>
      <c r="P7" s="9"/>
      <c r="Q7" s="10"/>
      <c r="R7" s="9"/>
      <c r="S7" s="10"/>
      <c r="T7" s="9"/>
      <c r="U7" s="10"/>
      <c r="V7" s="9"/>
      <c r="W7" s="11"/>
    </row>
    <row r="8" spans="2:23" ht="16.5" thickBot="1">
      <c r="B8" s="64"/>
      <c r="C8" s="81"/>
      <c r="D8" s="64"/>
      <c r="E8" s="65"/>
      <c r="F8" s="89"/>
      <c r="G8" s="65"/>
      <c r="H8" s="72"/>
      <c r="I8" s="65"/>
      <c r="J8" s="65"/>
      <c r="K8" s="66"/>
      <c r="L8" s="67" t="s">
        <v>14</v>
      </c>
      <c r="M8" s="68" t="s">
        <v>15</v>
      </c>
      <c r="N8" s="67" t="s">
        <v>14</v>
      </c>
      <c r="O8" s="68" t="s">
        <v>15</v>
      </c>
      <c r="P8" s="67" t="s">
        <v>14</v>
      </c>
      <c r="Q8" s="68" t="s">
        <v>15</v>
      </c>
      <c r="R8" s="67" t="s">
        <v>14</v>
      </c>
      <c r="S8" s="68" t="s">
        <v>15</v>
      </c>
      <c r="T8" s="67" t="s">
        <v>14</v>
      </c>
      <c r="U8" s="68" t="s">
        <v>15</v>
      </c>
      <c r="V8" s="67" t="s">
        <v>14</v>
      </c>
      <c r="W8" s="69" t="s">
        <v>15</v>
      </c>
    </row>
    <row r="9" spans="2:23" ht="15">
      <c r="B9" s="2"/>
      <c r="C9" s="82"/>
      <c r="D9" s="2"/>
      <c r="E9" s="53"/>
      <c r="F9" s="90"/>
      <c r="G9" s="53"/>
      <c r="H9" s="73"/>
      <c r="J9" s="53"/>
      <c r="K9" s="3"/>
      <c r="M9" s="4"/>
      <c r="O9" s="4"/>
      <c r="Q9" s="4"/>
      <c r="S9" s="4"/>
      <c r="U9" s="4"/>
      <c r="W9" s="3"/>
    </row>
    <row r="10" spans="2:23" ht="15.75">
      <c r="B10" s="51" t="s">
        <v>18</v>
      </c>
      <c r="C10" s="83">
        <f>RANK(D10,D$10:D$62,0)</f>
        <v>46</v>
      </c>
      <c r="D10" s="13">
        <v>0</v>
      </c>
      <c r="E10" s="57">
        <f>(D10/D$65)*100</f>
        <v>0</v>
      </c>
      <c r="F10" s="91"/>
      <c r="G10" s="55"/>
      <c r="H10" s="98"/>
      <c r="I10" s="12">
        <f>L10+N10+P10+R10+T10+V10</f>
        <v>0</v>
      </c>
      <c r="J10" s="57">
        <f>(I10/I$65)*100</f>
        <v>0</v>
      </c>
      <c r="K10" s="14" t="s">
        <v>0</v>
      </c>
      <c r="L10" s="12"/>
      <c r="M10" s="15"/>
      <c r="N10" s="12"/>
      <c r="O10" s="15"/>
      <c r="P10" s="12"/>
      <c r="Q10" s="15"/>
      <c r="R10" s="12"/>
      <c r="S10" s="15"/>
      <c r="T10" s="12"/>
      <c r="U10" s="15"/>
      <c r="V10" s="12"/>
      <c r="W10" s="16"/>
    </row>
    <row r="11" spans="2:23" ht="15.75">
      <c r="B11" s="51" t="s">
        <v>19</v>
      </c>
      <c r="C11" s="83">
        <f aca="true" t="shared" si="0" ref="C11:C62">RANK(D11,D$10:D$62,0)</f>
        <v>30</v>
      </c>
      <c r="D11" s="17">
        <v>694752</v>
      </c>
      <c r="E11" s="57">
        <f aca="true" t="shared" si="1" ref="E11:E62">(D11/$D$65)*100</f>
        <v>0.4005378901382759</v>
      </c>
      <c r="F11" s="91"/>
      <c r="G11" s="55">
        <v>454850</v>
      </c>
      <c r="H11" s="98">
        <f>(G11/D11)*100</f>
        <v>65.46940490995348</v>
      </c>
      <c r="I11" s="12">
        <f aca="true" t="shared" si="2" ref="I11:I62">L11+N11+P11+R11+T11+V11</f>
        <v>3</v>
      </c>
      <c r="J11" s="57">
        <f aca="true" t="shared" si="3" ref="J11:J62">(I11/I$65)*100</f>
        <v>0.16330974414806748</v>
      </c>
      <c r="K11" s="14" t="s">
        <v>0</v>
      </c>
      <c r="L11" s="12"/>
      <c r="M11" s="18"/>
      <c r="N11" s="12">
        <v>2</v>
      </c>
      <c r="O11" s="18">
        <v>90842</v>
      </c>
      <c r="P11" s="12"/>
      <c r="Q11" s="18"/>
      <c r="R11" s="12">
        <v>1</v>
      </c>
      <c r="S11" s="18">
        <v>58720</v>
      </c>
      <c r="T11" s="12"/>
      <c r="U11" s="18"/>
      <c r="V11" s="12"/>
      <c r="W11" s="14"/>
    </row>
    <row r="12" spans="2:23" ht="15.75">
      <c r="B12" s="51" t="s">
        <v>20</v>
      </c>
      <c r="C12" s="83">
        <f t="shared" si="0"/>
        <v>7</v>
      </c>
      <c r="D12" s="17">
        <v>2830427</v>
      </c>
      <c r="E12" s="57">
        <f t="shared" si="1"/>
        <v>1.6317956029927367</v>
      </c>
      <c r="F12" s="91"/>
      <c r="G12" s="55">
        <v>1182900</v>
      </c>
      <c r="H12" s="98">
        <f>(G12/D12)*100</f>
        <v>41.79228081134048</v>
      </c>
      <c r="I12" s="12">
        <f t="shared" si="2"/>
        <v>87</v>
      </c>
      <c r="J12" s="57">
        <f t="shared" si="3"/>
        <v>4.735982580293958</v>
      </c>
      <c r="K12" s="14" t="s">
        <v>0</v>
      </c>
      <c r="L12" s="12"/>
      <c r="M12" s="18"/>
      <c r="N12" s="12"/>
      <c r="O12" s="18"/>
      <c r="P12" s="12"/>
      <c r="Q12" s="18"/>
      <c r="R12" s="12">
        <v>87</v>
      </c>
      <c r="S12" s="18">
        <v>2476800</v>
      </c>
      <c r="T12" s="12"/>
      <c r="U12" s="18"/>
      <c r="V12" s="12"/>
      <c r="W12" s="14"/>
    </row>
    <row r="13" spans="2:23" ht="15.75">
      <c r="B13" s="51" t="s">
        <v>21</v>
      </c>
      <c r="C13" s="83">
        <f t="shared" si="0"/>
        <v>24</v>
      </c>
      <c r="D13" s="17">
        <v>1026721</v>
      </c>
      <c r="E13" s="57">
        <f t="shared" si="1"/>
        <v>0.5919244033851803</v>
      </c>
      <c r="F13" s="91"/>
      <c r="G13" s="55"/>
      <c r="H13" s="98"/>
      <c r="I13" s="12">
        <f t="shared" si="2"/>
        <v>32</v>
      </c>
      <c r="J13" s="57">
        <f t="shared" si="3"/>
        <v>1.7419706042460534</v>
      </c>
      <c r="K13" s="14" t="s">
        <v>0</v>
      </c>
      <c r="L13" s="12"/>
      <c r="M13" s="18"/>
      <c r="N13" s="12">
        <v>26</v>
      </c>
      <c r="O13" s="18">
        <v>776560</v>
      </c>
      <c r="P13" s="12"/>
      <c r="Q13" s="18"/>
      <c r="R13" s="12">
        <v>6</v>
      </c>
      <c r="S13" s="18">
        <v>147489</v>
      </c>
      <c r="T13" s="12"/>
      <c r="U13" s="18"/>
      <c r="V13" s="12"/>
      <c r="W13" s="14"/>
    </row>
    <row r="14" spans="2:23" ht="15.75">
      <c r="B14" s="52" t="s">
        <v>22</v>
      </c>
      <c r="C14" s="84">
        <f t="shared" si="0"/>
        <v>1</v>
      </c>
      <c r="D14" s="19">
        <v>104351903</v>
      </c>
      <c r="E14" s="58">
        <f t="shared" si="1"/>
        <v>60.16087907560399</v>
      </c>
      <c r="F14" s="92"/>
      <c r="G14" s="21">
        <v>94895586</v>
      </c>
      <c r="H14" s="99">
        <f>(G14/D14)*100</f>
        <v>90.93805026248539</v>
      </c>
      <c r="I14" s="19">
        <f t="shared" si="2"/>
        <v>279</v>
      </c>
      <c r="J14" s="58">
        <f t="shared" si="3"/>
        <v>15.187806205770277</v>
      </c>
      <c r="K14" s="20" t="s">
        <v>0</v>
      </c>
      <c r="L14" s="21"/>
      <c r="M14" s="22"/>
      <c r="N14" s="21">
        <v>127</v>
      </c>
      <c r="O14" s="22">
        <v>5359600</v>
      </c>
      <c r="P14" s="21"/>
      <c r="Q14" s="22"/>
      <c r="R14" s="21">
        <v>152</v>
      </c>
      <c r="S14" s="22">
        <v>5452606</v>
      </c>
      <c r="T14" s="21"/>
      <c r="U14" s="22"/>
      <c r="V14" s="21"/>
      <c r="W14" s="20"/>
    </row>
    <row r="15" spans="2:23" ht="15.75">
      <c r="B15" s="51" t="s">
        <v>23</v>
      </c>
      <c r="C15" s="83">
        <f>RANK(D15,D$10:D$62,0)</f>
        <v>31</v>
      </c>
      <c r="D15" s="17">
        <v>692654</v>
      </c>
      <c r="E15" s="57">
        <f>(D15/$D$65)*100</f>
        <v>0.39932835278752327</v>
      </c>
      <c r="F15" s="91"/>
      <c r="G15" s="55"/>
      <c r="H15" s="98"/>
      <c r="I15" s="12">
        <f>L15+N15+P15+R15+T15+V15</f>
        <v>24</v>
      </c>
      <c r="J15" s="57">
        <f>(I15/I$65)*100</f>
        <v>1.3064779531845399</v>
      </c>
      <c r="K15" s="14" t="s">
        <v>0</v>
      </c>
      <c r="L15" s="12"/>
      <c r="M15" s="18"/>
      <c r="N15" s="12">
        <v>24</v>
      </c>
      <c r="O15" s="18">
        <v>597787</v>
      </c>
      <c r="P15" s="12"/>
      <c r="Q15" s="18"/>
      <c r="R15" s="12"/>
      <c r="S15" s="18"/>
      <c r="T15" s="12"/>
      <c r="U15" s="18"/>
      <c r="V15" s="12"/>
      <c r="W15" s="14"/>
    </row>
    <row r="16" spans="2:23" ht="15.75">
      <c r="B16" s="51" t="s">
        <v>24</v>
      </c>
      <c r="C16" s="83">
        <f t="shared" si="0"/>
        <v>25</v>
      </c>
      <c r="D16" s="17">
        <v>1000012</v>
      </c>
      <c r="E16" s="57">
        <f t="shared" si="1"/>
        <v>0.5765261511920189</v>
      </c>
      <c r="F16" s="91"/>
      <c r="G16" s="55"/>
      <c r="H16" s="98"/>
      <c r="I16" s="12">
        <f t="shared" si="2"/>
        <v>26</v>
      </c>
      <c r="J16" s="57">
        <f t="shared" si="3"/>
        <v>1.4153511159499184</v>
      </c>
      <c r="K16" s="14" t="s">
        <v>0</v>
      </c>
      <c r="L16" s="12"/>
      <c r="M16" s="18"/>
      <c r="N16" s="12">
        <v>16</v>
      </c>
      <c r="O16" s="18">
        <v>560000</v>
      </c>
      <c r="P16" s="12"/>
      <c r="Q16" s="18"/>
      <c r="R16" s="12">
        <v>10</v>
      </c>
      <c r="S16" s="18">
        <v>350000</v>
      </c>
      <c r="T16" s="12"/>
      <c r="U16" s="18"/>
      <c r="V16" s="12"/>
      <c r="W16" s="14"/>
    </row>
    <row r="17" spans="2:23" ht="15.75">
      <c r="B17" s="51" t="s">
        <v>25</v>
      </c>
      <c r="C17" s="83">
        <f t="shared" si="0"/>
        <v>40</v>
      </c>
      <c r="D17" s="17">
        <v>352200</v>
      </c>
      <c r="E17" s="57">
        <f t="shared" si="1"/>
        <v>0.20305007384894286</v>
      </c>
      <c r="F17" s="91"/>
      <c r="G17" s="55"/>
      <c r="H17" s="98"/>
      <c r="I17" s="12">
        <f t="shared" si="2"/>
        <v>6</v>
      </c>
      <c r="J17" s="57">
        <f t="shared" si="3"/>
        <v>0.32661948829613496</v>
      </c>
      <c r="K17" s="14" t="s">
        <v>0</v>
      </c>
      <c r="L17" s="12"/>
      <c r="M17" s="18"/>
      <c r="N17" s="12">
        <v>6</v>
      </c>
      <c r="O17" s="18">
        <v>352200</v>
      </c>
      <c r="P17" s="12"/>
      <c r="Q17" s="18"/>
      <c r="R17" s="12"/>
      <c r="S17" s="18"/>
      <c r="T17" s="12"/>
      <c r="U17" s="18"/>
      <c r="V17" s="12"/>
      <c r="W17" s="14"/>
    </row>
    <row r="18" spans="2:23" ht="15.75">
      <c r="B18" s="51" t="s">
        <v>26</v>
      </c>
      <c r="C18" s="83">
        <f t="shared" si="0"/>
        <v>41</v>
      </c>
      <c r="D18" s="17">
        <v>308401</v>
      </c>
      <c r="E18" s="57">
        <f t="shared" si="1"/>
        <v>0.17779910796447426</v>
      </c>
      <c r="F18" s="91"/>
      <c r="G18" s="55"/>
      <c r="H18" s="98"/>
      <c r="I18" s="12">
        <f t="shared" si="2"/>
        <v>9</v>
      </c>
      <c r="J18" s="57">
        <f t="shared" si="3"/>
        <v>0.4899292324442025</v>
      </c>
      <c r="K18" s="14" t="s">
        <v>0</v>
      </c>
      <c r="L18" s="12"/>
      <c r="M18" s="18"/>
      <c r="N18" s="12">
        <v>5</v>
      </c>
      <c r="O18" s="18">
        <v>190000</v>
      </c>
      <c r="P18" s="12"/>
      <c r="Q18" s="18"/>
      <c r="R18" s="12">
        <v>4</v>
      </c>
      <c r="S18" s="18">
        <v>78400</v>
      </c>
      <c r="T18" s="12"/>
      <c r="U18" s="18"/>
      <c r="V18" s="12"/>
      <c r="W18" s="14"/>
    </row>
    <row r="19" spans="2:23" ht="15.75">
      <c r="B19" s="52" t="s">
        <v>27</v>
      </c>
      <c r="C19" s="84">
        <f t="shared" si="0"/>
        <v>3</v>
      </c>
      <c r="D19" s="19">
        <v>6044201</v>
      </c>
      <c r="E19" s="58">
        <f t="shared" si="1"/>
        <v>3.4845981243834596</v>
      </c>
      <c r="F19" s="92"/>
      <c r="G19" s="21"/>
      <c r="H19" s="99"/>
      <c r="I19" s="19">
        <f t="shared" si="2"/>
        <v>190</v>
      </c>
      <c r="J19" s="58">
        <f t="shared" si="3"/>
        <v>10.342950462710942</v>
      </c>
      <c r="K19" s="20" t="s">
        <v>0</v>
      </c>
      <c r="L19" s="21"/>
      <c r="M19" s="22"/>
      <c r="N19" s="21">
        <v>91</v>
      </c>
      <c r="O19" s="22">
        <v>3875443</v>
      </c>
      <c r="P19" s="21"/>
      <c r="Q19" s="22"/>
      <c r="R19" s="21">
        <v>93</v>
      </c>
      <c r="S19" s="22">
        <v>1979940</v>
      </c>
      <c r="T19" s="21">
        <v>6</v>
      </c>
      <c r="U19" s="22">
        <v>96498</v>
      </c>
      <c r="V19" s="21"/>
      <c r="W19" s="20"/>
    </row>
    <row r="20" spans="2:23" ht="15.75">
      <c r="B20" s="51" t="s">
        <v>28</v>
      </c>
      <c r="C20" s="83">
        <f>RANK(D20,D$10:D$62,0)</f>
        <v>9</v>
      </c>
      <c r="D20" s="17">
        <v>2288079</v>
      </c>
      <c r="E20" s="57">
        <f>(D20/$D$65)*100</f>
        <v>1.3191215500346831</v>
      </c>
      <c r="F20" s="91"/>
      <c r="G20" s="55"/>
      <c r="H20" s="98"/>
      <c r="I20" s="12">
        <f>L20+N20+P20+R20+T20+V20</f>
        <v>0</v>
      </c>
      <c r="J20" s="57">
        <f>(I20/I$65)*100</f>
        <v>0</v>
      </c>
      <c r="K20" s="14" t="s">
        <v>0</v>
      </c>
      <c r="L20" s="12"/>
      <c r="M20" s="18"/>
      <c r="N20" s="12"/>
      <c r="O20" s="18"/>
      <c r="P20" s="12"/>
      <c r="Q20" s="18"/>
      <c r="R20" s="12"/>
      <c r="S20" s="18"/>
      <c r="T20" s="12"/>
      <c r="U20" s="18"/>
      <c r="V20" s="12"/>
      <c r="W20" s="14"/>
    </row>
    <row r="21" spans="2:23" ht="15.75">
      <c r="B21" s="51" t="s">
        <v>29</v>
      </c>
      <c r="C21" s="83">
        <f t="shared" si="0"/>
        <v>46</v>
      </c>
      <c r="D21" s="17">
        <v>0</v>
      </c>
      <c r="E21" s="57">
        <f t="shared" si="1"/>
        <v>0</v>
      </c>
      <c r="F21" s="91"/>
      <c r="G21" s="55"/>
      <c r="H21" s="98"/>
      <c r="I21" s="12">
        <f t="shared" si="2"/>
        <v>0</v>
      </c>
      <c r="J21" s="57">
        <f t="shared" si="3"/>
        <v>0</v>
      </c>
      <c r="K21" s="14" t="s">
        <v>0</v>
      </c>
      <c r="L21" s="12"/>
      <c r="M21" s="18"/>
      <c r="N21" s="12"/>
      <c r="O21" s="18"/>
      <c r="P21" s="12"/>
      <c r="Q21" s="18"/>
      <c r="R21" s="12"/>
      <c r="S21" s="18"/>
      <c r="T21" s="12"/>
      <c r="U21" s="18"/>
      <c r="V21" s="12"/>
      <c r="W21" s="14"/>
    </row>
    <row r="22" spans="2:23" ht="15.75">
      <c r="B22" s="51" t="s">
        <v>30</v>
      </c>
      <c r="C22" s="83">
        <f t="shared" si="0"/>
        <v>45</v>
      </c>
      <c r="D22" s="17">
        <v>127241</v>
      </c>
      <c r="E22" s="57">
        <f t="shared" si="1"/>
        <v>0.07335688372121903</v>
      </c>
      <c r="F22" s="91"/>
      <c r="G22" s="55"/>
      <c r="H22" s="98"/>
      <c r="I22" s="12">
        <f t="shared" si="2"/>
        <v>5</v>
      </c>
      <c r="J22" s="57">
        <f t="shared" si="3"/>
        <v>0.2721829069134458</v>
      </c>
      <c r="K22" s="14" t="s">
        <v>0</v>
      </c>
      <c r="L22" s="12"/>
      <c r="M22" s="18"/>
      <c r="N22" s="12">
        <v>3</v>
      </c>
      <c r="O22" s="18">
        <v>60650</v>
      </c>
      <c r="P22" s="12"/>
      <c r="Q22" s="18"/>
      <c r="R22" s="12">
        <v>2</v>
      </c>
      <c r="S22" s="18">
        <v>21129</v>
      </c>
      <c r="T22" s="12"/>
      <c r="U22" s="18"/>
      <c r="V22" s="12"/>
      <c r="W22" s="14"/>
    </row>
    <row r="23" spans="2:23" ht="15.75">
      <c r="B23" s="51" t="s">
        <v>31</v>
      </c>
      <c r="C23" s="83">
        <f t="shared" si="0"/>
        <v>13</v>
      </c>
      <c r="D23" s="17">
        <v>1990428</v>
      </c>
      <c r="E23" s="57">
        <f t="shared" si="1"/>
        <v>1.147520023824542</v>
      </c>
      <c r="F23" s="91"/>
      <c r="G23" s="55"/>
      <c r="H23" s="98"/>
      <c r="I23" s="12">
        <f t="shared" si="2"/>
        <v>42</v>
      </c>
      <c r="J23" s="57">
        <f t="shared" si="3"/>
        <v>2.286336418072945</v>
      </c>
      <c r="K23" s="14" t="s">
        <v>0</v>
      </c>
      <c r="L23" s="12"/>
      <c r="M23" s="18"/>
      <c r="N23" s="12">
        <v>42</v>
      </c>
      <c r="O23" s="18">
        <v>1807200</v>
      </c>
      <c r="P23" s="12"/>
      <c r="Q23" s="18"/>
      <c r="R23" s="12"/>
      <c r="S23" s="18"/>
      <c r="T23" s="12"/>
      <c r="U23" s="18"/>
      <c r="V23" s="12"/>
      <c r="W23" s="14"/>
    </row>
    <row r="24" spans="2:23" ht="15.75">
      <c r="B24" s="52" t="s">
        <v>32</v>
      </c>
      <c r="C24" s="84">
        <f t="shared" si="0"/>
        <v>14</v>
      </c>
      <c r="D24" s="19">
        <v>1865436</v>
      </c>
      <c r="E24" s="58">
        <f t="shared" si="1"/>
        <v>1.0754597318582528</v>
      </c>
      <c r="F24" s="92"/>
      <c r="G24" s="21"/>
      <c r="H24" s="99"/>
      <c r="I24" s="19">
        <f t="shared" si="2"/>
        <v>68</v>
      </c>
      <c r="J24" s="58">
        <f t="shared" si="3"/>
        <v>3.7016875340228634</v>
      </c>
      <c r="K24" s="20" t="s">
        <v>0</v>
      </c>
      <c r="L24" s="21"/>
      <c r="M24" s="22"/>
      <c r="N24" s="21"/>
      <c r="O24" s="22"/>
      <c r="P24" s="21"/>
      <c r="Q24" s="22"/>
      <c r="R24" s="21">
        <v>68</v>
      </c>
      <c r="S24" s="22">
        <v>1811710</v>
      </c>
      <c r="T24" s="21"/>
      <c r="U24" s="22"/>
      <c r="V24" s="21"/>
      <c r="W24" s="20"/>
    </row>
    <row r="25" spans="2:23" ht="15.75">
      <c r="B25" s="51" t="s">
        <v>33</v>
      </c>
      <c r="C25" s="83">
        <f>RANK(D25,D$10:D$62,0)</f>
        <v>26</v>
      </c>
      <c r="D25" s="17">
        <v>977883</v>
      </c>
      <c r="E25" s="57">
        <f>(D25/$D$65)*100</f>
        <v>0.5637683570858201</v>
      </c>
      <c r="F25" s="91"/>
      <c r="G25" s="55"/>
      <c r="H25" s="98"/>
      <c r="I25" s="12">
        <f>L25+N25+P25+R25+T25+V25</f>
        <v>0</v>
      </c>
      <c r="J25" s="57">
        <f>(I25/I$65)*100</f>
        <v>0</v>
      </c>
      <c r="K25" s="14" t="s">
        <v>0</v>
      </c>
      <c r="L25" s="12"/>
      <c r="M25" s="18"/>
      <c r="N25" s="12"/>
      <c r="O25" s="18"/>
      <c r="P25" s="12"/>
      <c r="Q25" s="18"/>
      <c r="R25" s="12"/>
      <c r="S25" s="18"/>
      <c r="T25" s="12"/>
      <c r="U25" s="18"/>
      <c r="V25" s="12"/>
      <c r="W25" s="14"/>
    </row>
    <row r="26" spans="2:23" ht="15.75">
      <c r="B26" s="51" t="s">
        <v>34</v>
      </c>
      <c r="C26" s="83">
        <f t="shared" si="0"/>
        <v>46</v>
      </c>
      <c r="D26" s="17">
        <v>0</v>
      </c>
      <c r="E26" s="57">
        <f t="shared" si="1"/>
        <v>0</v>
      </c>
      <c r="F26" s="91"/>
      <c r="G26" s="55"/>
      <c r="H26" s="98"/>
      <c r="I26" s="12">
        <f t="shared" si="2"/>
        <v>0</v>
      </c>
      <c r="J26" s="57">
        <f t="shared" si="3"/>
        <v>0</v>
      </c>
      <c r="K26" s="14" t="s">
        <v>0</v>
      </c>
      <c r="L26" s="12"/>
      <c r="M26" s="18"/>
      <c r="N26" s="12"/>
      <c r="O26" s="18"/>
      <c r="P26" s="12"/>
      <c r="Q26" s="18"/>
      <c r="R26" s="12"/>
      <c r="S26" s="18"/>
      <c r="T26" s="12"/>
      <c r="U26" s="18"/>
      <c r="V26" s="12"/>
      <c r="W26" s="14"/>
    </row>
    <row r="27" spans="2:23" ht="15.75">
      <c r="B27" s="51" t="s">
        <v>35</v>
      </c>
      <c r="C27" s="83">
        <f t="shared" si="0"/>
        <v>21</v>
      </c>
      <c r="D27" s="17">
        <v>1457184</v>
      </c>
      <c r="E27" s="57">
        <f t="shared" si="1"/>
        <v>0.8400946019633674</v>
      </c>
      <c r="F27" s="91"/>
      <c r="G27" s="55"/>
      <c r="H27" s="98"/>
      <c r="I27" s="12">
        <f t="shared" si="2"/>
        <v>45</v>
      </c>
      <c r="J27" s="57">
        <f t="shared" si="3"/>
        <v>2.4496461622210126</v>
      </c>
      <c r="K27" s="14" t="s">
        <v>0</v>
      </c>
      <c r="L27" s="12"/>
      <c r="M27" s="18"/>
      <c r="N27" s="12"/>
      <c r="O27" s="18"/>
      <c r="P27" s="12"/>
      <c r="Q27" s="18"/>
      <c r="R27" s="12">
        <v>45</v>
      </c>
      <c r="S27" s="18">
        <v>1432184</v>
      </c>
      <c r="T27" s="12"/>
      <c r="U27" s="18"/>
      <c r="V27" s="12"/>
      <c r="W27" s="14"/>
    </row>
    <row r="28" spans="2:23" ht="15.75">
      <c r="B28" s="51" t="s">
        <v>36</v>
      </c>
      <c r="C28" s="83">
        <f t="shared" si="0"/>
        <v>28</v>
      </c>
      <c r="D28" s="17">
        <v>854746</v>
      </c>
      <c r="E28" s="57">
        <f t="shared" si="1"/>
        <v>0.4927775082966739</v>
      </c>
      <c r="F28" s="91"/>
      <c r="G28" s="55"/>
      <c r="H28" s="98"/>
      <c r="I28" s="12">
        <f t="shared" si="2"/>
        <v>28</v>
      </c>
      <c r="J28" s="57">
        <f t="shared" si="3"/>
        <v>1.5242242787152966</v>
      </c>
      <c r="K28" s="14" t="s">
        <v>0</v>
      </c>
      <c r="L28" s="12"/>
      <c r="M28" s="18"/>
      <c r="N28" s="12"/>
      <c r="O28" s="18"/>
      <c r="P28" s="12"/>
      <c r="Q28" s="18"/>
      <c r="R28" s="12">
        <v>28</v>
      </c>
      <c r="S28" s="18">
        <v>764173</v>
      </c>
      <c r="T28" s="12"/>
      <c r="U28" s="18"/>
      <c r="V28" s="12"/>
      <c r="W28" s="14"/>
    </row>
    <row r="29" spans="2:23" ht="15.75">
      <c r="B29" s="52" t="s">
        <v>37</v>
      </c>
      <c r="C29" s="84">
        <f t="shared" si="0"/>
        <v>35</v>
      </c>
      <c r="D29" s="19">
        <v>531663</v>
      </c>
      <c r="E29" s="58">
        <f t="shared" si="1"/>
        <v>0.3065139449538629</v>
      </c>
      <c r="F29" s="92"/>
      <c r="G29" s="21"/>
      <c r="H29" s="99"/>
      <c r="I29" s="19">
        <f t="shared" si="2"/>
        <v>10</v>
      </c>
      <c r="J29" s="58">
        <f t="shared" si="3"/>
        <v>0.5443658138268916</v>
      </c>
      <c r="K29" s="20" t="s">
        <v>0</v>
      </c>
      <c r="L29" s="21"/>
      <c r="M29" s="22"/>
      <c r="N29" s="21">
        <v>9</v>
      </c>
      <c r="O29" s="22">
        <v>364244</v>
      </c>
      <c r="P29" s="21">
        <v>1</v>
      </c>
      <c r="Q29" s="22">
        <v>55400</v>
      </c>
      <c r="R29" s="21"/>
      <c r="S29" s="22"/>
      <c r="T29" s="21"/>
      <c r="U29" s="22"/>
      <c r="V29" s="21"/>
      <c r="W29" s="20"/>
    </row>
    <row r="30" spans="2:23" ht="15.75">
      <c r="B30" s="51" t="s">
        <v>38</v>
      </c>
      <c r="C30" s="83">
        <f>RANK(D30,D$10:D$62,0)</f>
        <v>20</v>
      </c>
      <c r="D30" s="17">
        <v>1540533</v>
      </c>
      <c r="E30" s="57">
        <f>(D30/$D$65)*100</f>
        <v>0.8881469035114523</v>
      </c>
      <c r="F30" s="91"/>
      <c r="G30" s="55"/>
      <c r="H30" s="98"/>
      <c r="I30" s="12">
        <f>L30+N30+P30+R30+T30+V30</f>
        <v>24</v>
      </c>
      <c r="J30" s="57">
        <f>(I30/I$65)*100</f>
        <v>1.3064779531845399</v>
      </c>
      <c r="K30" s="14" t="s">
        <v>0</v>
      </c>
      <c r="L30" s="12"/>
      <c r="M30" s="18"/>
      <c r="N30" s="12">
        <v>24</v>
      </c>
      <c r="O30" s="18">
        <v>1447000</v>
      </c>
      <c r="P30" s="12"/>
      <c r="Q30" s="18"/>
      <c r="R30" s="12"/>
      <c r="S30" s="18"/>
      <c r="T30" s="12"/>
      <c r="U30" s="18"/>
      <c r="V30" s="12"/>
      <c r="W30" s="14"/>
    </row>
    <row r="31" spans="2:23" ht="15.75">
      <c r="B31" s="51" t="s">
        <v>39</v>
      </c>
      <c r="C31" s="83">
        <f t="shared" si="0"/>
        <v>11</v>
      </c>
      <c r="D31" s="17">
        <v>2034741</v>
      </c>
      <c r="E31" s="57">
        <f t="shared" si="1"/>
        <v>1.1730673205947526</v>
      </c>
      <c r="F31" s="91"/>
      <c r="G31" s="55"/>
      <c r="H31" s="98"/>
      <c r="I31" s="12">
        <f t="shared" si="2"/>
        <v>56</v>
      </c>
      <c r="J31" s="57">
        <f t="shared" si="3"/>
        <v>3.0484485574305933</v>
      </c>
      <c r="K31" s="14" t="s">
        <v>0</v>
      </c>
      <c r="L31" s="12"/>
      <c r="M31" s="18"/>
      <c r="N31" s="12">
        <v>13</v>
      </c>
      <c r="O31" s="18">
        <v>490724</v>
      </c>
      <c r="P31" s="12"/>
      <c r="Q31" s="18"/>
      <c r="R31" s="12">
        <v>43</v>
      </c>
      <c r="S31" s="18">
        <v>1177568</v>
      </c>
      <c r="T31" s="12"/>
      <c r="U31" s="18"/>
      <c r="V31" s="12"/>
      <c r="W31" s="14"/>
    </row>
    <row r="32" spans="2:23" ht="15.75">
      <c r="B32" s="51" t="s">
        <v>40</v>
      </c>
      <c r="C32" s="83">
        <f t="shared" si="0"/>
        <v>6</v>
      </c>
      <c r="D32" s="17">
        <v>3131611</v>
      </c>
      <c r="E32" s="57">
        <f t="shared" si="1"/>
        <v>1.8054339716529297</v>
      </c>
      <c r="F32" s="91"/>
      <c r="G32" s="55">
        <v>202560</v>
      </c>
      <c r="H32" s="98">
        <f>(G32/D32)*100</f>
        <v>6.468236316707279</v>
      </c>
      <c r="I32" s="12">
        <f t="shared" si="2"/>
        <v>68</v>
      </c>
      <c r="J32" s="57">
        <f t="shared" si="3"/>
        <v>3.7016875340228634</v>
      </c>
      <c r="K32" s="14" t="s">
        <v>0</v>
      </c>
      <c r="L32" s="12">
        <v>1</v>
      </c>
      <c r="M32" s="18">
        <v>57120</v>
      </c>
      <c r="N32" s="12">
        <v>48</v>
      </c>
      <c r="O32" s="18">
        <v>2482092</v>
      </c>
      <c r="P32" s="12"/>
      <c r="Q32" s="18"/>
      <c r="R32" s="12">
        <v>19</v>
      </c>
      <c r="S32" s="18">
        <v>417236</v>
      </c>
      <c r="T32" s="12"/>
      <c r="U32" s="18"/>
      <c r="V32" s="12"/>
      <c r="W32" s="14"/>
    </row>
    <row r="33" spans="2:23" ht="15.75">
      <c r="B33" s="51" t="s">
        <v>41</v>
      </c>
      <c r="C33" s="83">
        <f t="shared" si="0"/>
        <v>27</v>
      </c>
      <c r="D33" s="17">
        <v>952002</v>
      </c>
      <c r="E33" s="57">
        <f t="shared" si="1"/>
        <v>0.5488474628175507</v>
      </c>
      <c r="F33" s="91"/>
      <c r="G33" s="55"/>
      <c r="H33" s="98"/>
      <c r="I33" s="12">
        <f t="shared" si="2"/>
        <v>27</v>
      </c>
      <c r="J33" s="57">
        <f t="shared" si="3"/>
        <v>1.4697876973326074</v>
      </c>
      <c r="K33" s="14" t="s">
        <v>0</v>
      </c>
      <c r="L33" s="12"/>
      <c r="M33" s="18"/>
      <c r="N33" s="12">
        <v>27</v>
      </c>
      <c r="O33" s="18">
        <v>952002</v>
      </c>
      <c r="P33" s="12"/>
      <c r="Q33" s="18"/>
      <c r="R33" s="12"/>
      <c r="S33" s="18"/>
      <c r="T33" s="12"/>
      <c r="U33" s="18"/>
      <c r="V33" s="12"/>
      <c r="W33" s="14"/>
    </row>
    <row r="34" spans="2:23" ht="15.75">
      <c r="B34" s="52" t="s">
        <v>42</v>
      </c>
      <c r="C34" s="84">
        <f t="shared" si="0"/>
        <v>32</v>
      </c>
      <c r="D34" s="19">
        <v>620848</v>
      </c>
      <c r="E34" s="58">
        <f t="shared" si="1"/>
        <v>0.35793081274550964</v>
      </c>
      <c r="F34" s="92"/>
      <c r="G34" s="21"/>
      <c r="H34" s="99"/>
      <c r="I34" s="19">
        <f t="shared" si="2"/>
        <v>31</v>
      </c>
      <c r="J34" s="58">
        <f t="shared" si="3"/>
        <v>1.6875340228633642</v>
      </c>
      <c r="K34" s="20" t="s">
        <v>0</v>
      </c>
      <c r="L34" s="21"/>
      <c r="M34" s="22"/>
      <c r="N34" s="21">
        <v>18</v>
      </c>
      <c r="O34" s="22">
        <v>304392</v>
      </c>
      <c r="P34" s="21"/>
      <c r="Q34" s="22"/>
      <c r="R34" s="21">
        <v>13</v>
      </c>
      <c r="S34" s="22">
        <v>212260</v>
      </c>
      <c r="T34" s="21"/>
      <c r="U34" s="22"/>
      <c r="V34" s="21"/>
      <c r="W34" s="20"/>
    </row>
    <row r="35" spans="2:23" ht="15.75">
      <c r="B35" s="51" t="s">
        <v>43</v>
      </c>
      <c r="C35" s="83">
        <f>RANK(D35,D$10:D$62,0)</f>
        <v>16</v>
      </c>
      <c r="D35" s="17">
        <v>1783015</v>
      </c>
      <c r="E35" s="57">
        <f>(D35/$D$65)*100</f>
        <v>1.0279424401583557</v>
      </c>
      <c r="F35" s="91"/>
      <c r="G35" s="55"/>
      <c r="H35" s="98"/>
      <c r="I35" s="12">
        <f>L35+N35+P35+R35+T35+V35</f>
        <v>65</v>
      </c>
      <c r="J35" s="57">
        <f>(I35/I$65)*100</f>
        <v>3.5383777898747955</v>
      </c>
      <c r="K35" s="14" t="s">
        <v>0</v>
      </c>
      <c r="L35" s="12"/>
      <c r="M35" s="18"/>
      <c r="N35" s="12"/>
      <c r="O35" s="18"/>
      <c r="P35" s="12"/>
      <c r="Q35" s="18"/>
      <c r="R35" s="12">
        <v>65</v>
      </c>
      <c r="S35" s="18">
        <v>1532757</v>
      </c>
      <c r="T35" s="12"/>
      <c r="U35" s="18"/>
      <c r="V35" s="12"/>
      <c r="W35" s="14"/>
    </row>
    <row r="36" spans="2:23" ht="15.75">
      <c r="B36" s="51" t="s">
        <v>44</v>
      </c>
      <c r="C36" s="83">
        <f t="shared" si="0"/>
        <v>46</v>
      </c>
      <c r="D36" s="17">
        <v>0</v>
      </c>
      <c r="E36" s="57">
        <f t="shared" si="1"/>
        <v>0</v>
      </c>
      <c r="F36" s="91"/>
      <c r="G36" s="55"/>
      <c r="H36" s="98"/>
      <c r="I36" s="12">
        <f t="shared" si="2"/>
        <v>0</v>
      </c>
      <c r="J36" s="57">
        <f t="shared" si="3"/>
        <v>0</v>
      </c>
      <c r="K36" s="14" t="s">
        <v>0</v>
      </c>
      <c r="L36" s="12"/>
      <c r="M36" s="18"/>
      <c r="N36" s="12"/>
      <c r="O36" s="18"/>
      <c r="P36" s="12"/>
      <c r="Q36" s="18"/>
      <c r="R36" s="12"/>
      <c r="S36" s="18"/>
      <c r="T36" s="12"/>
      <c r="U36" s="18"/>
      <c r="V36" s="12"/>
      <c r="W36" s="14"/>
    </row>
    <row r="37" spans="2:23" ht="15.75">
      <c r="B37" s="51" t="s">
        <v>45</v>
      </c>
      <c r="C37" s="83">
        <f t="shared" si="0"/>
        <v>33</v>
      </c>
      <c r="D37" s="17">
        <v>594868</v>
      </c>
      <c r="E37" s="57">
        <f t="shared" si="1"/>
        <v>0.342952843073177</v>
      </c>
      <c r="F37" s="91"/>
      <c r="G37" s="55"/>
      <c r="H37" s="98"/>
      <c r="I37" s="12">
        <f t="shared" si="2"/>
        <v>22</v>
      </c>
      <c r="J37" s="57">
        <f t="shared" si="3"/>
        <v>1.1976047904191618</v>
      </c>
      <c r="K37" s="14" t="s">
        <v>0</v>
      </c>
      <c r="L37" s="12"/>
      <c r="M37" s="18"/>
      <c r="N37" s="12"/>
      <c r="O37" s="18"/>
      <c r="P37" s="12"/>
      <c r="Q37" s="18"/>
      <c r="R37" s="12">
        <v>22</v>
      </c>
      <c r="S37" s="18">
        <v>535382</v>
      </c>
      <c r="T37" s="12"/>
      <c r="U37" s="18"/>
      <c r="V37" s="12"/>
      <c r="W37" s="14"/>
    </row>
    <row r="38" spans="2:23" ht="15.75">
      <c r="B38" s="51" t="s">
        <v>46</v>
      </c>
      <c r="C38" s="83">
        <f t="shared" si="0"/>
        <v>34</v>
      </c>
      <c r="D38" s="17">
        <v>539896</v>
      </c>
      <c r="E38" s="57">
        <f t="shared" si="1"/>
        <v>0.3112604277988327</v>
      </c>
      <c r="F38" s="91"/>
      <c r="G38" s="55"/>
      <c r="H38" s="98"/>
      <c r="I38" s="12">
        <f t="shared" si="2"/>
        <v>0</v>
      </c>
      <c r="J38" s="57">
        <f t="shared" si="3"/>
        <v>0</v>
      </c>
      <c r="K38" s="14" t="s">
        <v>0</v>
      </c>
      <c r="L38" s="12"/>
      <c r="M38" s="18"/>
      <c r="N38" s="12"/>
      <c r="O38" s="18"/>
      <c r="P38" s="12"/>
      <c r="Q38" s="18"/>
      <c r="R38" s="12"/>
      <c r="S38" s="18"/>
      <c r="T38" s="12"/>
      <c r="U38" s="18"/>
      <c r="V38" s="12"/>
      <c r="W38" s="14"/>
    </row>
    <row r="39" spans="2:23" ht="15.75">
      <c r="B39" s="52" t="s">
        <v>47</v>
      </c>
      <c r="C39" s="84">
        <f t="shared" si="0"/>
        <v>39</v>
      </c>
      <c r="D39" s="19">
        <v>456692</v>
      </c>
      <c r="E39" s="58">
        <f t="shared" si="1"/>
        <v>0.26329172153952707</v>
      </c>
      <c r="F39" s="92"/>
      <c r="G39" s="21"/>
      <c r="H39" s="99"/>
      <c r="I39" s="19">
        <f t="shared" si="2"/>
        <v>19</v>
      </c>
      <c r="J39" s="58">
        <f t="shared" si="3"/>
        <v>1.0342950462710943</v>
      </c>
      <c r="K39" s="20" t="s">
        <v>0</v>
      </c>
      <c r="L39" s="21"/>
      <c r="M39" s="22"/>
      <c r="N39" s="21">
        <v>19</v>
      </c>
      <c r="O39" s="22">
        <v>395012</v>
      </c>
      <c r="P39" s="21"/>
      <c r="Q39" s="22"/>
      <c r="R39" s="21"/>
      <c r="S39" s="22"/>
      <c r="T39" s="21"/>
      <c r="U39" s="22"/>
      <c r="V39" s="21"/>
      <c r="W39" s="20"/>
    </row>
    <row r="40" spans="2:23" ht="15.75">
      <c r="B40" s="51" t="s">
        <v>48</v>
      </c>
      <c r="C40" s="83">
        <f>RANK(D40,D$10:D$62,0)</f>
        <v>8</v>
      </c>
      <c r="D40" s="17">
        <v>2579196</v>
      </c>
      <c r="E40" s="57">
        <f>(D40/$D$65)*100</f>
        <v>1.4869560995766555</v>
      </c>
      <c r="F40" s="91"/>
      <c r="G40" s="55"/>
      <c r="H40" s="98"/>
      <c r="I40" s="12">
        <f>L40+N40+P40+R40+T40+V40</f>
        <v>48</v>
      </c>
      <c r="J40" s="57">
        <f>(I40/I$65)*100</f>
        <v>2.6129559063690797</v>
      </c>
      <c r="K40" s="14" t="s">
        <v>0</v>
      </c>
      <c r="L40" s="12">
        <v>1</v>
      </c>
      <c r="M40" s="18">
        <v>84000</v>
      </c>
      <c r="N40" s="12">
        <v>37</v>
      </c>
      <c r="O40" s="18">
        <v>1763200</v>
      </c>
      <c r="P40" s="12"/>
      <c r="Q40" s="18"/>
      <c r="R40" s="12">
        <v>10</v>
      </c>
      <c r="S40" s="18">
        <v>390480</v>
      </c>
      <c r="T40" s="12"/>
      <c r="U40" s="18"/>
      <c r="V40" s="12"/>
      <c r="W40" s="14"/>
    </row>
    <row r="41" spans="2:23" ht="15.75">
      <c r="B41" s="51" t="s">
        <v>49</v>
      </c>
      <c r="C41" s="83">
        <f t="shared" si="0"/>
        <v>36</v>
      </c>
      <c r="D41" s="17">
        <v>510820</v>
      </c>
      <c r="E41" s="57">
        <f t="shared" si="1"/>
        <v>0.29449755458125215</v>
      </c>
      <c r="F41" s="91"/>
      <c r="G41" s="55"/>
      <c r="H41" s="98"/>
      <c r="I41" s="12">
        <f t="shared" si="2"/>
        <v>17</v>
      </c>
      <c r="J41" s="57">
        <f t="shared" si="3"/>
        <v>0.9254218835057159</v>
      </c>
      <c r="K41" s="14" t="s">
        <v>0</v>
      </c>
      <c r="L41" s="12"/>
      <c r="M41" s="18"/>
      <c r="N41" s="12"/>
      <c r="O41" s="18"/>
      <c r="P41" s="12"/>
      <c r="Q41" s="18"/>
      <c r="R41" s="12">
        <v>17</v>
      </c>
      <c r="S41" s="18">
        <v>491878</v>
      </c>
      <c r="T41" s="12"/>
      <c r="U41" s="18"/>
      <c r="V41" s="12"/>
      <c r="W41" s="14"/>
    </row>
    <row r="42" spans="2:23" ht="15.75">
      <c r="B42" s="51" t="s">
        <v>50</v>
      </c>
      <c r="C42" s="83">
        <f t="shared" si="0"/>
        <v>2</v>
      </c>
      <c r="D42" s="17">
        <v>6070348</v>
      </c>
      <c r="E42" s="57">
        <f t="shared" si="1"/>
        <v>3.4996723727676966</v>
      </c>
      <c r="F42" s="91"/>
      <c r="G42" s="55"/>
      <c r="H42" s="98"/>
      <c r="I42" s="12">
        <f t="shared" si="2"/>
        <v>113</v>
      </c>
      <c r="J42" s="57">
        <f t="shared" si="3"/>
        <v>6.151333696243875</v>
      </c>
      <c r="K42" s="14" t="s">
        <v>0</v>
      </c>
      <c r="L42" s="12">
        <v>21</v>
      </c>
      <c r="M42" s="18">
        <v>1934960</v>
      </c>
      <c r="N42" s="12">
        <v>92</v>
      </c>
      <c r="O42" s="18">
        <v>3550640</v>
      </c>
      <c r="P42" s="12"/>
      <c r="Q42" s="18"/>
      <c r="R42" s="12"/>
      <c r="S42" s="18"/>
      <c r="T42" s="12"/>
      <c r="U42" s="18"/>
      <c r="V42" s="12"/>
      <c r="W42" s="14"/>
    </row>
    <row r="43" spans="2:23" ht="15.75">
      <c r="B43" s="51" t="s">
        <v>51</v>
      </c>
      <c r="C43" s="83">
        <f t="shared" si="0"/>
        <v>46</v>
      </c>
      <c r="D43" s="17">
        <v>0</v>
      </c>
      <c r="E43" s="57">
        <f t="shared" si="1"/>
        <v>0</v>
      </c>
      <c r="F43" s="91"/>
      <c r="G43" s="55"/>
      <c r="H43" s="98"/>
      <c r="I43" s="12">
        <f t="shared" si="2"/>
        <v>0</v>
      </c>
      <c r="J43" s="57">
        <f t="shared" si="3"/>
        <v>0</v>
      </c>
      <c r="K43" s="14" t="s">
        <v>0</v>
      </c>
      <c r="L43" s="12"/>
      <c r="M43" s="18"/>
      <c r="N43" s="12"/>
      <c r="O43" s="18"/>
      <c r="P43" s="12"/>
      <c r="Q43" s="18"/>
      <c r="R43" s="12"/>
      <c r="S43" s="18"/>
      <c r="T43" s="12"/>
      <c r="U43" s="18"/>
      <c r="V43" s="12"/>
      <c r="W43" s="14"/>
    </row>
    <row r="44" spans="2:23" ht="15.75">
      <c r="B44" s="52" t="s">
        <v>52</v>
      </c>
      <c r="C44" s="84">
        <f t="shared" si="0"/>
        <v>46</v>
      </c>
      <c r="D44" s="19">
        <v>0</v>
      </c>
      <c r="E44" s="58">
        <f t="shared" si="1"/>
        <v>0</v>
      </c>
      <c r="F44" s="92"/>
      <c r="G44" s="21"/>
      <c r="H44" s="99"/>
      <c r="I44" s="19">
        <f t="shared" si="2"/>
        <v>0</v>
      </c>
      <c r="J44" s="58">
        <f t="shared" si="3"/>
        <v>0</v>
      </c>
      <c r="K44" s="20" t="s">
        <v>0</v>
      </c>
      <c r="L44" s="21"/>
      <c r="M44" s="22"/>
      <c r="N44" s="21"/>
      <c r="O44" s="22"/>
      <c r="P44" s="21"/>
      <c r="Q44" s="22"/>
      <c r="R44" s="21"/>
      <c r="S44" s="22"/>
      <c r="T44" s="21"/>
      <c r="U44" s="22"/>
      <c r="V44" s="21"/>
      <c r="W44" s="20"/>
    </row>
    <row r="45" spans="2:23" ht="15.75">
      <c r="B45" s="51" t="s">
        <v>53</v>
      </c>
      <c r="C45" s="83">
        <f>RANK(D45,D$10:D$62,0)</f>
        <v>18</v>
      </c>
      <c r="D45" s="17">
        <v>1619683</v>
      </c>
      <c r="E45" s="57">
        <f>(D45/$D$65)*100</f>
        <v>0.9337784008003333</v>
      </c>
      <c r="F45" s="91"/>
      <c r="G45" s="55"/>
      <c r="H45" s="98"/>
      <c r="I45" s="12">
        <f>L45+N45+P45+R45+T45+V45</f>
        <v>69</v>
      </c>
      <c r="J45" s="57">
        <f>(I45/I$65)*100</f>
        <v>3.756124115405553</v>
      </c>
      <c r="K45" s="14" t="s">
        <v>0</v>
      </c>
      <c r="L45" s="12"/>
      <c r="M45" s="18"/>
      <c r="N45" s="12"/>
      <c r="O45" s="18"/>
      <c r="P45" s="12"/>
      <c r="Q45" s="18"/>
      <c r="R45" s="12">
        <v>69</v>
      </c>
      <c r="S45" s="18">
        <v>1588100</v>
      </c>
      <c r="T45" s="12"/>
      <c r="U45" s="18"/>
      <c r="V45" s="12"/>
      <c r="W45" s="14"/>
    </row>
    <row r="46" spans="2:23" ht="15.75">
      <c r="B46" s="51" t="s">
        <v>54</v>
      </c>
      <c r="C46" s="83">
        <f t="shared" si="0"/>
        <v>46</v>
      </c>
      <c r="D46" s="17">
        <v>0</v>
      </c>
      <c r="E46" s="57">
        <f t="shared" si="1"/>
        <v>0</v>
      </c>
      <c r="F46" s="91"/>
      <c r="G46" s="55"/>
      <c r="H46" s="98"/>
      <c r="I46" s="12">
        <f t="shared" si="2"/>
        <v>0</v>
      </c>
      <c r="J46" s="57">
        <f t="shared" si="3"/>
        <v>0</v>
      </c>
      <c r="K46" s="14" t="s">
        <v>0</v>
      </c>
      <c r="L46" s="12"/>
      <c r="M46" s="18"/>
      <c r="N46" s="12"/>
      <c r="O46" s="18"/>
      <c r="P46" s="12"/>
      <c r="Q46" s="18"/>
      <c r="R46" s="12"/>
      <c r="S46" s="18"/>
      <c r="T46" s="12"/>
      <c r="U46" s="18"/>
      <c r="V46" s="12"/>
      <c r="W46" s="14"/>
    </row>
    <row r="47" spans="2:23" ht="15.75">
      <c r="B47" s="51" t="s">
        <v>55</v>
      </c>
      <c r="C47" s="83">
        <f t="shared" si="0"/>
        <v>23</v>
      </c>
      <c r="D47" s="17">
        <v>1119039</v>
      </c>
      <c r="E47" s="57">
        <f t="shared" si="1"/>
        <v>0.6451475059336945</v>
      </c>
      <c r="F47" s="91"/>
      <c r="G47" s="55"/>
      <c r="H47" s="98"/>
      <c r="I47" s="12">
        <f t="shared" si="2"/>
        <v>0</v>
      </c>
      <c r="J47" s="57">
        <f t="shared" si="3"/>
        <v>0</v>
      </c>
      <c r="K47" s="14" t="s">
        <v>0</v>
      </c>
      <c r="L47" s="12"/>
      <c r="M47" s="18"/>
      <c r="N47" s="12"/>
      <c r="O47" s="18"/>
      <c r="P47" s="12"/>
      <c r="Q47" s="18"/>
      <c r="R47" s="12"/>
      <c r="S47" s="18"/>
      <c r="T47" s="12"/>
      <c r="U47" s="18"/>
      <c r="V47" s="12"/>
      <c r="W47" s="14"/>
    </row>
    <row r="48" spans="2:23" ht="15.75">
      <c r="B48" s="51" t="s">
        <v>56</v>
      </c>
      <c r="C48" s="83">
        <f t="shared" si="0"/>
        <v>5</v>
      </c>
      <c r="D48" s="17">
        <v>4030787</v>
      </c>
      <c r="E48" s="57">
        <f t="shared" si="1"/>
        <v>2.323826229470071</v>
      </c>
      <c r="F48" s="91"/>
      <c r="G48" s="55"/>
      <c r="H48" s="98"/>
      <c r="I48" s="12">
        <f t="shared" si="2"/>
        <v>97</v>
      </c>
      <c r="J48" s="57">
        <f t="shared" si="3"/>
        <v>5.280348394120849</v>
      </c>
      <c r="K48" s="14" t="s">
        <v>0</v>
      </c>
      <c r="L48" s="12"/>
      <c r="M48" s="18"/>
      <c r="N48" s="12">
        <v>61</v>
      </c>
      <c r="O48" s="18">
        <v>2669360</v>
      </c>
      <c r="P48" s="12"/>
      <c r="Q48" s="18"/>
      <c r="R48" s="12">
        <v>36</v>
      </c>
      <c r="S48" s="18">
        <v>1224400</v>
      </c>
      <c r="T48" s="12"/>
      <c r="U48" s="18"/>
      <c r="V48" s="12"/>
      <c r="W48" s="14"/>
    </row>
    <row r="49" spans="2:23" ht="15.75">
      <c r="B49" s="52" t="s">
        <v>57</v>
      </c>
      <c r="C49" s="84">
        <f t="shared" si="0"/>
        <v>46</v>
      </c>
      <c r="D49" s="19">
        <v>0</v>
      </c>
      <c r="E49" s="58">
        <f t="shared" si="1"/>
        <v>0</v>
      </c>
      <c r="F49" s="92"/>
      <c r="G49" s="21"/>
      <c r="H49" s="99"/>
      <c r="I49" s="19">
        <f t="shared" si="2"/>
        <v>0</v>
      </c>
      <c r="J49" s="58">
        <f t="shared" si="3"/>
        <v>0</v>
      </c>
      <c r="K49" s="20" t="s">
        <v>0</v>
      </c>
      <c r="L49" s="21"/>
      <c r="M49" s="22"/>
      <c r="N49" s="21"/>
      <c r="O49" s="22"/>
      <c r="P49" s="21"/>
      <c r="Q49" s="22"/>
      <c r="R49" s="21"/>
      <c r="S49" s="22"/>
      <c r="T49" s="21"/>
      <c r="U49" s="22"/>
      <c r="V49" s="21"/>
      <c r="W49" s="20"/>
    </row>
    <row r="50" spans="2:23" ht="15.75">
      <c r="B50" s="51" t="s">
        <v>58</v>
      </c>
      <c r="C50" s="83">
        <f>RANK(D50,D$10:D$62,0)</f>
        <v>38</v>
      </c>
      <c r="D50" s="17">
        <v>461827</v>
      </c>
      <c r="E50" s="57">
        <f>(D50/$D$65)*100</f>
        <v>0.26625214780078293</v>
      </c>
      <c r="F50" s="91"/>
      <c r="G50" s="55"/>
      <c r="H50" s="98"/>
      <c r="I50" s="12">
        <f>L50+N50+P50+R50+T50+V50</f>
        <v>10</v>
      </c>
      <c r="J50" s="57">
        <f>(I50/I$65)*100</f>
        <v>0.5443658138268916</v>
      </c>
      <c r="K50" s="14" t="s">
        <v>0</v>
      </c>
      <c r="L50" s="12"/>
      <c r="M50" s="18"/>
      <c r="N50" s="12"/>
      <c r="O50" s="18"/>
      <c r="P50" s="12"/>
      <c r="Q50" s="18"/>
      <c r="R50" s="12">
        <v>10</v>
      </c>
      <c r="S50" s="18">
        <v>461827</v>
      </c>
      <c r="T50" s="12"/>
      <c r="U50" s="18"/>
      <c r="V50" s="12"/>
      <c r="W50" s="14"/>
    </row>
    <row r="51" spans="2:23" ht="15.75">
      <c r="B51" s="51" t="s">
        <v>59</v>
      </c>
      <c r="C51" s="83">
        <f t="shared" si="0"/>
        <v>15</v>
      </c>
      <c r="D51" s="17">
        <v>1860342</v>
      </c>
      <c r="E51" s="57">
        <f t="shared" si="1"/>
        <v>1.0725229428855483</v>
      </c>
      <c r="F51" s="91"/>
      <c r="G51" s="55">
        <v>1055997</v>
      </c>
      <c r="H51" s="98">
        <f>(G51/D51)*100</f>
        <v>56.76359508090448</v>
      </c>
      <c r="I51" s="12">
        <f t="shared" si="2"/>
        <v>19</v>
      </c>
      <c r="J51" s="57">
        <f t="shared" si="3"/>
        <v>1.0342950462710943</v>
      </c>
      <c r="K51" s="14" t="s">
        <v>0</v>
      </c>
      <c r="L51" s="12"/>
      <c r="M51" s="18"/>
      <c r="N51" s="12">
        <v>13</v>
      </c>
      <c r="O51" s="18">
        <v>273000</v>
      </c>
      <c r="P51" s="12"/>
      <c r="Q51" s="18"/>
      <c r="R51" s="12">
        <v>6</v>
      </c>
      <c r="S51" s="18">
        <v>75600</v>
      </c>
      <c r="T51" s="12"/>
      <c r="U51" s="18"/>
      <c r="V51" s="12"/>
      <c r="W51" s="14"/>
    </row>
    <row r="52" spans="2:23" ht="15.75">
      <c r="B52" s="51" t="s">
        <v>60</v>
      </c>
      <c r="C52" s="83">
        <f t="shared" si="0"/>
        <v>42</v>
      </c>
      <c r="D52" s="17">
        <v>242536</v>
      </c>
      <c r="E52" s="57">
        <f t="shared" si="1"/>
        <v>0.13982666868548327</v>
      </c>
      <c r="F52" s="91"/>
      <c r="G52" s="55"/>
      <c r="H52" s="98"/>
      <c r="I52" s="12">
        <f t="shared" si="2"/>
        <v>8</v>
      </c>
      <c r="J52" s="57">
        <f t="shared" si="3"/>
        <v>0.43549265106151336</v>
      </c>
      <c r="K52" s="14" t="s">
        <v>0</v>
      </c>
      <c r="L52" s="12"/>
      <c r="M52" s="18"/>
      <c r="N52" s="12">
        <v>3</v>
      </c>
      <c r="O52" s="18">
        <v>134400</v>
      </c>
      <c r="P52" s="12"/>
      <c r="Q52" s="18"/>
      <c r="R52" s="12">
        <v>5</v>
      </c>
      <c r="S52" s="18">
        <v>100000</v>
      </c>
      <c r="T52" s="12"/>
      <c r="U52" s="18"/>
      <c r="V52" s="12"/>
      <c r="W52" s="14"/>
    </row>
    <row r="53" spans="2:23" ht="15.75">
      <c r="B53" s="51" t="s">
        <v>61</v>
      </c>
      <c r="C53" s="83">
        <f t="shared" si="0"/>
        <v>22</v>
      </c>
      <c r="D53" s="17">
        <v>1197760</v>
      </c>
      <c r="E53" s="57">
        <f t="shared" si="1"/>
        <v>0.6905316764716349</v>
      </c>
      <c r="F53" s="91"/>
      <c r="G53" s="55"/>
      <c r="H53" s="98"/>
      <c r="I53" s="12">
        <f t="shared" si="2"/>
        <v>45</v>
      </c>
      <c r="J53" s="57">
        <f t="shared" si="3"/>
        <v>2.4496461622210126</v>
      </c>
      <c r="K53" s="14" t="s">
        <v>0</v>
      </c>
      <c r="L53" s="12"/>
      <c r="M53" s="18"/>
      <c r="N53" s="12">
        <v>15</v>
      </c>
      <c r="O53" s="18">
        <v>658400</v>
      </c>
      <c r="P53" s="12"/>
      <c r="Q53" s="18"/>
      <c r="R53" s="12">
        <v>30</v>
      </c>
      <c r="S53" s="18">
        <v>539360</v>
      </c>
      <c r="T53" s="12"/>
      <c r="U53" s="18"/>
      <c r="V53" s="12"/>
      <c r="W53" s="14"/>
    </row>
    <row r="54" spans="2:23" ht="15.75">
      <c r="B54" s="52" t="s">
        <v>62</v>
      </c>
      <c r="C54" s="84">
        <f t="shared" si="0"/>
        <v>4</v>
      </c>
      <c r="D54" s="19">
        <v>5625331</v>
      </c>
      <c r="E54" s="58">
        <f t="shared" si="1"/>
        <v>3.243111513272992</v>
      </c>
      <c r="F54" s="92"/>
      <c r="G54" s="21"/>
      <c r="H54" s="99"/>
      <c r="I54" s="19">
        <f t="shared" si="2"/>
        <v>48</v>
      </c>
      <c r="J54" s="58">
        <f t="shared" si="3"/>
        <v>2.6129559063690797</v>
      </c>
      <c r="K54" s="20" t="s">
        <v>0</v>
      </c>
      <c r="L54" s="21">
        <v>1</v>
      </c>
      <c r="M54" s="22">
        <v>18121</v>
      </c>
      <c r="N54" s="21">
        <v>33</v>
      </c>
      <c r="O54" s="22">
        <v>1558608</v>
      </c>
      <c r="P54" s="21"/>
      <c r="Q54" s="22"/>
      <c r="R54" s="21">
        <v>14</v>
      </c>
      <c r="S54" s="22">
        <v>676703</v>
      </c>
      <c r="T54" s="21"/>
      <c r="U54" s="22"/>
      <c r="V54" s="21"/>
      <c r="W54" s="20"/>
    </row>
    <row r="55" spans="2:23" ht="15.75">
      <c r="B55" s="51" t="s">
        <v>63</v>
      </c>
      <c r="C55" s="83">
        <f>RANK(D55,D$10:D$62,0)</f>
        <v>37</v>
      </c>
      <c r="D55" s="17">
        <v>465060</v>
      </c>
      <c r="E55" s="57">
        <f>(D55/$D$65)*100</f>
        <v>0.26811603448094656</v>
      </c>
      <c r="F55" s="91"/>
      <c r="G55" s="55"/>
      <c r="H55" s="98"/>
      <c r="I55" s="12">
        <f>L55+N55+P55+R55+T55+V55</f>
        <v>14</v>
      </c>
      <c r="J55" s="57">
        <f>(I55/I$65)*100</f>
        <v>0.7621121393576483</v>
      </c>
      <c r="K55" s="14" t="s">
        <v>0</v>
      </c>
      <c r="L55" s="12"/>
      <c r="M55" s="18"/>
      <c r="N55" s="12">
        <v>14</v>
      </c>
      <c r="O55" s="18">
        <v>418554</v>
      </c>
      <c r="P55" s="12"/>
      <c r="Q55" s="18"/>
      <c r="R55" s="12"/>
      <c r="S55" s="18"/>
      <c r="T55" s="12"/>
      <c r="U55" s="18"/>
      <c r="V55" s="12"/>
      <c r="W55" s="14"/>
    </row>
    <row r="56" spans="2:23" ht="15.75">
      <c r="B56" s="51" t="s">
        <v>64</v>
      </c>
      <c r="C56" s="83">
        <f t="shared" si="0"/>
        <v>10</v>
      </c>
      <c r="D56" s="17">
        <v>2198452</v>
      </c>
      <c r="E56" s="57">
        <f t="shared" si="1"/>
        <v>1.2674498607420674</v>
      </c>
      <c r="F56" s="91"/>
      <c r="G56" s="55">
        <v>1950164</v>
      </c>
      <c r="H56" s="98">
        <f>(G56/D56)*100</f>
        <v>88.70623511452604</v>
      </c>
      <c r="I56" s="12">
        <f t="shared" si="2"/>
        <v>4</v>
      </c>
      <c r="J56" s="57">
        <f t="shared" si="3"/>
        <v>0.21774632553075668</v>
      </c>
      <c r="K56" s="14" t="s">
        <v>0</v>
      </c>
      <c r="L56" s="12"/>
      <c r="M56" s="18"/>
      <c r="N56" s="12">
        <v>4</v>
      </c>
      <c r="O56" s="18">
        <v>144000</v>
      </c>
      <c r="P56" s="12"/>
      <c r="Q56" s="18"/>
      <c r="R56" s="12"/>
      <c r="S56" s="18"/>
      <c r="T56" s="12"/>
      <c r="U56" s="18"/>
      <c r="V56" s="12"/>
      <c r="W56" s="14"/>
    </row>
    <row r="57" spans="2:23" ht="15.75">
      <c r="B57" s="51" t="s">
        <v>65</v>
      </c>
      <c r="C57" s="83">
        <f t="shared" si="0"/>
        <v>12</v>
      </c>
      <c r="D57" s="17">
        <v>2011109</v>
      </c>
      <c r="E57" s="57">
        <f t="shared" si="1"/>
        <v>1.159443018081413</v>
      </c>
      <c r="F57" s="91"/>
      <c r="G57" s="55"/>
      <c r="H57" s="98"/>
      <c r="I57" s="12">
        <f t="shared" si="2"/>
        <v>62</v>
      </c>
      <c r="J57" s="57">
        <f t="shared" si="3"/>
        <v>3.3750680457267284</v>
      </c>
      <c r="K57" s="14" t="s">
        <v>0</v>
      </c>
      <c r="L57" s="12"/>
      <c r="M57" s="18"/>
      <c r="N57" s="12"/>
      <c r="O57" s="18"/>
      <c r="P57" s="12"/>
      <c r="Q57" s="18"/>
      <c r="R57" s="12">
        <v>62</v>
      </c>
      <c r="S57" s="18">
        <v>1922400</v>
      </c>
      <c r="T57" s="12"/>
      <c r="U57" s="18"/>
      <c r="V57" s="12"/>
      <c r="W57" s="14"/>
    </row>
    <row r="58" spans="2:23" ht="15.75">
      <c r="B58" s="51" t="s">
        <v>66</v>
      </c>
      <c r="C58" s="83">
        <f t="shared" si="0"/>
        <v>44</v>
      </c>
      <c r="D58" s="17">
        <v>150682</v>
      </c>
      <c r="E58" s="57">
        <f t="shared" si="1"/>
        <v>0.08687107106106307</v>
      </c>
      <c r="F58" s="91"/>
      <c r="G58" s="55"/>
      <c r="H58" s="98"/>
      <c r="I58" s="12">
        <f t="shared" si="2"/>
        <v>3</v>
      </c>
      <c r="J58" s="57">
        <f t="shared" si="3"/>
        <v>0.16330974414806748</v>
      </c>
      <c r="K58" s="14" t="s">
        <v>0</v>
      </c>
      <c r="L58" s="12"/>
      <c r="M58" s="18"/>
      <c r="N58" s="12">
        <v>3</v>
      </c>
      <c r="O58" s="18">
        <v>115682</v>
      </c>
      <c r="P58" s="12"/>
      <c r="Q58" s="18"/>
      <c r="R58" s="12"/>
      <c r="S58" s="18"/>
      <c r="T58" s="12"/>
      <c r="U58" s="18"/>
      <c r="V58" s="12"/>
      <c r="W58" s="14"/>
    </row>
    <row r="59" spans="2:23" ht="15.75">
      <c r="B59" s="52" t="s">
        <v>67</v>
      </c>
      <c r="C59" s="84">
        <f t="shared" si="0"/>
        <v>17</v>
      </c>
      <c r="D59" s="19">
        <v>1715373</v>
      </c>
      <c r="E59" s="58">
        <f t="shared" si="1"/>
        <v>0.9889455262023927</v>
      </c>
      <c r="F59" s="92"/>
      <c r="G59" s="21"/>
      <c r="H59" s="99"/>
      <c r="I59" s="19">
        <f t="shared" si="2"/>
        <v>18</v>
      </c>
      <c r="J59" s="58">
        <f t="shared" si="3"/>
        <v>0.979858464888405</v>
      </c>
      <c r="K59" s="20" t="s">
        <v>0</v>
      </c>
      <c r="L59" s="21"/>
      <c r="M59" s="22"/>
      <c r="N59" s="21">
        <v>18</v>
      </c>
      <c r="O59" s="22">
        <v>460317</v>
      </c>
      <c r="P59" s="21"/>
      <c r="Q59" s="22"/>
      <c r="R59" s="21"/>
      <c r="S59" s="22"/>
      <c r="T59" s="21"/>
      <c r="U59" s="22"/>
      <c r="V59" s="21"/>
      <c r="W59" s="20"/>
    </row>
    <row r="60" spans="2:23" ht="15.75">
      <c r="B60" s="51" t="s">
        <v>68</v>
      </c>
      <c r="C60" s="83">
        <f>RANK(D60,D$10:D$62,0)</f>
        <v>29</v>
      </c>
      <c r="D60" s="17">
        <v>782034</v>
      </c>
      <c r="E60" s="57">
        <f t="shared" si="1"/>
        <v>0.45085764182959737</v>
      </c>
      <c r="F60" s="91"/>
      <c r="G60" s="55"/>
      <c r="H60" s="98"/>
      <c r="I60" s="12">
        <f>L60+N60+P60+R60+T60+V60</f>
        <v>19</v>
      </c>
      <c r="J60" s="57">
        <f t="shared" si="3"/>
        <v>1.0342950462710943</v>
      </c>
      <c r="K60" s="14" t="s">
        <v>0</v>
      </c>
      <c r="L60" s="12"/>
      <c r="M60" s="18"/>
      <c r="N60" s="12"/>
      <c r="O60" s="18"/>
      <c r="P60" s="12"/>
      <c r="Q60" s="18"/>
      <c r="R60" s="12">
        <v>19</v>
      </c>
      <c r="S60" s="18">
        <v>623559</v>
      </c>
      <c r="T60" s="12"/>
      <c r="U60" s="18"/>
      <c r="V60" s="12"/>
      <c r="W60" s="14"/>
    </row>
    <row r="61" spans="2:23" ht="15.75">
      <c r="B61" s="51" t="s">
        <v>69</v>
      </c>
      <c r="C61" s="83">
        <f t="shared" si="0"/>
        <v>19</v>
      </c>
      <c r="D61" s="17">
        <v>1569358</v>
      </c>
      <c r="E61" s="57">
        <f t="shared" si="1"/>
        <v>0.9047650704015596</v>
      </c>
      <c r="F61" s="91"/>
      <c r="G61" s="55"/>
      <c r="H61" s="98"/>
      <c r="I61" s="12">
        <f t="shared" si="2"/>
        <v>72</v>
      </c>
      <c r="J61" s="57">
        <f t="shared" si="3"/>
        <v>3.91943385955362</v>
      </c>
      <c r="K61" s="14" t="s">
        <v>0</v>
      </c>
      <c r="L61" s="12"/>
      <c r="M61" s="18"/>
      <c r="N61" s="12">
        <v>72</v>
      </c>
      <c r="O61" s="18">
        <v>1569358</v>
      </c>
      <c r="P61" s="12"/>
      <c r="Q61" s="18"/>
      <c r="R61" s="12"/>
      <c r="S61" s="18"/>
      <c r="T61" s="12"/>
      <c r="U61" s="18"/>
      <c r="V61" s="12"/>
      <c r="W61" s="14"/>
    </row>
    <row r="62" spans="2:23" ht="15.75">
      <c r="B62" s="51" t="s">
        <v>70</v>
      </c>
      <c r="C62" s="83">
        <f t="shared" si="0"/>
        <v>43</v>
      </c>
      <c r="D62" s="17">
        <v>196877</v>
      </c>
      <c r="E62" s="57">
        <f t="shared" si="1"/>
        <v>0.11350337702770677</v>
      </c>
      <c r="F62" s="91"/>
      <c r="G62" s="55"/>
      <c r="H62" s="98"/>
      <c r="I62" s="12">
        <f t="shared" si="2"/>
        <v>5</v>
      </c>
      <c r="J62" s="57">
        <f t="shared" si="3"/>
        <v>0.2721829069134458</v>
      </c>
      <c r="K62" s="14" t="s">
        <v>0</v>
      </c>
      <c r="L62" s="12"/>
      <c r="M62" s="18"/>
      <c r="N62" s="12">
        <v>3</v>
      </c>
      <c r="O62" s="18">
        <v>120000</v>
      </c>
      <c r="P62" s="12"/>
      <c r="Q62" s="18"/>
      <c r="R62" s="12">
        <v>2</v>
      </c>
      <c r="S62" s="18">
        <v>57189</v>
      </c>
      <c r="T62" s="12"/>
      <c r="U62" s="18"/>
      <c r="V62" s="12"/>
      <c r="W62" s="14"/>
    </row>
    <row r="63" spans="2:23" ht="15.75" thickBot="1">
      <c r="B63" s="2"/>
      <c r="C63" s="85"/>
      <c r="D63" s="17"/>
      <c r="E63" s="55"/>
      <c r="F63" s="91"/>
      <c r="G63" s="55"/>
      <c r="H63" s="98"/>
      <c r="I63" s="12"/>
      <c r="J63" s="55"/>
      <c r="K63" s="3"/>
      <c r="L63" s="12"/>
      <c r="M63" s="18"/>
      <c r="O63" s="4"/>
      <c r="Q63" s="4"/>
      <c r="S63" s="4"/>
      <c r="U63" s="4"/>
      <c r="W63" s="3"/>
    </row>
    <row r="64" spans="2:23" ht="15.75" thickTop="1">
      <c r="B64" s="30"/>
      <c r="C64" s="34"/>
      <c r="D64" s="31"/>
      <c r="E64" s="32"/>
      <c r="F64" s="93"/>
      <c r="G64" s="32"/>
      <c r="H64" s="74"/>
      <c r="I64" s="32"/>
      <c r="J64" s="32"/>
      <c r="K64" s="33" t="s">
        <v>0</v>
      </c>
      <c r="L64" s="34"/>
      <c r="M64" s="35"/>
      <c r="N64" s="34"/>
      <c r="O64" s="35"/>
      <c r="P64" s="34"/>
      <c r="Q64" s="35"/>
      <c r="R64" s="34"/>
      <c r="S64" s="35"/>
      <c r="T64" s="34"/>
      <c r="U64" s="35"/>
      <c r="V64" s="34"/>
      <c r="W64" s="36"/>
    </row>
    <row r="65" spans="2:23" ht="15.75">
      <c r="B65" s="37" t="s">
        <v>16</v>
      </c>
      <c r="C65" s="70"/>
      <c r="D65" s="23">
        <f>SUM(D10:D62)</f>
        <v>173454751</v>
      </c>
      <c r="E65" s="59">
        <f>SUM(E10:E64)</f>
        <v>100</v>
      </c>
      <c r="F65" s="94">
        <f>SUM(F10:F62)</f>
        <v>0</v>
      </c>
      <c r="G65" s="38">
        <f>SUM(G9:G64)</f>
        <v>99742057</v>
      </c>
      <c r="H65" s="97">
        <f>(G65/D65)*100</f>
        <v>57.503214195614625</v>
      </c>
      <c r="I65" s="38">
        <f>SUM(I9:I64)</f>
        <v>1837</v>
      </c>
      <c r="J65" s="59">
        <f>SUM(J10:J64)</f>
        <v>100.00000000000003</v>
      </c>
      <c r="K65" s="3" t="s">
        <v>0</v>
      </c>
      <c r="L65" s="38">
        <f aca="true" t="shared" si="4" ref="L65:V65">SUM(L10:L62)</f>
        <v>24</v>
      </c>
      <c r="M65" s="24">
        <f t="shared" si="4"/>
        <v>2094201</v>
      </c>
      <c r="N65" s="38">
        <f t="shared" si="4"/>
        <v>868</v>
      </c>
      <c r="O65" s="24">
        <f t="shared" si="4"/>
        <v>33541267</v>
      </c>
      <c r="P65" s="38">
        <f t="shared" si="4"/>
        <v>1</v>
      </c>
      <c r="Q65" s="24">
        <f t="shared" si="4"/>
        <v>55400</v>
      </c>
      <c r="R65" s="38">
        <f t="shared" si="4"/>
        <v>938</v>
      </c>
      <c r="S65" s="24">
        <f t="shared" si="4"/>
        <v>26599850</v>
      </c>
      <c r="T65" s="38">
        <f>SUM(T10:T62)</f>
        <v>6</v>
      </c>
      <c r="U65" s="24">
        <f>SUM(U9:U64)</f>
        <v>96498</v>
      </c>
      <c r="V65" s="38">
        <f t="shared" si="4"/>
        <v>0</v>
      </c>
      <c r="W65" s="39">
        <f>SUM(W9:W64)</f>
        <v>0</v>
      </c>
    </row>
    <row r="66" spans="2:23" ht="15.75">
      <c r="B66" s="40" t="s">
        <v>17</v>
      </c>
      <c r="C66" s="77"/>
      <c r="D66" s="23"/>
      <c r="E66" s="56"/>
      <c r="F66" s="94"/>
      <c r="G66" s="38"/>
      <c r="H66" s="75"/>
      <c r="I66" s="41">
        <f>SUM(K66:W66)</f>
        <v>100</v>
      </c>
      <c r="J66" s="41"/>
      <c r="K66" s="25"/>
      <c r="L66" s="41">
        <f>(L65/$I$65)*100</f>
        <v>1.3064779531845399</v>
      </c>
      <c r="M66" s="26"/>
      <c r="N66" s="41">
        <f>(N65/$I$65)*100</f>
        <v>47.2509526401742</v>
      </c>
      <c r="O66" s="26"/>
      <c r="P66" s="41">
        <f>(P65/$I$65)*100</f>
        <v>0.05443658138268917</v>
      </c>
      <c r="Q66" s="26"/>
      <c r="R66" s="41">
        <f>(R65/$I$65)*100</f>
        <v>51.06151333696244</v>
      </c>
      <c r="S66" s="26"/>
      <c r="T66" s="41">
        <f>(T65/$I$65)*100</f>
        <v>0.32661948829613496</v>
      </c>
      <c r="U66" s="26"/>
      <c r="V66" s="41">
        <f>(V65/$I$65)*100</f>
        <v>0</v>
      </c>
      <c r="W66" s="42"/>
    </row>
    <row r="67" spans="2:23" ht="15.75" thickBot="1">
      <c r="B67" s="43"/>
      <c r="C67" s="48"/>
      <c r="D67" s="44"/>
      <c r="E67" s="45"/>
      <c r="F67" s="95"/>
      <c r="G67" s="45"/>
      <c r="H67" s="76"/>
      <c r="I67" s="45"/>
      <c r="J67" s="45"/>
      <c r="K67" s="46"/>
      <c r="L67" s="45"/>
      <c r="M67" s="47"/>
      <c r="N67" s="48"/>
      <c r="O67" s="49"/>
      <c r="P67" s="48"/>
      <c r="Q67" s="49"/>
      <c r="R67" s="48"/>
      <c r="S67" s="49"/>
      <c r="T67" s="48"/>
      <c r="U67" s="49"/>
      <c r="V67" s="48"/>
      <c r="W67" s="50"/>
    </row>
    <row r="68" spans="6:7" ht="15.75" thickTop="1">
      <c r="F68" s="12" t="s">
        <v>0</v>
      </c>
      <c r="G68" s="12"/>
    </row>
    <row r="69" ht="15.75">
      <c r="A69" s="27" t="s">
        <v>87</v>
      </c>
    </row>
    <row r="70" ht="15.75">
      <c r="A70" s="27" t="s">
        <v>79</v>
      </c>
    </row>
    <row r="71" ht="15.75">
      <c r="A71" s="27" t="s">
        <v>88</v>
      </c>
    </row>
    <row r="72" ht="15.75">
      <c r="A72" s="27" t="s">
        <v>84</v>
      </c>
    </row>
  </sheetData>
  <mergeCells count="2">
    <mergeCell ref="B1:W1"/>
    <mergeCell ref="B2:W2"/>
  </mergeCells>
  <printOptions horizontalCentered="1"/>
  <pageMargins left="0.25" right="0.25" top="0.25" bottom="0.25" header="0.5" footer="0.5"/>
  <pageSetup horizontalDpi="300" verticalDpi="3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grubb</dc:creator>
  <cp:keywords/>
  <dc:description/>
  <cp:lastModifiedBy>GrubbN</cp:lastModifiedBy>
  <cp:lastPrinted>2004-01-16T14:01:38Z</cp:lastPrinted>
  <dcterms:created xsi:type="dcterms:W3CDTF">1999-02-24T12:51:32Z</dcterms:created>
  <dcterms:modified xsi:type="dcterms:W3CDTF">2005-03-09T17:04:08Z</dcterms:modified>
  <cp:category/>
  <cp:version/>
  <cp:contentType/>
  <cp:contentStatus/>
</cp:coreProperties>
</file>