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A" sheetId="1" r:id="rId1"/>
  </sheets>
  <definedNames>
    <definedName name="_xlnm.Print_Area" localSheetId="0">'A'!$A$1:$AJ$76</definedName>
  </definedNames>
  <calcPr fullCalcOnLoad="1" iterate="1" iterateCount="1" iterateDelta="0.001"/>
</workbook>
</file>

<file path=xl/sharedStrings.xml><?xml version="1.0" encoding="utf-8"?>
<sst xmlns="http://schemas.openxmlformats.org/spreadsheetml/2006/main" count="122" uniqueCount="48">
  <si>
    <t xml:space="preserve">FY 97 </t>
  </si>
  <si>
    <t>FHWA TRANSFERS TO FTA:</t>
  </si>
  <si>
    <t xml:space="preserve">     CMAQ</t>
  </si>
  <si>
    <t xml:space="preserve">     STP</t>
  </si>
  <si>
    <t xml:space="preserve">     Interstate Substitute</t>
  </si>
  <si>
    <t xml:space="preserve">     FHWA Earmarks/FAUS</t>
  </si>
  <si>
    <t>CARRYOVER FROM PREVIOUS YEAR</t>
  </si>
  <si>
    <t xml:space="preserve">          (including recoveries/adjustments):</t>
  </si>
  <si>
    <t>AVAILABLE TO FTA:</t>
  </si>
  <si>
    <t xml:space="preserve">          (current year transfers + carryover):</t>
  </si>
  <si>
    <t>OBLIGATED BY FTA:</t>
  </si>
  <si>
    <t xml:space="preserve">     STP     </t>
  </si>
  <si>
    <t xml:space="preserve">     FHWA Earmarks/FAUS     </t>
  </si>
  <si>
    <t>PENDING OBLIGATION  (CARRYOVER):</t>
  </si>
  <si>
    <t xml:space="preserve">FTA URBANIZED AREA FORMULA </t>
  </si>
  <si>
    <t xml:space="preserve">   TRANSFERS TO FHWA:</t>
  </si>
  <si>
    <t>* NOTE:  Carryover includes current year recoveries/adjustments from prior year(s) obligations/transfers.</t>
  </si>
  <si>
    <t>ISTEA</t>
  </si>
  <si>
    <t>Number of projects obligated:</t>
  </si>
  <si>
    <t>Number of states with obligations:</t>
  </si>
  <si>
    <t>TEA-21</t>
  </si>
  <si>
    <t>-----</t>
  </si>
  <si>
    <t>FY 98</t>
  </si>
  <si>
    <t>TOTAL</t>
  </si>
  <si>
    <t>FY 99</t>
  </si>
  <si>
    <t xml:space="preserve">              TOTAL TRANSFERS TO FTA</t>
  </si>
  <si>
    <t xml:space="preserve">           *  TOTAL CARRYOVER</t>
  </si>
  <si>
    <t xml:space="preserve">             TOTAL AVAILABLE TO FTA</t>
  </si>
  <si>
    <t xml:space="preserve">              TOTAL OBLIGATED BY FTA</t>
  </si>
  <si>
    <t xml:space="preserve">          TOTAL PENDING OBLIGATION</t>
  </si>
  <si>
    <t>FY 00</t>
  </si>
  <si>
    <t xml:space="preserve">               TEA-21 years (beginning in FY98) may include carryover from ISTEA.  These funds are shown in a separate column.</t>
  </si>
  <si>
    <t xml:space="preserve">               Funds for Consolidated Planning Grants are not included.</t>
  </si>
  <si>
    <t>SUMMARY  TABLE  OF  FLEXIBLE  FUNDS AND  TRANSFERS  TO  FTA / FHWA  AND  OBLIGATIONS</t>
  </si>
  <si>
    <t>FY 01</t>
  </si>
  <si>
    <t>FY 92-</t>
  </si>
  <si>
    <t xml:space="preserve">               Effective October 1, 1999, FHWA and FTA implemented new procedures that provided for the transfer of obligation authority to the receiving agency with respect to the transfer of funds between FTA and FHWA.  Such funds/transactions </t>
  </si>
  <si>
    <t xml:space="preserve">                   are designated as "transfers".  Transfer transactions processed prior to fiscal year 2000 were administered using procedures developed during ISTEA and are designated as "flexed or flexible" funds.</t>
  </si>
  <si>
    <t xml:space="preserve">               Some funds received by FTA in FY 2000 were funds obligated by FHWA in previous fiscal years.  Although shown as FY2000 transfers in this table, they were classified according to the pre-2000 flex fund rules and were assigned </t>
  </si>
  <si>
    <t xml:space="preserve">               FY 2000 FHWA transfers counted in FTA report as FY 2001:  CMAQ - $2,545,932 (MO - $145,932; NV - $2,400,000); STP - $3,680 (MI).</t>
  </si>
  <si>
    <t>FY 02</t>
  </si>
  <si>
    <t>FY 03</t>
  </si>
  <si>
    <t xml:space="preserve">                  a pre-2000 year:  CMAQ - $5,813,300; STP - $500,000,  Other - $1,766,000.   </t>
  </si>
  <si>
    <t>CUM.</t>
  </si>
  <si>
    <t>File: O:\TPM10\GRUBB\FLXSUM04</t>
  </si>
  <si>
    <t>FY 04</t>
  </si>
  <si>
    <t>As of September 30, 2004  (In Millions of Dollars)</t>
  </si>
  <si>
    <t>Table 89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</si>
</sst>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s>
  <fonts count="10">
    <font>
      <sz val="12"/>
      <name val="Arial MT"/>
      <family val="0"/>
    </font>
    <font>
      <sz val="10"/>
      <name val="Arial"/>
      <family val="0"/>
    </font>
    <font>
      <b/>
      <sz val="12"/>
      <name val="Arial MT"/>
      <family val="2"/>
    </font>
    <font>
      <b/>
      <i/>
      <sz val="14"/>
      <name val="Arial MT"/>
      <family val="2"/>
    </font>
    <font>
      <b/>
      <sz val="14"/>
      <name val="Arial MT"/>
      <family val="2"/>
    </font>
    <font>
      <sz val="12"/>
      <color indexed="8"/>
      <name val="Arial MT"/>
      <family val="2"/>
    </font>
    <font>
      <b/>
      <i/>
      <sz val="12"/>
      <name val="Arial MT"/>
      <family val="2"/>
    </font>
    <font>
      <sz val="8"/>
      <name val="Arial MT"/>
      <family val="2"/>
    </font>
    <font>
      <b/>
      <sz val="10"/>
      <name val="Arial MT"/>
      <family val="0"/>
    </font>
    <font>
      <sz val="9"/>
      <name val="Arial MT"/>
      <family val="0"/>
    </font>
  </fonts>
  <fills count="2">
    <fill>
      <patternFill/>
    </fill>
    <fill>
      <patternFill patternType="gray125"/>
    </fill>
  </fills>
  <borders count="23">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1">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2" fillId="0" borderId="0" xfId="0" applyFont="1" applyAlignment="1" applyProtection="1">
      <alignment/>
      <protection/>
    </xf>
    <xf numFmtId="0" fontId="0" fillId="0" borderId="5" xfId="0" applyBorder="1" applyAlignment="1" applyProtection="1">
      <alignment/>
      <protection/>
    </xf>
    <xf numFmtId="0" fontId="3" fillId="0" borderId="0" xfId="0" applyFont="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164" fontId="0" fillId="0" borderId="0" xfId="0" applyNumberFormat="1" applyAlignment="1" applyProtection="1">
      <alignment/>
      <protection/>
    </xf>
    <xf numFmtId="164" fontId="2" fillId="0" borderId="0" xfId="0" applyNumberFormat="1" applyFont="1" applyAlignment="1" applyProtection="1">
      <alignment/>
      <protection/>
    </xf>
    <xf numFmtId="0" fontId="6" fillId="0" borderId="0" xfId="0" applyFont="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4" fillId="0" borderId="9" xfId="0" applyFont="1" applyBorder="1" applyAlignment="1" applyProtection="1">
      <alignment horizontal="right"/>
      <protection/>
    </xf>
    <xf numFmtId="0" fontId="4" fillId="0" borderId="0" xfId="0" applyFont="1" applyAlignment="1" applyProtection="1">
      <alignment horizontal="right"/>
      <protection/>
    </xf>
    <xf numFmtId="0" fontId="2" fillId="0" borderId="10" xfId="0" applyFont="1" applyBorder="1" applyAlignment="1" applyProtection="1">
      <alignment horizontal="right"/>
      <protection/>
    </xf>
    <xf numFmtId="164" fontId="5" fillId="0" borderId="14" xfId="0" applyNumberFormat="1" applyFont="1" applyFill="1" applyBorder="1" applyAlignment="1" applyProtection="1">
      <alignment/>
      <protection/>
    </xf>
    <xf numFmtId="0" fontId="4" fillId="0" borderId="14" xfId="0"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Border="1" applyAlignment="1" applyProtection="1">
      <alignment/>
      <protection/>
    </xf>
    <xf numFmtId="164" fontId="5" fillId="0" borderId="0" xfId="0" applyNumberFormat="1" applyFont="1" applyFill="1" applyBorder="1" applyAlignment="1" applyProtection="1">
      <alignment/>
      <protection/>
    </xf>
    <xf numFmtId="164" fontId="0" fillId="0" borderId="0" xfId="0" applyNumberFormat="1" applyBorder="1" applyAlignment="1" applyProtection="1">
      <alignment/>
      <protection/>
    </xf>
    <xf numFmtId="164" fontId="2"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17" xfId="0" applyFont="1" applyBorder="1" applyAlignment="1" applyProtection="1">
      <alignment/>
      <protection/>
    </xf>
    <xf numFmtId="164" fontId="0" fillId="0" borderId="14" xfId="0" applyNumberFormat="1" applyBorder="1" applyAlignment="1" applyProtection="1" quotePrefix="1">
      <alignment horizontal="center"/>
      <protection/>
    </xf>
    <xf numFmtId="164" fontId="0" fillId="0" borderId="9" xfId="0" applyNumberFormat="1" applyBorder="1" applyAlignment="1" applyProtection="1">
      <alignment/>
      <protection/>
    </xf>
    <xf numFmtId="164" fontId="0" fillId="0" borderId="10" xfId="0" applyNumberFormat="1" applyBorder="1" applyAlignment="1" applyProtection="1">
      <alignment/>
      <protection/>
    </xf>
    <xf numFmtId="164" fontId="5" fillId="0" borderId="18" xfId="0" applyNumberFormat="1" applyFont="1" applyFill="1" applyBorder="1" applyAlignment="1" applyProtection="1">
      <alignment/>
      <protection/>
    </xf>
    <xf numFmtId="164" fontId="5" fillId="0" borderId="19" xfId="0" applyNumberFormat="1" applyFont="1" applyFill="1" applyBorder="1" applyAlignment="1" applyProtection="1">
      <alignment/>
      <protection/>
    </xf>
    <xf numFmtId="164" fontId="2" fillId="0" borderId="9" xfId="0" applyNumberFormat="1" applyFont="1" applyBorder="1" applyAlignment="1" applyProtection="1">
      <alignment/>
      <protection/>
    </xf>
    <xf numFmtId="164" fontId="2" fillId="0" borderId="10" xfId="0" applyNumberFormat="1" applyFont="1" applyBorder="1" applyAlignment="1" applyProtection="1">
      <alignment/>
      <protection/>
    </xf>
    <xf numFmtId="37" fontId="0" fillId="0" borderId="9" xfId="0" applyNumberFormat="1" applyFont="1" applyBorder="1" applyAlignment="1" applyProtection="1">
      <alignment/>
      <protection/>
    </xf>
    <xf numFmtId="37" fontId="0" fillId="0" borderId="10" xfId="0" applyNumberFormat="1" applyFont="1" applyBorder="1" applyAlignment="1" applyProtection="1">
      <alignment/>
      <protection/>
    </xf>
    <xf numFmtId="164" fontId="2" fillId="0" borderId="18" xfId="0" applyNumberFormat="1" applyFont="1" applyBorder="1" applyAlignment="1" applyProtection="1">
      <alignment/>
      <protection/>
    </xf>
    <xf numFmtId="164" fontId="2" fillId="0" borderId="14" xfId="0" applyNumberFormat="1" applyFont="1" applyBorder="1" applyAlignment="1" applyProtection="1">
      <alignment/>
      <protection/>
    </xf>
    <xf numFmtId="164" fontId="2" fillId="0" borderId="19" xfId="0" applyNumberFormat="1" applyFont="1" applyBorder="1" applyAlignment="1" applyProtection="1">
      <alignment/>
      <protection/>
    </xf>
    <xf numFmtId="164" fontId="0" fillId="0" borderId="9" xfId="0" applyNumberFormat="1" applyBorder="1" applyAlignment="1" applyProtection="1" quotePrefix="1">
      <alignment horizontal="center"/>
      <protection/>
    </xf>
    <xf numFmtId="164" fontId="0" fillId="0" borderId="0" xfId="0" applyNumberFormat="1" applyBorder="1" applyAlignment="1" applyProtection="1" quotePrefix="1">
      <alignment horizontal="center"/>
      <protection/>
    </xf>
    <xf numFmtId="164" fontId="0" fillId="0" borderId="18" xfId="0" applyNumberFormat="1" applyBorder="1" applyAlignment="1" applyProtection="1" quotePrefix="1">
      <alignment horizontal="center"/>
      <protection/>
    </xf>
    <xf numFmtId="164" fontId="0" fillId="0" borderId="19" xfId="0" applyNumberFormat="1" applyBorder="1" applyAlignment="1" applyProtection="1">
      <alignment/>
      <protection/>
    </xf>
    <xf numFmtId="164" fontId="2" fillId="0" borderId="9" xfId="0" applyNumberFormat="1" applyFont="1" applyBorder="1" applyAlignment="1" applyProtection="1" quotePrefix="1">
      <alignment horizontal="center"/>
      <protection/>
    </xf>
    <xf numFmtId="164" fontId="2" fillId="0" borderId="0" xfId="0" applyNumberFormat="1" applyFont="1" applyBorder="1" applyAlignment="1" applyProtection="1" quotePrefix="1">
      <alignment horizontal="center"/>
      <protection/>
    </xf>
    <xf numFmtId="164" fontId="0" fillId="0" borderId="16" xfId="0" applyNumberFormat="1" applyBorder="1" applyAlignment="1" applyProtection="1">
      <alignment/>
      <protection/>
    </xf>
    <xf numFmtId="164" fontId="0" fillId="0" borderId="17" xfId="0" applyNumberFormat="1" applyBorder="1" applyAlignment="1" applyProtection="1">
      <alignment/>
      <protection/>
    </xf>
    <xf numFmtId="164" fontId="2" fillId="0" borderId="16" xfId="0" applyNumberFormat="1" applyFont="1" applyBorder="1" applyAlignment="1" applyProtection="1">
      <alignment/>
      <protection/>
    </xf>
    <xf numFmtId="164" fontId="2" fillId="0" borderId="17" xfId="0" applyNumberFormat="1" applyFont="1" applyBorder="1" applyAlignment="1" applyProtection="1">
      <alignment/>
      <protection/>
    </xf>
    <xf numFmtId="0" fontId="4" fillId="0" borderId="20" xfId="0" applyFont="1" applyBorder="1" applyAlignment="1" applyProtection="1">
      <alignment horizontal="right"/>
      <protection/>
    </xf>
    <xf numFmtId="0" fontId="8" fillId="0" borderId="18" xfId="0" applyFont="1" applyBorder="1" applyAlignment="1" applyProtection="1">
      <alignment horizontal="center"/>
      <protection/>
    </xf>
    <xf numFmtId="0" fontId="8" fillId="0" borderId="21"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Fill="1" applyBorder="1" applyAlignment="1" applyProtection="1">
      <alignment/>
      <protection/>
    </xf>
    <xf numFmtId="0" fontId="4" fillId="0" borderId="16" xfId="0" applyFont="1" applyBorder="1" applyAlignment="1" applyProtection="1">
      <alignment horizontal="right"/>
      <protection/>
    </xf>
    <xf numFmtId="164" fontId="5" fillId="0" borderId="16" xfId="0" applyNumberFormat="1" applyFont="1" applyFill="1" applyBorder="1" applyAlignment="1" applyProtection="1">
      <alignment/>
      <protection/>
    </xf>
    <xf numFmtId="164" fontId="5" fillId="0" borderId="17" xfId="0" applyNumberFormat="1" applyFont="1" applyFill="1" applyBorder="1" applyAlignment="1" applyProtection="1">
      <alignment/>
      <protection/>
    </xf>
    <xf numFmtId="37" fontId="0" fillId="0" borderId="16" xfId="0" applyNumberFormat="1" applyFont="1" applyBorder="1" applyAlignment="1" applyProtection="1">
      <alignment/>
      <protection/>
    </xf>
    <xf numFmtId="0" fontId="4" fillId="0" borderId="6" xfId="0" applyFont="1" applyBorder="1" applyAlignment="1" applyProtection="1">
      <alignment horizontal="center"/>
      <protection/>
    </xf>
    <xf numFmtId="0" fontId="8" fillId="0" borderId="22" xfId="0" applyFont="1" applyBorder="1" applyAlignment="1" applyProtection="1">
      <alignment horizontal="center"/>
      <protection/>
    </xf>
    <xf numFmtId="0" fontId="2" fillId="0" borderId="9" xfId="0" applyFont="1" applyBorder="1" applyAlignment="1" applyProtection="1">
      <alignment horizontal="center"/>
      <protection/>
    </xf>
    <xf numFmtId="0" fontId="2" fillId="0" borderId="18" xfId="0" applyFont="1" applyBorder="1" applyAlignment="1" applyProtection="1">
      <alignment horizontal="center"/>
      <protection/>
    </xf>
    <xf numFmtId="164" fontId="5" fillId="0" borderId="9" xfId="0" applyNumberFormat="1" applyFont="1" applyFill="1" applyBorder="1" applyAlignment="1" applyProtection="1">
      <alignment/>
      <protection/>
    </xf>
    <xf numFmtId="0" fontId="4" fillId="0" borderId="0" xfId="0" applyFont="1" applyBorder="1" applyAlignment="1" applyProtection="1">
      <alignment horizontal="right"/>
      <protection/>
    </xf>
    <xf numFmtId="164" fontId="0" fillId="0" borderId="14" xfId="0" applyNumberFormat="1" applyBorder="1" applyAlignment="1" applyProtection="1">
      <alignment/>
      <protection/>
    </xf>
    <xf numFmtId="164" fontId="0" fillId="0" borderId="18" xfId="0" applyNumberFormat="1" applyBorder="1" applyAlignment="1" applyProtection="1">
      <alignment/>
      <protection/>
    </xf>
    <xf numFmtId="0" fontId="0" fillId="0" borderId="12" xfId="0" applyFill="1" applyBorder="1" applyAlignment="1" applyProtection="1">
      <alignment/>
      <protection/>
    </xf>
    <xf numFmtId="0" fontId="2" fillId="0" borderId="10" xfId="0" applyFont="1" applyBorder="1" applyAlignment="1" applyProtection="1">
      <alignment horizontal="center"/>
      <protection/>
    </xf>
    <xf numFmtId="0" fontId="9" fillId="0" borderId="0" xfId="0" applyFont="1" applyAlignment="1" applyProtection="1">
      <alignment/>
      <protection/>
    </xf>
    <xf numFmtId="0" fontId="4" fillId="0" borderId="18"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0" xfId="0" applyFont="1" applyAlignment="1" applyProtection="1">
      <alignment horizontal="center"/>
      <protection/>
    </xf>
    <xf numFmtId="0" fontId="2" fillId="0" borderId="5"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0" xfId="0" applyFont="1" applyAlignment="1" applyProtection="1">
      <alignment horizontal="center"/>
      <protection/>
    </xf>
    <xf numFmtId="0" fontId="3" fillId="0" borderId="5"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7" xfId="0" applyFont="1" applyBorder="1" applyAlignment="1" applyProtection="1">
      <alignment horizontal="center"/>
      <protection/>
    </xf>
    <xf numFmtId="0" fontId="4" fillId="0" borderId="8"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J76"/>
  <sheetViews>
    <sheetView tabSelected="1" defaultGridColor="0" zoomScale="67" zoomScaleNormal="67" colorId="22" workbookViewId="0" topLeftCell="A1">
      <pane xSplit="2" ySplit="12" topLeftCell="C13" activePane="bottomRight" state="frozen"/>
      <selection pane="topLeft" activeCell="A1" sqref="A1"/>
      <selection pane="topRight" activeCell="C1" sqref="C1"/>
      <selection pane="bottomLeft" activeCell="A13" sqref="A13"/>
      <selection pane="bottomRight" activeCell="C13" sqref="C13"/>
    </sheetView>
  </sheetViews>
  <sheetFormatPr defaultColWidth="9.77734375" defaultRowHeight="15"/>
  <cols>
    <col min="1" max="1" width="0.9921875" style="0" customWidth="1"/>
    <col min="2" max="2" width="37.21484375" style="0" customWidth="1"/>
    <col min="3" max="3" width="7.77734375" style="0" bestFit="1" customWidth="1"/>
    <col min="4" max="4" width="0.78125" style="0" customWidth="1"/>
    <col min="5" max="5" width="6.77734375" style="0" bestFit="1" customWidth="1"/>
    <col min="6" max="6" width="7.4453125" style="0" bestFit="1" customWidth="1"/>
    <col min="7" max="7" width="8.3359375" style="0" bestFit="1" customWidth="1"/>
    <col min="8" max="8" width="0.88671875" style="0" customWidth="1"/>
    <col min="9" max="9" width="6.77734375" style="0" bestFit="1" customWidth="1"/>
    <col min="10" max="10" width="7.77734375" style="0" bestFit="1" customWidth="1"/>
    <col min="11" max="11" width="8.3359375" style="0" bestFit="1" customWidth="1"/>
    <col min="12" max="12" width="0.88671875" style="0" customWidth="1"/>
    <col min="13" max="13" width="6.77734375" style="0" bestFit="1" customWidth="1"/>
    <col min="14" max="14" width="7.77734375" style="0" bestFit="1" customWidth="1"/>
    <col min="15" max="15" width="8.3359375" style="0" bestFit="1" customWidth="1"/>
    <col min="16" max="16" width="0.78125" style="0" customWidth="1"/>
    <col min="17" max="17" width="6.77734375" style="0" bestFit="1" customWidth="1"/>
    <col min="18" max="18" width="7.77734375" style="0" bestFit="1" customWidth="1"/>
    <col min="19" max="19" width="8.3359375" style="0" bestFit="1" customWidth="1"/>
    <col min="20" max="20" width="0.88671875" style="0" customWidth="1"/>
    <col min="21" max="21" width="6.77734375" style="0" bestFit="1" customWidth="1"/>
    <col min="22" max="22" width="7.77734375" style="0" bestFit="1" customWidth="1"/>
    <col min="23" max="23" width="8.3359375" style="0" bestFit="1" customWidth="1"/>
    <col min="24" max="24" width="0.78125" style="0" customWidth="1"/>
    <col min="25" max="25" width="6.77734375" style="0" bestFit="1" customWidth="1"/>
    <col min="26" max="26" width="7.77734375" style="0" bestFit="1" customWidth="1"/>
    <col min="27" max="27" width="8.3359375" style="0" bestFit="1" customWidth="1"/>
    <col min="28" max="28" width="0.88671875" style="0" customWidth="1"/>
    <col min="29" max="29" width="6.77734375" style="0" bestFit="1" customWidth="1"/>
    <col min="30" max="30" width="7.77734375" style="0" bestFit="1" customWidth="1"/>
    <col min="31" max="31" width="8.3359375" style="0" bestFit="1" customWidth="1"/>
    <col min="32" max="32" width="0.88671875" style="0" customWidth="1"/>
    <col min="33" max="33" width="7.77734375" style="0" bestFit="1" customWidth="1"/>
    <col min="34" max="34" width="0.88671875" style="0" customWidth="1"/>
    <col min="35" max="35" width="8.4453125" style="0" customWidth="1"/>
    <col min="36" max="36" width="0.88671875" style="0" customWidth="1"/>
  </cols>
  <sheetData>
    <row r="1" spans="1:36" ht="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row>
    <row r="2" spans="1:36" ht="15.75">
      <c r="A2" s="82" t="s">
        <v>47</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4"/>
    </row>
    <row r="3" spans="1:36" ht="15">
      <c r="A3" s="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7"/>
    </row>
    <row r="4" spans="1:36" ht="18" customHeight="1">
      <c r="A4" s="85" t="s">
        <v>33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7"/>
    </row>
    <row r="5" spans="1:36" ht="15">
      <c r="A5" s="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7"/>
    </row>
    <row r="6" spans="1:36" ht="15.75">
      <c r="A6" s="82" t="s">
        <v>46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4"/>
    </row>
    <row r="7" spans="1:36" ht="15">
      <c r="A7" s="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7"/>
    </row>
    <row r="8" spans="1:36" ht="15">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7"/>
    </row>
    <row r="9" spans="1:36" ht="18">
      <c r="A9" s="5"/>
      <c r="B9" s="1"/>
      <c r="C9" s="69" t="s">
        <v>17</v>
      </c>
      <c r="D9" s="15"/>
      <c r="E9" s="88" t="s">
        <v>20</v>
      </c>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90"/>
      <c r="AH9" s="27"/>
      <c r="AI9" s="34"/>
      <c r="AJ9" s="7"/>
    </row>
    <row r="10" spans="1:36" ht="18">
      <c r="A10" s="5"/>
      <c r="B10" s="1"/>
      <c r="C10" s="15"/>
      <c r="D10" s="15"/>
      <c r="E10" s="15"/>
      <c r="F10" s="27"/>
      <c r="G10" s="27"/>
      <c r="H10" s="27"/>
      <c r="I10" s="32"/>
      <c r="J10" s="27"/>
      <c r="K10" s="27"/>
      <c r="L10" s="27"/>
      <c r="M10" s="27"/>
      <c r="N10" s="27"/>
      <c r="O10" s="27"/>
      <c r="P10" s="27"/>
      <c r="Q10" s="27"/>
      <c r="R10" s="27"/>
      <c r="S10" s="27"/>
      <c r="T10" s="27"/>
      <c r="U10" s="27"/>
      <c r="V10" s="27"/>
      <c r="W10" s="27"/>
      <c r="X10" s="27"/>
      <c r="Y10" s="27"/>
      <c r="Z10" s="27"/>
      <c r="AA10" s="27"/>
      <c r="AB10" s="27"/>
      <c r="AC10" s="27"/>
      <c r="AD10" s="27"/>
      <c r="AE10" s="27"/>
      <c r="AF10" s="27"/>
      <c r="AG10" s="16"/>
      <c r="AH10" s="27"/>
      <c r="AI10" s="35"/>
      <c r="AJ10" s="7"/>
    </row>
    <row r="11" spans="1:36" ht="18">
      <c r="A11" s="5"/>
      <c r="B11" s="1"/>
      <c r="C11" s="71" t="s">
        <v>35</v>
      </c>
      <c r="D11" s="21"/>
      <c r="E11" s="80" t="s">
        <v>22</v>
      </c>
      <c r="F11" s="81"/>
      <c r="G11" s="81"/>
      <c r="H11" s="22"/>
      <c r="I11" s="81" t="s">
        <v>24</v>
      </c>
      <c r="J11" s="81"/>
      <c r="K11" s="81"/>
      <c r="L11" s="63"/>
      <c r="M11" s="81" t="s">
        <v>30</v>
      </c>
      <c r="N11" s="81"/>
      <c r="O11" s="81"/>
      <c r="P11" s="63"/>
      <c r="Q11" s="63"/>
      <c r="R11" s="63" t="s">
        <v>34</v>
      </c>
      <c r="S11" s="63"/>
      <c r="T11" s="22"/>
      <c r="U11" s="63"/>
      <c r="V11" s="63" t="s">
        <v>40</v>
      </c>
      <c r="W11" s="63"/>
      <c r="X11" s="63"/>
      <c r="Y11" s="63"/>
      <c r="Z11" s="63" t="s">
        <v>41</v>
      </c>
      <c r="AA11" s="63"/>
      <c r="AB11" s="22"/>
      <c r="AC11" s="63"/>
      <c r="AD11" s="63" t="s">
        <v>45</v>
      </c>
      <c r="AE11" s="63"/>
      <c r="AF11" s="22"/>
      <c r="AG11" s="23"/>
      <c r="AH11" s="26"/>
      <c r="AI11" s="62" t="s">
        <v>23</v>
      </c>
      <c r="AJ11" s="7"/>
    </row>
    <row r="12" spans="1:36" ht="18.75">
      <c r="A12" s="5"/>
      <c r="B12" s="8" t="s">
        <v>1</v>
      </c>
      <c r="C12" s="72" t="s">
        <v>0</v>
      </c>
      <c r="D12" s="21"/>
      <c r="E12" s="60" t="s">
        <v>17</v>
      </c>
      <c r="F12" s="61" t="s">
        <v>20</v>
      </c>
      <c r="G12" s="59" t="s">
        <v>23</v>
      </c>
      <c r="H12" s="65"/>
      <c r="I12" s="60" t="s">
        <v>17</v>
      </c>
      <c r="J12" s="61" t="s">
        <v>20</v>
      </c>
      <c r="K12" s="59" t="s">
        <v>23</v>
      </c>
      <c r="L12" s="65"/>
      <c r="M12" s="60" t="s">
        <v>17</v>
      </c>
      <c r="N12" s="61" t="s">
        <v>20</v>
      </c>
      <c r="O12" s="59" t="s">
        <v>23</v>
      </c>
      <c r="P12" s="25"/>
      <c r="Q12" s="70" t="s">
        <v>17</v>
      </c>
      <c r="R12" s="61" t="s">
        <v>20</v>
      </c>
      <c r="S12" s="59" t="s">
        <v>23</v>
      </c>
      <c r="T12" s="25"/>
      <c r="U12" s="70" t="s">
        <v>17</v>
      </c>
      <c r="V12" s="61" t="s">
        <v>20</v>
      </c>
      <c r="W12" s="59" t="s">
        <v>23</v>
      </c>
      <c r="X12" s="74"/>
      <c r="Y12" s="70" t="s">
        <v>17</v>
      </c>
      <c r="Z12" s="61" t="s">
        <v>20</v>
      </c>
      <c r="AA12" s="59" t="s">
        <v>23</v>
      </c>
      <c r="AB12" s="74"/>
      <c r="AC12" s="70" t="s">
        <v>17</v>
      </c>
      <c r="AD12" s="61" t="s">
        <v>20</v>
      </c>
      <c r="AE12" s="59" t="s">
        <v>23</v>
      </c>
      <c r="AF12" s="74"/>
      <c r="AG12" s="78" t="s">
        <v>43</v>
      </c>
      <c r="AH12" s="33"/>
      <c r="AI12" s="36"/>
      <c r="AJ12" s="7"/>
    </row>
    <row r="13" spans="1:36" ht="15">
      <c r="A13" s="5"/>
      <c r="B13" s="1"/>
      <c r="C13" s="34"/>
      <c r="D13" s="1"/>
      <c r="E13" s="9"/>
      <c r="F13" s="10"/>
      <c r="G13" s="11"/>
      <c r="H13" s="35"/>
      <c r="I13" s="9"/>
      <c r="J13" s="10"/>
      <c r="K13" s="11"/>
      <c r="L13" s="35"/>
      <c r="M13" s="9"/>
      <c r="N13" s="10"/>
      <c r="O13" s="11"/>
      <c r="P13" s="10"/>
      <c r="Q13" s="9"/>
      <c r="R13" s="10"/>
      <c r="S13" s="11"/>
      <c r="T13" s="10"/>
      <c r="U13" s="9"/>
      <c r="V13" s="10"/>
      <c r="W13" s="11"/>
      <c r="X13" s="10"/>
      <c r="Y13" s="9"/>
      <c r="Z13" s="10"/>
      <c r="AA13" s="11"/>
      <c r="AB13" s="10"/>
      <c r="AC13" s="9"/>
      <c r="AD13" s="10"/>
      <c r="AE13" s="11"/>
      <c r="AF13" s="10"/>
      <c r="AG13" s="11"/>
      <c r="AH13" s="1"/>
      <c r="AI13" s="34"/>
      <c r="AJ13" s="7"/>
    </row>
    <row r="14" spans="1:36" ht="15">
      <c r="A14" s="5"/>
      <c r="B14" s="1" t="s">
        <v>2</v>
      </c>
      <c r="C14" s="55">
        <v>1879</v>
      </c>
      <c r="D14" s="12"/>
      <c r="E14" s="49" t="s">
        <v>21</v>
      </c>
      <c r="F14" s="29">
        <v>223.3</v>
      </c>
      <c r="G14" s="39">
        <f>SUM(E14:F14)</f>
        <v>223.3</v>
      </c>
      <c r="H14" s="55"/>
      <c r="I14" s="49" t="s">
        <v>21</v>
      </c>
      <c r="J14" s="29">
        <v>573</v>
      </c>
      <c r="K14" s="39">
        <f>SUM(I14:J14)</f>
        <v>573</v>
      </c>
      <c r="L14" s="55"/>
      <c r="M14" s="49" t="s">
        <v>21</v>
      </c>
      <c r="N14" s="29">
        <v>864</v>
      </c>
      <c r="O14" s="39">
        <f>SUM(M14:N14)</f>
        <v>864</v>
      </c>
      <c r="P14" s="29"/>
      <c r="Q14" s="49" t="s">
        <v>21</v>
      </c>
      <c r="R14" s="29">
        <v>633.1</v>
      </c>
      <c r="S14" s="39">
        <f>SUM(Q14:R14)</f>
        <v>633.1</v>
      </c>
      <c r="T14" s="29"/>
      <c r="U14" s="49" t="s">
        <v>21</v>
      </c>
      <c r="V14" s="29">
        <v>689.8</v>
      </c>
      <c r="W14" s="39">
        <f>SUM(U14:V14)</f>
        <v>689.8</v>
      </c>
      <c r="X14" s="29"/>
      <c r="Y14" s="49" t="s">
        <v>21</v>
      </c>
      <c r="Z14" s="29">
        <v>599.5</v>
      </c>
      <c r="AA14" s="39">
        <f>SUM(Y14:Z14)</f>
        <v>599.5</v>
      </c>
      <c r="AB14" s="29"/>
      <c r="AC14" s="49" t="s">
        <v>21</v>
      </c>
      <c r="AD14" s="29">
        <v>659.8</v>
      </c>
      <c r="AE14" s="39">
        <f>SUM(AC14:AD14)</f>
        <v>659.8</v>
      </c>
      <c r="AF14" s="29"/>
      <c r="AG14" s="39">
        <f>K14+G14+O14+S14+W14+AA14+AE14</f>
        <v>4242.5</v>
      </c>
      <c r="AH14" s="12"/>
      <c r="AI14" s="55">
        <f>AG14+C14</f>
        <v>6121.5</v>
      </c>
      <c r="AJ14" s="7"/>
    </row>
    <row r="15" spans="1:36" ht="15">
      <c r="A15" s="5"/>
      <c r="B15" s="1" t="s">
        <v>3</v>
      </c>
      <c r="C15" s="55">
        <f>1087.7-22.55</f>
        <v>1065.15</v>
      </c>
      <c r="D15" s="12"/>
      <c r="E15" s="49" t="s">
        <v>21</v>
      </c>
      <c r="F15" s="29">
        <v>243.9</v>
      </c>
      <c r="G15" s="39">
        <f>SUM(E15:F15)</f>
        <v>243.9</v>
      </c>
      <c r="H15" s="55"/>
      <c r="I15" s="49" t="s">
        <v>21</v>
      </c>
      <c r="J15" s="29">
        <v>384.4</v>
      </c>
      <c r="K15" s="39">
        <f>SUM(I15:J15)</f>
        <v>384.4</v>
      </c>
      <c r="L15" s="55"/>
      <c r="M15" s="49" t="s">
        <v>21</v>
      </c>
      <c r="N15" s="29">
        <v>708.4</v>
      </c>
      <c r="O15" s="39">
        <f>SUM(M15:N15)</f>
        <v>708.4</v>
      </c>
      <c r="P15" s="29"/>
      <c r="Q15" s="49" t="s">
        <v>21</v>
      </c>
      <c r="R15" s="29">
        <v>532.1</v>
      </c>
      <c r="S15" s="39">
        <f>SUM(Q15:R15)</f>
        <v>532.1</v>
      </c>
      <c r="T15" s="29"/>
      <c r="U15" s="49" t="s">
        <v>21</v>
      </c>
      <c r="V15" s="29">
        <v>383.7</v>
      </c>
      <c r="W15" s="39">
        <f>SUM(U15:V15)</f>
        <v>383.7</v>
      </c>
      <c r="X15" s="29"/>
      <c r="Y15" s="49" t="s">
        <v>21</v>
      </c>
      <c r="Z15" s="29">
        <v>293.9</v>
      </c>
      <c r="AA15" s="39">
        <f>SUM(Y15:Z15)</f>
        <v>293.9</v>
      </c>
      <c r="AB15" s="29"/>
      <c r="AC15" s="49" t="s">
        <v>21</v>
      </c>
      <c r="AD15" s="29">
        <v>285.2</v>
      </c>
      <c r="AE15" s="39">
        <f>SUM(AC15:AD15)</f>
        <v>285.2</v>
      </c>
      <c r="AF15" s="29"/>
      <c r="AG15" s="39">
        <f>K15+G15+O15+S15+W15+AA15+AE15</f>
        <v>2831.5999999999995</v>
      </c>
      <c r="AH15" s="12"/>
      <c r="AI15" s="55">
        <f>AG15+C15</f>
        <v>3896.7499999999995</v>
      </c>
      <c r="AJ15" s="7"/>
    </row>
    <row r="16" spans="1:36" ht="15">
      <c r="A16" s="5"/>
      <c r="B16" s="1" t="s">
        <v>4</v>
      </c>
      <c r="C16" s="55">
        <v>347.7</v>
      </c>
      <c r="D16" s="12"/>
      <c r="E16" s="49" t="s">
        <v>21</v>
      </c>
      <c r="F16" s="29">
        <v>0</v>
      </c>
      <c r="G16" s="39">
        <f>SUM(E16:F16)</f>
        <v>0</v>
      </c>
      <c r="H16" s="55"/>
      <c r="I16" s="49" t="s">
        <v>21</v>
      </c>
      <c r="J16" s="29">
        <v>0</v>
      </c>
      <c r="K16" s="39">
        <f>SUM(I16:J16)</f>
        <v>0</v>
      </c>
      <c r="L16" s="55"/>
      <c r="M16" s="49" t="s">
        <v>21</v>
      </c>
      <c r="N16" s="29">
        <v>0</v>
      </c>
      <c r="O16" s="39">
        <f>SUM(M16:N16)</f>
        <v>0</v>
      </c>
      <c r="P16" s="29"/>
      <c r="Q16" s="49" t="s">
        <v>21</v>
      </c>
      <c r="R16" s="29">
        <v>0</v>
      </c>
      <c r="S16" s="39">
        <f>SUM(Q16:R16)</f>
        <v>0</v>
      </c>
      <c r="T16" s="29"/>
      <c r="U16" s="49" t="s">
        <v>21</v>
      </c>
      <c r="V16" s="29">
        <v>0</v>
      </c>
      <c r="W16" s="39">
        <f>SUM(U16:V16)</f>
        <v>0</v>
      </c>
      <c r="X16" s="29"/>
      <c r="Y16" s="49" t="s">
        <v>21</v>
      </c>
      <c r="Z16" s="29">
        <v>0</v>
      </c>
      <c r="AA16" s="39">
        <f>SUM(Y16:Z16)</f>
        <v>0</v>
      </c>
      <c r="AB16" s="29"/>
      <c r="AC16" s="49" t="s">
        <v>21</v>
      </c>
      <c r="AD16" s="29">
        <v>0</v>
      </c>
      <c r="AE16" s="39">
        <f>SUM(AC16:AD16)</f>
        <v>0</v>
      </c>
      <c r="AF16" s="29"/>
      <c r="AG16" s="39">
        <f>K16+G16+O16+S16+W16+AA16+AE16</f>
        <v>0</v>
      </c>
      <c r="AH16" s="12"/>
      <c r="AI16" s="55">
        <f>AG16+C16</f>
        <v>347.7</v>
      </c>
      <c r="AJ16" s="7"/>
    </row>
    <row r="17" spans="1:36" ht="15">
      <c r="A17" s="5"/>
      <c r="B17" s="1" t="s">
        <v>5</v>
      </c>
      <c r="C17" s="67">
        <v>164.3</v>
      </c>
      <c r="D17" s="28"/>
      <c r="E17" s="51" t="s">
        <v>21</v>
      </c>
      <c r="F17" s="24">
        <v>0.1</v>
      </c>
      <c r="G17" s="41">
        <f>SUM(E17:F17)</f>
        <v>0.1</v>
      </c>
      <c r="H17" s="66"/>
      <c r="I17" s="51" t="s">
        <v>21</v>
      </c>
      <c r="J17" s="24">
        <v>11.8</v>
      </c>
      <c r="K17" s="41">
        <f>SUM(I17:J17)</f>
        <v>11.8</v>
      </c>
      <c r="L17" s="66"/>
      <c r="M17" s="51" t="s">
        <v>21</v>
      </c>
      <c r="N17" s="24">
        <v>26.7</v>
      </c>
      <c r="O17" s="52">
        <f>SUM(M17:N17)</f>
        <v>26.7</v>
      </c>
      <c r="P17" s="24"/>
      <c r="Q17" s="51" t="s">
        <v>21</v>
      </c>
      <c r="R17" s="24">
        <v>68.2</v>
      </c>
      <c r="S17" s="41">
        <f>SUM(Q17:R17)</f>
        <v>68.2</v>
      </c>
      <c r="T17" s="24"/>
      <c r="U17" s="51" t="s">
        <v>21</v>
      </c>
      <c r="V17" s="24">
        <v>44</v>
      </c>
      <c r="W17" s="41">
        <f>SUM(U17:V17)</f>
        <v>44</v>
      </c>
      <c r="X17" s="24"/>
      <c r="Y17" s="51" t="s">
        <v>21</v>
      </c>
      <c r="Z17" s="24">
        <v>115.2</v>
      </c>
      <c r="AA17" s="41">
        <f>SUM(Y17:Z17)</f>
        <v>115.2</v>
      </c>
      <c r="AB17" s="24"/>
      <c r="AC17" s="51" t="s">
        <v>21</v>
      </c>
      <c r="AD17" s="24">
        <v>35.9</v>
      </c>
      <c r="AE17" s="41">
        <f>SUM(AC17:AD17)</f>
        <v>35.9</v>
      </c>
      <c r="AF17" s="24"/>
      <c r="AG17" s="52">
        <f>K17+G17+O17+S17+W17+AA17+AE17</f>
        <v>301.9</v>
      </c>
      <c r="AH17" s="29"/>
      <c r="AI17" s="56">
        <f>AG17+C17</f>
        <v>466.2</v>
      </c>
      <c r="AJ17" s="7"/>
    </row>
    <row r="18" spans="1:36" ht="15">
      <c r="A18" s="5"/>
      <c r="B18" s="1"/>
      <c r="C18" s="55"/>
      <c r="D18" s="29"/>
      <c r="E18" s="38"/>
      <c r="F18" s="29"/>
      <c r="G18" s="39"/>
      <c r="H18" s="55"/>
      <c r="I18" s="38"/>
      <c r="J18" s="29"/>
      <c r="K18" s="39"/>
      <c r="L18" s="55"/>
      <c r="M18" s="38"/>
      <c r="N18" s="29"/>
      <c r="O18" s="39"/>
      <c r="P18" s="29"/>
      <c r="Q18" s="38"/>
      <c r="R18" s="29"/>
      <c r="S18" s="39"/>
      <c r="T18" s="29"/>
      <c r="U18" s="38"/>
      <c r="V18" s="29"/>
      <c r="W18" s="39"/>
      <c r="X18" s="29"/>
      <c r="Y18" s="38"/>
      <c r="Z18" s="29"/>
      <c r="AA18" s="39"/>
      <c r="AB18" s="29"/>
      <c r="AC18" s="38"/>
      <c r="AD18" s="29"/>
      <c r="AE18" s="39"/>
      <c r="AF18" s="29"/>
      <c r="AG18" s="39"/>
      <c r="AH18" s="12"/>
      <c r="AI18" s="55"/>
      <c r="AJ18" s="7"/>
    </row>
    <row r="19" spans="1:36" ht="15.75">
      <c r="A19" s="5"/>
      <c r="B19" s="6" t="s">
        <v>25</v>
      </c>
      <c r="C19" s="57">
        <f>SUM(C14:C18)</f>
        <v>3456.15</v>
      </c>
      <c r="D19" s="30"/>
      <c r="E19" s="53" t="s">
        <v>21</v>
      </c>
      <c r="F19" s="30">
        <f>SUM(F14:F17)</f>
        <v>467.30000000000007</v>
      </c>
      <c r="G19" s="43">
        <f>SUM(E19:F19)</f>
        <v>467.30000000000007</v>
      </c>
      <c r="H19" s="57"/>
      <c r="I19" s="53" t="s">
        <v>21</v>
      </c>
      <c r="J19" s="30">
        <f>SUM(J14:J17)</f>
        <v>969.1999999999999</v>
      </c>
      <c r="K19" s="43">
        <f>SUM(I19:J19)</f>
        <v>969.1999999999999</v>
      </c>
      <c r="L19" s="57"/>
      <c r="M19" s="53" t="s">
        <v>21</v>
      </c>
      <c r="N19" s="30">
        <f>SUM(N14:N17)</f>
        <v>1599.1000000000001</v>
      </c>
      <c r="O19" s="43">
        <f>SUM(M19:N19)</f>
        <v>1599.1000000000001</v>
      </c>
      <c r="P19" s="30"/>
      <c r="Q19" s="53" t="s">
        <v>21</v>
      </c>
      <c r="R19" s="30">
        <f>SUM(R14:R17)</f>
        <v>1233.4</v>
      </c>
      <c r="S19" s="43">
        <f>SUM(Q19:R19)</f>
        <v>1233.4</v>
      </c>
      <c r="T19" s="30"/>
      <c r="U19" s="53" t="s">
        <v>21</v>
      </c>
      <c r="V19" s="30">
        <f>SUM(V14:V17)</f>
        <v>1117.5</v>
      </c>
      <c r="W19" s="43">
        <f>SUM(U19:V19)</f>
        <v>1117.5</v>
      </c>
      <c r="X19" s="30"/>
      <c r="Y19" s="53" t="s">
        <v>21</v>
      </c>
      <c r="Z19" s="30">
        <f>SUM(Z14:Z17)</f>
        <v>1008.6</v>
      </c>
      <c r="AA19" s="43">
        <f>SUM(Y19:Z19)</f>
        <v>1008.6</v>
      </c>
      <c r="AB19" s="30"/>
      <c r="AC19" s="53" t="s">
        <v>21</v>
      </c>
      <c r="AD19" s="30">
        <f>SUM(AD14:AD17)</f>
        <v>980.9</v>
      </c>
      <c r="AE19" s="43">
        <f>SUM(AC19:AD19)</f>
        <v>980.9</v>
      </c>
      <c r="AF19" s="30"/>
      <c r="AG19" s="43">
        <f>K19+G19+O19+S19+W19+AA19+AE19</f>
        <v>7376</v>
      </c>
      <c r="AH19" s="13"/>
      <c r="AI19" s="57">
        <f>AG19+C19</f>
        <v>10832.15</v>
      </c>
      <c r="AJ19" s="7"/>
    </row>
    <row r="20" spans="1:36" ht="15">
      <c r="A20" s="5"/>
      <c r="B20" s="1"/>
      <c r="C20" s="55"/>
      <c r="D20" s="29"/>
      <c r="E20" s="38"/>
      <c r="F20" s="29"/>
      <c r="G20" s="39"/>
      <c r="H20" s="55"/>
      <c r="I20" s="38"/>
      <c r="J20" s="29"/>
      <c r="K20" s="39"/>
      <c r="L20" s="55"/>
      <c r="M20" s="38"/>
      <c r="N20" s="29"/>
      <c r="O20" s="39"/>
      <c r="P20" s="29"/>
      <c r="Q20" s="38"/>
      <c r="R20" s="29"/>
      <c r="S20" s="39"/>
      <c r="T20" s="29"/>
      <c r="U20" s="38"/>
      <c r="V20" s="29"/>
      <c r="W20" s="39"/>
      <c r="X20" s="29"/>
      <c r="Y20" s="38"/>
      <c r="Z20" s="29"/>
      <c r="AA20" s="39"/>
      <c r="AB20" s="29"/>
      <c r="AC20" s="38"/>
      <c r="AD20" s="29"/>
      <c r="AE20" s="39"/>
      <c r="AF20" s="29"/>
      <c r="AG20" s="39"/>
      <c r="AH20" s="12"/>
      <c r="AI20" s="55"/>
      <c r="AJ20" s="7"/>
    </row>
    <row r="21" spans="1:36" ht="15">
      <c r="A21" s="5"/>
      <c r="B21" s="14" t="s">
        <v>6</v>
      </c>
      <c r="C21" s="55"/>
      <c r="D21" s="29"/>
      <c r="E21" s="38"/>
      <c r="F21" s="29"/>
      <c r="G21" s="39"/>
      <c r="H21" s="55"/>
      <c r="I21" s="38"/>
      <c r="J21" s="29"/>
      <c r="K21" s="39"/>
      <c r="L21" s="55"/>
      <c r="M21" s="38"/>
      <c r="N21" s="29"/>
      <c r="O21" s="39"/>
      <c r="P21" s="29"/>
      <c r="Q21" s="38"/>
      <c r="R21" s="29"/>
      <c r="S21" s="39"/>
      <c r="T21" s="29"/>
      <c r="U21" s="38"/>
      <c r="V21" s="29"/>
      <c r="W21" s="39"/>
      <c r="X21" s="29"/>
      <c r="Y21" s="38"/>
      <c r="Z21" s="29"/>
      <c r="AA21" s="39"/>
      <c r="AB21" s="29"/>
      <c r="AC21" s="38"/>
      <c r="AD21" s="29"/>
      <c r="AE21" s="39"/>
      <c r="AF21" s="29"/>
      <c r="AG21" s="39"/>
      <c r="AH21" s="12"/>
      <c r="AI21" s="55"/>
      <c r="AJ21" s="7"/>
    </row>
    <row r="22" spans="1:36" ht="15">
      <c r="A22" s="5"/>
      <c r="B22" s="1" t="s">
        <v>7</v>
      </c>
      <c r="C22" s="55"/>
      <c r="D22" s="29"/>
      <c r="E22" s="38"/>
      <c r="F22" s="29"/>
      <c r="G22" s="39"/>
      <c r="H22" s="55"/>
      <c r="I22" s="38"/>
      <c r="J22" s="29"/>
      <c r="K22" s="39"/>
      <c r="L22" s="55"/>
      <c r="M22" s="38"/>
      <c r="N22" s="29"/>
      <c r="O22" s="39"/>
      <c r="P22" s="29"/>
      <c r="Q22" s="38"/>
      <c r="R22" s="29"/>
      <c r="S22" s="39"/>
      <c r="T22" s="29"/>
      <c r="U22" s="38"/>
      <c r="V22" s="29"/>
      <c r="W22" s="39"/>
      <c r="X22" s="29"/>
      <c r="Y22" s="38"/>
      <c r="Z22" s="29"/>
      <c r="AA22" s="39"/>
      <c r="AB22" s="29"/>
      <c r="AC22" s="38"/>
      <c r="AD22" s="29"/>
      <c r="AE22" s="39"/>
      <c r="AF22" s="29"/>
      <c r="AG22" s="39"/>
      <c r="AH22" s="12"/>
      <c r="AI22" s="55"/>
      <c r="AJ22" s="7"/>
    </row>
    <row r="23" spans="1:36" ht="15">
      <c r="A23" s="5"/>
      <c r="B23" s="1"/>
      <c r="C23" s="55"/>
      <c r="D23" s="29"/>
      <c r="E23" s="38"/>
      <c r="F23" s="29"/>
      <c r="G23" s="39"/>
      <c r="H23" s="55"/>
      <c r="I23" s="38"/>
      <c r="J23" s="29"/>
      <c r="K23" s="39"/>
      <c r="L23" s="55"/>
      <c r="M23" s="38"/>
      <c r="N23" s="29"/>
      <c r="O23" s="39"/>
      <c r="P23" s="29"/>
      <c r="Q23" s="38"/>
      <c r="R23" s="29"/>
      <c r="S23" s="39"/>
      <c r="T23" s="29"/>
      <c r="U23" s="38"/>
      <c r="V23" s="29"/>
      <c r="W23" s="39"/>
      <c r="X23" s="29"/>
      <c r="Y23" s="38"/>
      <c r="Z23" s="29"/>
      <c r="AA23" s="39"/>
      <c r="AB23" s="29"/>
      <c r="AC23" s="38"/>
      <c r="AD23" s="29"/>
      <c r="AE23" s="39"/>
      <c r="AF23" s="29"/>
      <c r="AG23" s="39"/>
      <c r="AH23" s="12"/>
      <c r="AI23" s="55"/>
      <c r="AJ23" s="7"/>
    </row>
    <row r="24" spans="1:36" ht="15">
      <c r="A24" s="5"/>
      <c r="B24" s="1" t="s">
        <v>2</v>
      </c>
      <c r="C24" s="55"/>
      <c r="D24" s="29"/>
      <c r="E24" s="38">
        <v>57</v>
      </c>
      <c r="F24" s="50" t="s">
        <v>21</v>
      </c>
      <c r="G24" s="39">
        <f>SUM(E24:F24)</f>
        <v>57</v>
      </c>
      <c r="H24" s="55"/>
      <c r="I24" s="38">
        <v>16.4</v>
      </c>
      <c r="J24" s="29">
        <v>89.6</v>
      </c>
      <c r="K24" s="39">
        <f>SUM(I24:J24)</f>
        <v>106</v>
      </c>
      <c r="L24" s="55"/>
      <c r="M24" s="38">
        <v>3.7</v>
      </c>
      <c r="N24" s="29">
        <v>146.9</v>
      </c>
      <c r="O24" s="39">
        <f>SUM(M24:N24)</f>
        <v>150.6</v>
      </c>
      <c r="P24" s="29"/>
      <c r="Q24" s="38">
        <v>0</v>
      </c>
      <c r="R24" s="29">
        <v>233</v>
      </c>
      <c r="S24" s="39">
        <f>SUM(Q24:R24)</f>
        <v>233</v>
      </c>
      <c r="T24" s="29"/>
      <c r="U24" s="38">
        <v>0</v>
      </c>
      <c r="V24" s="29">
        <v>190.3</v>
      </c>
      <c r="W24" s="39">
        <f>SUM(U24:V24)</f>
        <v>190.3</v>
      </c>
      <c r="X24" s="29"/>
      <c r="Y24" s="38">
        <v>0</v>
      </c>
      <c r="Z24" s="29">
        <v>174.3</v>
      </c>
      <c r="AA24" s="39">
        <f>SUM(Y24:Z24)</f>
        <v>174.3</v>
      </c>
      <c r="AB24" s="29"/>
      <c r="AC24" s="38">
        <v>0</v>
      </c>
      <c r="AD24" s="29">
        <v>238.7</v>
      </c>
      <c r="AE24" s="39">
        <f>SUM(AC24:AD24)</f>
        <v>238.7</v>
      </c>
      <c r="AF24" s="29"/>
      <c r="AG24" s="39"/>
      <c r="AH24" s="12"/>
      <c r="AI24" s="55"/>
      <c r="AJ24" s="7"/>
    </row>
    <row r="25" spans="1:36" ht="15">
      <c r="A25" s="5"/>
      <c r="B25" s="1" t="s">
        <v>3</v>
      </c>
      <c r="C25" s="55"/>
      <c r="D25" s="29"/>
      <c r="E25" s="38">
        <v>79.2</v>
      </c>
      <c r="F25" s="50" t="s">
        <v>21</v>
      </c>
      <c r="G25" s="39">
        <f>SUM(E25:F25)</f>
        <v>79.2</v>
      </c>
      <c r="H25" s="55"/>
      <c r="I25" s="38">
        <v>29.9</v>
      </c>
      <c r="J25" s="29">
        <v>87.7</v>
      </c>
      <c r="K25" s="39">
        <f>SUM(I25:J25)</f>
        <v>117.6</v>
      </c>
      <c r="L25" s="55"/>
      <c r="M25" s="38">
        <v>1.4</v>
      </c>
      <c r="N25" s="29">
        <v>242.8</v>
      </c>
      <c r="O25" s="39">
        <f>SUM(M25:N25)</f>
        <v>244.20000000000002</v>
      </c>
      <c r="P25" s="29"/>
      <c r="Q25" s="38">
        <v>0.8</v>
      </c>
      <c r="R25" s="29">
        <v>284.9</v>
      </c>
      <c r="S25" s="39">
        <f>SUM(Q25:R25)</f>
        <v>285.7</v>
      </c>
      <c r="T25" s="29"/>
      <c r="U25" s="38">
        <v>0</v>
      </c>
      <c r="V25" s="29">
        <v>146.2</v>
      </c>
      <c r="W25" s="39">
        <f>SUM(U25:V25)</f>
        <v>146.2</v>
      </c>
      <c r="X25" s="29"/>
      <c r="Y25" s="38">
        <v>0</v>
      </c>
      <c r="Z25" s="29">
        <v>154.8</v>
      </c>
      <c r="AA25" s="39">
        <f>SUM(Y25:Z25)</f>
        <v>154.8</v>
      </c>
      <c r="AB25" s="29"/>
      <c r="AC25" s="38">
        <v>0</v>
      </c>
      <c r="AD25" s="29">
        <v>168.6</v>
      </c>
      <c r="AE25" s="39">
        <f>SUM(AC25:AD25)</f>
        <v>168.6</v>
      </c>
      <c r="AF25" s="29"/>
      <c r="AG25" s="39"/>
      <c r="AH25" s="12"/>
      <c r="AI25" s="55"/>
      <c r="AJ25" s="7"/>
    </row>
    <row r="26" spans="1:36" ht="15">
      <c r="A26" s="5"/>
      <c r="B26" s="1" t="s">
        <v>4</v>
      </c>
      <c r="C26" s="55"/>
      <c r="D26" s="29"/>
      <c r="E26" s="38">
        <v>0</v>
      </c>
      <c r="F26" s="50" t="s">
        <v>21</v>
      </c>
      <c r="G26" s="39">
        <f>SUM(E26:F26)</f>
        <v>0</v>
      </c>
      <c r="H26" s="55"/>
      <c r="I26" s="38">
        <v>0</v>
      </c>
      <c r="J26" s="29">
        <v>0</v>
      </c>
      <c r="K26" s="39">
        <f>SUM(I26:J26)</f>
        <v>0</v>
      </c>
      <c r="L26" s="55"/>
      <c r="M26" s="38">
        <v>0</v>
      </c>
      <c r="N26" s="29">
        <v>0</v>
      </c>
      <c r="O26" s="39">
        <f>SUM(M26:N26)</f>
        <v>0</v>
      </c>
      <c r="P26" s="29"/>
      <c r="Q26" s="38">
        <v>0</v>
      </c>
      <c r="R26" s="29">
        <v>0</v>
      </c>
      <c r="S26" s="39">
        <f>SUM(Q26:R26)</f>
        <v>0</v>
      </c>
      <c r="T26" s="29"/>
      <c r="U26" s="38">
        <v>0</v>
      </c>
      <c r="V26" s="29">
        <v>0</v>
      </c>
      <c r="W26" s="39">
        <f>SUM(U26:V26)</f>
        <v>0</v>
      </c>
      <c r="X26" s="29"/>
      <c r="Y26" s="38">
        <v>0</v>
      </c>
      <c r="Z26" s="29">
        <v>0</v>
      </c>
      <c r="AA26" s="39">
        <f>SUM(Y26:Z26)</f>
        <v>0</v>
      </c>
      <c r="AB26" s="29"/>
      <c r="AC26" s="38">
        <v>0</v>
      </c>
      <c r="AD26" s="29">
        <v>0</v>
      </c>
      <c r="AE26" s="39">
        <f>SUM(AC26:AD26)</f>
        <v>0</v>
      </c>
      <c r="AF26" s="29"/>
      <c r="AG26" s="39"/>
      <c r="AH26" s="12"/>
      <c r="AI26" s="55"/>
      <c r="AJ26" s="7"/>
    </row>
    <row r="27" spans="1:36" ht="15">
      <c r="A27" s="5"/>
      <c r="B27" s="1" t="s">
        <v>5</v>
      </c>
      <c r="C27" s="66"/>
      <c r="D27" s="28"/>
      <c r="E27" s="40">
        <v>30.4</v>
      </c>
      <c r="F27" s="37" t="s">
        <v>21</v>
      </c>
      <c r="G27" s="41">
        <f>SUM(E27:F27)</f>
        <v>30.4</v>
      </c>
      <c r="H27" s="66"/>
      <c r="I27" s="40">
        <v>22.3</v>
      </c>
      <c r="J27" s="24">
        <v>0</v>
      </c>
      <c r="K27" s="41">
        <f>SUM(I27:J27)</f>
        <v>22.3</v>
      </c>
      <c r="L27" s="66"/>
      <c r="M27" s="40">
        <v>16.8</v>
      </c>
      <c r="N27" s="24">
        <v>3</v>
      </c>
      <c r="O27" s="41">
        <f>SUM(M27:N27)</f>
        <v>19.8</v>
      </c>
      <c r="P27" s="24"/>
      <c r="Q27" s="40">
        <v>3</v>
      </c>
      <c r="R27" s="24">
        <v>10.8</v>
      </c>
      <c r="S27" s="41">
        <f>SUM(Q27:R27)</f>
        <v>13.8</v>
      </c>
      <c r="T27" s="73"/>
      <c r="U27" s="40">
        <v>2.2</v>
      </c>
      <c r="V27" s="24">
        <v>33.4</v>
      </c>
      <c r="W27" s="41">
        <f>SUM(U27:V27)</f>
        <v>35.6</v>
      </c>
      <c r="X27" s="28"/>
      <c r="Y27" s="40">
        <v>2.2</v>
      </c>
      <c r="Z27" s="24">
        <v>16</v>
      </c>
      <c r="AA27" s="41">
        <f>SUM(Y27:Z27)</f>
        <v>18.2</v>
      </c>
      <c r="AB27" s="28"/>
      <c r="AC27" s="40">
        <v>2.2</v>
      </c>
      <c r="AD27" s="24">
        <v>85</v>
      </c>
      <c r="AE27" s="41">
        <f>SUM(AC27:AD27)</f>
        <v>87.2</v>
      </c>
      <c r="AF27" s="28"/>
      <c r="AG27" s="39"/>
      <c r="AH27" s="29"/>
      <c r="AI27" s="55"/>
      <c r="AJ27" s="7"/>
    </row>
    <row r="28" spans="1:36" ht="15">
      <c r="A28" s="5"/>
      <c r="B28" s="1"/>
      <c r="C28" s="55"/>
      <c r="D28" s="29"/>
      <c r="E28" s="38"/>
      <c r="F28" s="29"/>
      <c r="G28" s="39"/>
      <c r="H28" s="55"/>
      <c r="I28" s="38"/>
      <c r="J28" s="29"/>
      <c r="K28" s="39"/>
      <c r="L28" s="55"/>
      <c r="M28" s="38"/>
      <c r="N28" s="29"/>
      <c r="O28" s="39"/>
      <c r="P28" s="29"/>
      <c r="Q28" s="38"/>
      <c r="R28" s="29"/>
      <c r="S28" s="39"/>
      <c r="T28" s="29"/>
      <c r="U28" s="38"/>
      <c r="V28" s="29"/>
      <c r="W28" s="39"/>
      <c r="X28" s="29"/>
      <c r="Y28" s="38"/>
      <c r="Z28" s="29"/>
      <c r="AA28" s="39"/>
      <c r="AB28" s="29"/>
      <c r="AC28" s="38"/>
      <c r="AD28" s="29"/>
      <c r="AE28" s="39"/>
      <c r="AF28" s="29"/>
      <c r="AG28" s="39"/>
      <c r="AH28" s="12"/>
      <c r="AI28" s="55"/>
      <c r="AJ28" s="7"/>
    </row>
    <row r="29" spans="1:36" ht="15.75">
      <c r="A29" s="5"/>
      <c r="B29" s="6" t="s">
        <v>26</v>
      </c>
      <c r="C29" s="57"/>
      <c r="D29" s="30"/>
      <c r="E29" s="42">
        <f>SUM(E24:E27)</f>
        <v>166.6</v>
      </c>
      <c r="F29" s="54" t="s">
        <v>21</v>
      </c>
      <c r="G29" s="43">
        <f>SUM(E29:F29)</f>
        <v>166.6</v>
      </c>
      <c r="H29" s="57"/>
      <c r="I29" s="42">
        <f>SUM(I24:I27)</f>
        <v>68.6</v>
      </c>
      <c r="J29" s="30">
        <f>SUM(J24:J27)</f>
        <v>177.3</v>
      </c>
      <c r="K29" s="43">
        <f>SUM(I29:J29)</f>
        <v>245.9</v>
      </c>
      <c r="L29" s="57"/>
      <c r="M29" s="42">
        <f>SUM(M24:M27)</f>
        <v>21.9</v>
      </c>
      <c r="N29" s="30">
        <f>SUM(N24:N27)</f>
        <v>392.70000000000005</v>
      </c>
      <c r="O29" s="43">
        <f>SUM(M29:N29)</f>
        <v>414.6</v>
      </c>
      <c r="P29" s="30"/>
      <c r="Q29" s="42">
        <f>SUM(Q24:Q28)</f>
        <v>3.8</v>
      </c>
      <c r="R29" s="30">
        <f>SUM(R24:R27)</f>
        <v>528.6999999999999</v>
      </c>
      <c r="S29" s="43">
        <f>SUM(Q29:R29)</f>
        <v>532.4999999999999</v>
      </c>
      <c r="T29" s="30"/>
      <c r="U29" s="42">
        <f>SUM(U24:U28)</f>
        <v>2.2</v>
      </c>
      <c r="V29" s="30">
        <f>SUM(V24:V27)</f>
        <v>369.9</v>
      </c>
      <c r="W29" s="43">
        <f>SUM(U29:V29)</f>
        <v>372.09999999999997</v>
      </c>
      <c r="X29" s="30"/>
      <c r="Y29" s="42">
        <f>SUM(Y24:Y28)</f>
        <v>2.2</v>
      </c>
      <c r="Z29" s="30">
        <f>SUM(Z24:Z27)</f>
        <v>345.1</v>
      </c>
      <c r="AA29" s="43">
        <f>SUM(Y29:Z29)</f>
        <v>347.3</v>
      </c>
      <c r="AB29" s="30"/>
      <c r="AC29" s="42">
        <f>SUM(AC24:AC28)</f>
        <v>2.2</v>
      </c>
      <c r="AD29" s="30">
        <f>SUM(AD24:AD27)</f>
        <v>492.29999999999995</v>
      </c>
      <c r="AE29" s="43">
        <f>SUM(AC29:AD29)</f>
        <v>494.49999999999994</v>
      </c>
      <c r="AF29" s="30"/>
      <c r="AG29" s="43"/>
      <c r="AH29" s="13"/>
      <c r="AI29" s="57"/>
      <c r="AJ29" s="7"/>
    </row>
    <row r="30" spans="1:36" ht="15">
      <c r="A30" s="5"/>
      <c r="B30" s="1"/>
      <c r="C30" s="55"/>
      <c r="D30" s="29"/>
      <c r="E30" s="38"/>
      <c r="F30" s="29"/>
      <c r="G30" s="39"/>
      <c r="H30" s="55"/>
      <c r="I30" s="38"/>
      <c r="J30" s="29"/>
      <c r="K30" s="39"/>
      <c r="L30" s="55"/>
      <c r="M30" s="38"/>
      <c r="N30" s="29"/>
      <c r="O30" s="39"/>
      <c r="P30" s="29"/>
      <c r="Q30" s="38"/>
      <c r="R30" s="29"/>
      <c r="S30" s="39"/>
      <c r="T30" s="29"/>
      <c r="U30" s="38"/>
      <c r="V30" s="29"/>
      <c r="W30" s="39"/>
      <c r="X30" s="29"/>
      <c r="Y30" s="38"/>
      <c r="Z30" s="29"/>
      <c r="AA30" s="39"/>
      <c r="AB30" s="29"/>
      <c r="AC30" s="38"/>
      <c r="AD30" s="29"/>
      <c r="AE30" s="39"/>
      <c r="AF30" s="29"/>
      <c r="AG30" s="39"/>
      <c r="AH30" s="12"/>
      <c r="AI30" s="55"/>
      <c r="AJ30" s="7"/>
    </row>
    <row r="31" spans="1:36" ht="15">
      <c r="A31" s="5"/>
      <c r="B31" s="14" t="s">
        <v>8</v>
      </c>
      <c r="C31" s="55"/>
      <c r="D31" s="29"/>
      <c r="E31" s="38"/>
      <c r="F31" s="29"/>
      <c r="G31" s="39"/>
      <c r="H31" s="55"/>
      <c r="I31" s="38"/>
      <c r="J31" s="29"/>
      <c r="K31" s="39"/>
      <c r="L31" s="55"/>
      <c r="M31" s="38"/>
      <c r="N31" s="29"/>
      <c r="O31" s="39"/>
      <c r="P31" s="29"/>
      <c r="Q31" s="38"/>
      <c r="R31" s="29"/>
      <c r="S31" s="39"/>
      <c r="T31" s="29"/>
      <c r="U31" s="38"/>
      <c r="V31" s="29"/>
      <c r="W31" s="39"/>
      <c r="X31" s="29"/>
      <c r="Y31" s="38"/>
      <c r="Z31" s="29"/>
      <c r="AA31" s="39"/>
      <c r="AB31" s="29"/>
      <c r="AC31" s="38"/>
      <c r="AD31" s="29"/>
      <c r="AE31" s="39"/>
      <c r="AF31" s="29"/>
      <c r="AG31" s="39"/>
      <c r="AH31" s="12"/>
      <c r="AI31" s="55"/>
      <c r="AJ31" s="7"/>
    </row>
    <row r="32" spans="1:36" ht="15">
      <c r="A32" s="5"/>
      <c r="B32" s="1" t="s">
        <v>9</v>
      </c>
      <c r="C32" s="55"/>
      <c r="D32" s="29"/>
      <c r="E32" s="38"/>
      <c r="F32" s="29"/>
      <c r="G32" s="39"/>
      <c r="H32" s="55"/>
      <c r="I32" s="38"/>
      <c r="J32" s="29"/>
      <c r="K32" s="39"/>
      <c r="L32" s="55"/>
      <c r="M32" s="38"/>
      <c r="N32" s="29"/>
      <c r="O32" s="39"/>
      <c r="P32" s="29"/>
      <c r="Q32" s="38"/>
      <c r="R32" s="29"/>
      <c r="S32" s="39"/>
      <c r="T32" s="29"/>
      <c r="U32" s="38"/>
      <c r="V32" s="29"/>
      <c r="W32" s="39"/>
      <c r="X32" s="29"/>
      <c r="Y32" s="38"/>
      <c r="Z32" s="29"/>
      <c r="AA32" s="39"/>
      <c r="AB32" s="29"/>
      <c r="AC32" s="38"/>
      <c r="AD32" s="29"/>
      <c r="AE32" s="39"/>
      <c r="AF32" s="29"/>
      <c r="AG32" s="39"/>
      <c r="AH32" s="12"/>
      <c r="AI32" s="55"/>
      <c r="AJ32" s="7"/>
    </row>
    <row r="33" spans="1:36" ht="15">
      <c r="A33" s="5"/>
      <c r="B33" s="1"/>
      <c r="C33" s="55"/>
      <c r="D33" s="29"/>
      <c r="E33" s="38"/>
      <c r="F33" s="29"/>
      <c r="G33" s="39"/>
      <c r="H33" s="55"/>
      <c r="I33" s="38"/>
      <c r="J33" s="29"/>
      <c r="K33" s="39"/>
      <c r="L33" s="55"/>
      <c r="M33" s="38"/>
      <c r="N33" s="29"/>
      <c r="O33" s="39"/>
      <c r="P33" s="29"/>
      <c r="Q33" s="38"/>
      <c r="R33" s="29"/>
      <c r="S33" s="39"/>
      <c r="T33" s="29"/>
      <c r="U33" s="38"/>
      <c r="V33" s="29"/>
      <c r="W33" s="39"/>
      <c r="X33" s="29"/>
      <c r="Y33" s="38"/>
      <c r="Z33" s="29"/>
      <c r="AA33" s="39"/>
      <c r="AB33" s="29"/>
      <c r="AC33" s="38"/>
      <c r="AD33" s="29"/>
      <c r="AE33" s="39"/>
      <c r="AF33" s="29"/>
      <c r="AG33" s="39"/>
      <c r="AH33" s="12"/>
      <c r="AI33" s="55"/>
      <c r="AJ33" s="7"/>
    </row>
    <row r="34" spans="1:36" ht="15">
      <c r="A34" s="5"/>
      <c r="B34" s="1" t="s">
        <v>2</v>
      </c>
      <c r="C34" s="55"/>
      <c r="D34" s="29"/>
      <c r="E34" s="38">
        <f aca="true" t="shared" si="0" ref="E34:G36">E14+E24</f>
        <v>57</v>
      </c>
      <c r="F34" s="29">
        <f>F14+F24</f>
        <v>223.3</v>
      </c>
      <c r="G34" s="39">
        <f t="shared" si="0"/>
        <v>280.3</v>
      </c>
      <c r="H34" s="55"/>
      <c r="I34" s="38">
        <f aca="true" t="shared" si="1" ref="I34:K36">I14+I24</f>
        <v>16.4</v>
      </c>
      <c r="J34" s="29">
        <f t="shared" si="1"/>
        <v>662.6</v>
      </c>
      <c r="K34" s="39">
        <f t="shared" si="1"/>
        <v>679</v>
      </c>
      <c r="L34" s="55"/>
      <c r="M34" s="38">
        <f aca="true" t="shared" si="2" ref="M34:O36">M14+M24</f>
        <v>3.7</v>
      </c>
      <c r="N34" s="29">
        <f t="shared" si="2"/>
        <v>1010.9</v>
      </c>
      <c r="O34" s="39">
        <f t="shared" si="2"/>
        <v>1014.6</v>
      </c>
      <c r="P34" s="29"/>
      <c r="Q34" s="38">
        <f aca="true" t="shared" si="3" ref="Q34:S36">Q14+Q24</f>
        <v>0</v>
      </c>
      <c r="R34" s="29">
        <f t="shared" si="3"/>
        <v>866.1</v>
      </c>
      <c r="S34" s="39">
        <f t="shared" si="3"/>
        <v>866.1</v>
      </c>
      <c r="T34" s="29"/>
      <c r="U34" s="38">
        <f aca="true" t="shared" si="4" ref="U34:W36">U14+U24</f>
        <v>0</v>
      </c>
      <c r="V34" s="29">
        <f t="shared" si="4"/>
        <v>880.0999999999999</v>
      </c>
      <c r="W34" s="39">
        <f t="shared" si="4"/>
        <v>880.0999999999999</v>
      </c>
      <c r="X34" s="29"/>
      <c r="Y34" s="38">
        <f aca="true" t="shared" si="5" ref="Y34:AA36">Y14+Y24</f>
        <v>0</v>
      </c>
      <c r="Z34" s="29">
        <f t="shared" si="5"/>
        <v>773.8</v>
      </c>
      <c r="AA34" s="39">
        <f t="shared" si="5"/>
        <v>773.8</v>
      </c>
      <c r="AB34" s="29"/>
      <c r="AC34" s="38">
        <f aca="true" t="shared" si="6" ref="AC34:AE36">AC14+AC24</f>
        <v>0</v>
      </c>
      <c r="AD34" s="29">
        <f t="shared" si="6"/>
        <v>898.5</v>
      </c>
      <c r="AE34" s="39">
        <f t="shared" si="6"/>
        <v>898.5</v>
      </c>
      <c r="AF34" s="29"/>
      <c r="AG34" s="39"/>
      <c r="AH34" s="12"/>
      <c r="AI34" s="55"/>
      <c r="AJ34" s="7"/>
    </row>
    <row r="35" spans="1:36" ht="15">
      <c r="A35" s="5"/>
      <c r="B35" s="1" t="s">
        <v>3</v>
      </c>
      <c r="C35" s="55"/>
      <c r="D35" s="29"/>
      <c r="E35" s="38">
        <f t="shared" si="0"/>
        <v>79.2</v>
      </c>
      <c r="F35" s="29">
        <f t="shared" si="0"/>
        <v>243.9</v>
      </c>
      <c r="G35" s="39">
        <f t="shared" si="0"/>
        <v>323.1</v>
      </c>
      <c r="H35" s="55"/>
      <c r="I35" s="38">
        <f t="shared" si="1"/>
        <v>29.9</v>
      </c>
      <c r="J35" s="29">
        <f t="shared" si="1"/>
        <v>472.09999999999997</v>
      </c>
      <c r="K35" s="39">
        <f t="shared" si="1"/>
        <v>502</v>
      </c>
      <c r="L35" s="55"/>
      <c r="M35" s="38">
        <f t="shared" si="2"/>
        <v>1.4</v>
      </c>
      <c r="N35" s="29">
        <f t="shared" si="2"/>
        <v>951.2</v>
      </c>
      <c r="O35" s="39">
        <f t="shared" si="2"/>
        <v>952.6</v>
      </c>
      <c r="P35" s="29"/>
      <c r="Q35" s="38">
        <f t="shared" si="3"/>
        <v>0.8</v>
      </c>
      <c r="R35" s="29">
        <f t="shared" si="3"/>
        <v>817</v>
      </c>
      <c r="S35" s="39">
        <f t="shared" si="3"/>
        <v>817.8</v>
      </c>
      <c r="T35" s="29"/>
      <c r="U35" s="38">
        <f t="shared" si="4"/>
        <v>0</v>
      </c>
      <c r="V35" s="29">
        <f t="shared" si="4"/>
        <v>529.9</v>
      </c>
      <c r="W35" s="39">
        <f t="shared" si="4"/>
        <v>529.9</v>
      </c>
      <c r="X35" s="29"/>
      <c r="Y35" s="38">
        <f t="shared" si="5"/>
        <v>0</v>
      </c>
      <c r="Z35" s="29">
        <f t="shared" si="5"/>
        <v>448.7</v>
      </c>
      <c r="AA35" s="39">
        <f t="shared" si="5"/>
        <v>448.7</v>
      </c>
      <c r="AB35" s="29"/>
      <c r="AC35" s="38">
        <f t="shared" si="6"/>
        <v>0</v>
      </c>
      <c r="AD35" s="29">
        <f t="shared" si="6"/>
        <v>453.79999999999995</v>
      </c>
      <c r="AE35" s="39">
        <f t="shared" si="6"/>
        <v>453.79999999999995</v>
      </c>
      <c r="AF35" s="29"/>
      <c r="AG35" s="39"/>
      <c r="AH35" s="12"/>
      <c r="AI35" s="55"/>
      <c r="AJ35" s="7"/>
    </row>
    <row r="36" spans="1:36" ht="15">
      <c r="A36" s="5"/>
      <c r="B36" s="1" t="s">
        <v>4</v>
      </c>
      <c r="C36" s="55"/>
      <c r="D36" s="29"/>
      <c r="E36" s="38">
        <f t="shared" si="0"/>
        <v>0</v>
      </c>
      <c r="F36" s="29">
        <f t="shared" si="0"/>
        <v>0</v>
      </c>
      <c r="G36" s="39">
        <f t="shared" si="0"/>
        <v>0</v>
      </c>
      <c r="H36" s="55"/>
      <c r="I36" s="38">
        <f t="shared" si="1"/>
        <v>0</v>
      </c>
      <c r="J36" s="29">
        <f t="shared" si="1"/>
        <v>0</v>
      </c>
      <c r="K36" s="39">
        <f t="shared" si="1"/>
        <v>0</v>
      </c>
      <c r="L36" s="55"/>
      <c r="M36" s="38">
        <f t="shared" si="2"/>
        <v>0</v>
      </c>
      <c r="N36" s="29">
        <f t="shared" si="2"/>
        <v>0</v>
      </c>
      <c r="O36" s="39">
        <f t="shared" si="2"/>
        <v>0</v>
      </c>
      <c r="P36" s="29"/>
      <c r="Q36" s="38">
        <f t="shared" si="3"/>
        <v>0</v>
      </c>
      <c r="R36" s="29">
        <f t="shared" si="3"/>
        <v>0</v>
      </c>
      <c r="S36" s="39">
        <f t="shared" si="3"/>
        <v>0</v>
      </c>
      <c r="T36" s="29"/>
      <c r="U36" s="38">
        <f t="shared" si="4"/>
        <v>0</v>
      </c>
      <c r="V36" s="29">
        <f t="shared" si="4"/>
        <v>0</v>
      </c>
      <c r="W36" s="39">
        <f t="shared" si="4"/>
        <v>0</v>
      </c>
      <c r="X36" s="29"/>
      <c r="Y36" s="38">
        <f t="shared" si="5"/>
        <v>0</v>
      </c>
      <c r="Z36" s="29">
        <f t="shared" si="5"/>
        <v>0</v>
      </c>
      <c r="AA36" s="39">
        <f t="shared" si="5"/>
        <v>0</v>
      </c>
      <c r="AB36" s="29"/>
      <c r="AC36" s="38">
        <f t="shared" si="6"/>
        <v>0</v>
      </c>
      <c r="AD36" s="29">
        <f t="shared" si="6"/>
        <v>0</v>
      </c>
      <c r="AE36" s="39">
        <f t="shared" si="6"/>
        <v>0</v>
      </c>
      <c r="AF36" s="29"/>
      <c r="AG36" s="39"/>
      <c r="AH36" s="12"/>
      <c r="AI36" s="55"/>
      <c r="AJ36" s="7"/>
    </row>
    <row r="37" spans="1:36" ht="15">
      <c r="A37" s="5"/>
      <c r="B37" s="1" t="s">
        <v>5</v>
      </c>
      <c r="C37" s="66"/>
      <c r="D37" s="28"/>
      <c r="E37" s="40">
        <f>E27+E17</f>
        <v>30.4</v>
      </c>
      <c r="F37" s="24">
        <f>F27+F17</f>
        <v>0.1</v>
      </c>
      <c r="G37" s="41">
        <f>G27+G17</f>
        <v>30.5</v>
      </c>
      <c r="H37" s="66"/>
      <c r="I37" s="40">
        <f>I27+I17</f>
        <v>22.3</v>
      </c>
      <c r="J37" s="24">
        <f>J27+J17</f>
        <v>11.8</v>
      </c>
      <c r="K37" s="41">
        <f>K27+K17</f>
        <v>34.1</v>
      </c>
      <c r="L37" s="66"/>
      <c r="M37" s="40">
        <f>M27+M17</f>
        <v>16.8</v>
      </c>
      <c r="N37" s="24">
        <f>N27+N17</f>
        <v>29.7</v>
      </c>
      <c r="O37" s="41">
        <f>O27+O17</f>
        <v>46.5</v>
      </c>
      <c r="P37" s="40"/>
      <c r="Q37" s="40">
        <f>Q27+Q17</f>
        <v>3</v>
      </c>
      <c r="R37" s="24">
        <f>R27+R17</f>
        <v>79</v>
      </c>
      <c r="S37" s="41">
        <f>S27+S17</f>
        <v>82</v>
      </c>
      <c r="T37" s="73"/>
      <c r="U37" s="40">
        <f>U27+U17</f>
        <v>2.2</v>
      </c>
      <c r="V37" s="24">
        <f>V27+V17</f>
        <v>77.4</v>
      </c>
      <c r="W37" s="41">
        <f>W27+W17</f>
        <v>79.6</v>
      </c>
      <c r="X37" s="28"/>
      <c r="Y37" s="40">
        <f>Y27+Y17</f>
        <v>2.2</v>
      </c>
      <c r="Z37" s="24">
        <f>Z27+Z17</f>
        <v>131.2</v>
      </c>
      <c r="AA37" s="41">
        <f>AA27+AA17</f>
        <v>133.4</v>
      </c>
      <c r="AB37" s="28"/>
      <c r="AC37" s="40">
        <f>AC27+AC17</f>
        <v>2.2</v>
      </c>
      <c r="AD37" s="24">
        <f>AD27+AD17</f>
        <v>120.9</v>
      </c>
      <c r="AE37" s="41">
        <f>AE27+AE17</f>
        <v>123.1</v>
      </c>
      <c r="AF37" s="28"/>
      <c r="AG37" s="39"/>
      <c r="AH37" s="29"/>
      <c r="AI37" s="55"/>
      <c r="AJ37" s="7"/>
    </row>
    <row r="38" spans="1:36" ht="15">
      <c r="A38" s="5"/>
      <c r="B38" s="1"/>
      <c r="C38" s="55"/>
      <c r="D38" s="29"/>
      <c r="E38" s="38"/>
      <c r="F38" s="29"/>
      <c r="G38" s="39"/>
      <c r="H38" s="55"/>
      <c r="I38" s="38"/>
      <c r="J38" s="29"/>
      <c r="K38" s="39"/>
      <c r="L38" s="55"/>
      <c r="M38" s="38"/>
      <c r="N38" s="29"/>
      <c r="O38" s="39"/>
      <c r="P38" s="29"/>
      <c r="Q38" s="38"/>
      <c r="R38" s="29"/>
      <c r="S38" s="39"/>
      <c r="T38" s="29"/>
      <c r="U38" s="38"/>
      <c r="V38" s="29"/>
      <c r="W38" s="39"/>
      <c r="X38" s="29"/>
      <c r="Y38" s="38"/>
      <c r="Z38" s="29"/>
      <c r="AA38" s="39"/>
      <c r="AB38" s="29"/>
      <c r="AC38" s="38"/>
      <c r="AD38" s="29"/>
      <c r="AE38" s="39"/>
      <c r="AF38" s="29"/>
      <c r="AG38" s="39"/>
      <c r="AH38" s="12"/>
      <c r="AI38" s="55"/>
      <c r="AJ38" s="7"/>
    </row>
    <row r="39" spans="1:36" ht="15.75">
      <c r="A39" s="5"/>
      <c r="B39" s="6" t="s">
        <v>27</v>
      </c>
      <c r="C39" s="57"/>
      <c r="D39" s="30"/>
      <c r="E39" s="42">
        <f>SUM(E34:E37)</f>
        <v>166.6</v>
      </c>
      <c r="F39" s="30">
        <f>SUM(F34:F37)</f>
        <v>467.30000000000007</v>
      </c>
      <c r="G39" s="43">
        <f>SUM(G34:G37)</f>
        <v>633.9000000000001</v>
      </c>
      <c r="H39" s="57"/>
      <c r="I39" s="42">
        <f>SUM(I34:I37)</f>
        <v>68.6</v>
      </c>
      <c r="J39" s="30">
        <f>SUM(J34:J37)</f>
        <v>1146.5</v>
      </c>
      <c r="K39" s="43">
        <f>SUM(K34:K37)</f>
        <v>1215.1</v>
      </c>
      <c r="L39" s="57"/>
      <c r="M39" s="42">
        <f>SUM(M34:M37)</f>
        <v>21.9</v>
      </c>
      <c r="N39" s="30">
        <f>SUM(N34:N37)</f>
        <v>1991.8</v>
      </c>
      <c r="O39" s="43">
        <f>SUM(O34:O37)</f>
        <v>2013.7</v>
      </c>
      <c r="P39" s="30"/>
      <c r="Q39" s="42">
        <f>SUM(Q34:Q37)</f>
        <v>3.8</v>
      </c>
      <c r="R39" s="30">
        <f>SUM(R34:R37)</f>
        <v>1762.1</v>
      </c>
      <c r="S39" s="43">
        <f>SUM(S34:S37)</f>
        <v>1765.9</v>
      </c>
      <c r="T39" s="30"/>
      <c r="U39" s="42">
        <f>SUM(U34:U37)</f>
        <v>2.2</v>
      </c>
      <c r="V39" s="30">
        <f>SUM(V34:V37)</f>
        <v>1487.4</v>
      </c>
      <c r="W39" s="43">
        <f>SUM(W34:W37)</f>
        <v>1489.6</v>
      </c>
      <c r="X39" s="30"/>
      <c r="Y39" s="42">
        <f>SUM(Y34:Y37)</f>
        <v>2.2</v>
      </c>
      <c r="Z39" s="30">
        <f>SUM(Z34:Z37)</f>
        <v>1353.7</v>
      </c>
      <c r="AA39" s="43">
        <f>SUM(AA34:AA37)</f>
        <v>1355.9</v>
      </c>
      <c r="AB39" s="30"/>
      <c r="AC39" s="42">
        <f>SUM(AC34:AC37)</f>
        <v>2.2</v>
      </c>
      <c r="AD39" s="30">
        <f>SUM(AD34:AD37)</f>
        <v>1473.2</v>
      </c>
      <c r="AE39" s="43">
        <f>SUM(AE34:AE37)</f>
        <v>1475.3999999999999</v>
      </c>
      <c r="AF39" s="30"/>
      <c r="AG39" s="43"/>
      <c r="AH39" s="13"/>
      <c r="AI39" s="57"/>
      <c r="AJ39" s="7"/>
    </row>
    <row r="40" spans="1:36" ht="15">
      <c r="A40" s="5"/>
      <c r="B40" s="1"/>
      <c r="C40" s="55"/>
      <c r="D40" s="29"/>
      <c r="E40" s="38"/>
      <c r="F40" s="29"/>
      <c r="G40" s="39"/>
      <c r="H40" s="55"/>
      <c r="I40" s="38"/>
      <c r="J40" s="29"/>
      <c r="K40" s="39"/>
      <c r="L40" s="55"/>
      <c r="M40" s="38"/>
      <c r="N40" s="29"/>
      <c r="O40" s="39"/>
      <c r="P40" s="29"/>
      <c r="Q40" s="38"/>
      <c r="R40" s="29"/>
      <c r="S40" s="39"/>
      <c r="T40" s="29"/>
      <c r="U40" s="38"/>
      <c r="V40" s="29"/>
      <c r="W40" s="39"/>
      <c r="X40" s="29"/>
      <c r="Y40" s="38"/>
      <c r="Z40" s="29"/>
      <c r="AA40" s="39"/>
      <c r="AB40" s="29"/>
      <c r="AC40" s="38"/>
      <c r="AD40" s="29"/>
      <c r="AE40" s="39"/>
      <c r="AF40" s="29"/>
      <c r="AG40" s="39"/>
      <c r="AH40" s="12"/>
      <c r="AI40" s="55"/>
      <c r="AJ40" s="7"/>
    </row>
    <row r="41" spans="1:36" ht="15">
      <c r="A41" s="5"/>
      <c r="B41" s="14" t="s">
        <v>10</v>
      </c>
      <c r="C41" s="55"/>
      <c r="D41" s="29"/>
      <c r="E41" s="38"/>
      <c r="F41" s="29"/>
      <c r="G41" s="39"/>
      <c r="H41" s="55"/>
      <c r="I41" s="38"/>
      <c r="J41" s="29"/>
      <c r="K41" s="39"/>
      <c r="L41" s="55"/>
      <c r="M41" s="38"/>
      <c r="N41" s="29"/>
      <c r="O41" s="39"/>
      <c r="P41" s="29"/>
      <c r="Q41" s="38"/>
      <c r="R41" s="29"/>
      <c r="S41" s="39"/>
      <c r="T41" s="29"/>
      <c r="U41" s="38"/>
      <c r="V41" s="29"/>
      <c r="W41" s="39"/>
      <c r="X41" s="29"/>
      <c r="Y41" s="38"/>
      <c r="Z41" s="29"/>
      <c r="AA41" s="39"/>
      <c r="AB41" s="29"/>
      <c r="AC41" s="38"/>
      <c r="AD41" s="29"/>
      <c r="AE41" s="39"/>
      <c r="AF41" s="29"/>
      <c r="AG41" s="39"/>
      <c r="AH41" s="12"/>
      <c r="AI41" s="55"/>
      <c r="AJ41" s="7"/>
    </row>
    <row r="42" spans="1:36" ht="15">
      <c r="A42" s="5"/>
      <c r="B42" s="1"/>
      <c r="C42" s="55"/>
      <c r="D42" s="29"/>
      <c r="E42" s="38"/>
      <c r="F42" s="29"/>
      <c r="G42" s="39"/>
      <c r="H42" s="55"/>
      <c r="I42" s="38"/>
      <c r="J42" s="29"/>
      <c r="K42" s="39"/>
      <c r="L42" s="55"/>
      <c r="M42" s="38"/>
      <c r="N42" s="29"/>
      <c r="O42" s="39"/>
      <c r="P42" s="29"/>
      <c r="Q42" s="38"/>
      <c r="R42" s="29"/>
      <c r="S42" s="39"/>
      <c r="T42" s="29"/>
      <c r="U42" s="38"/>
      <c r="V42" s="29"/>
      <c r="W42" s="39"/>
      <c r="X42" s="29"/>
      <c r="Y42" s="38"/>
      <c r="Z42" s="29"/>
      <c r="AA42" s="39"/>
      <c r="AB42" s="29"/>
      <c r="AC42" s="38"/>
      <c r="AD42" s="29"/>
      <c r="AE42" s="39"/>
      <c r="AF42" s="29"/>
      <c r="AG42" s="39"/>
      <c r="AH42" s="12"/>
      <c r="AI42" s="55"/>
      <c r="AJ42" s="7"/>
    </row>
    <row r="43" spans="1:36" ht="15">
      <c r="A43" s="5"/>
      <c r="B43" s="1" t="s">
        <v>2</v>
      </c>
      <c r="C43" s="55">
        <v>1788.2296999999999</v>
      </c>
      <c r="D43" s="29"/>
      <c r="E43" s="38">
        <v>40.7</v>
      </c>
      <c r="F43" s="29">
        <v>133.7</v>
      </c>
      <c r="G43" s="39">
        <f>SUM(E43:F43)</f>
        <v>174.39999999999998</v>
      </c>
      <c r="H43" s="55"/>
      <c r="I43" s="38">
        <v>15</v>
      </c>
      <c r="J43" s="29">
        <v>509.1</v>
      </c>
      <c r="K43" s="39">
        <f>SUM(I43:J43)</f>
        <v>524.1</v>
      </c>
      <c r="L43" s="55"/>
      <c r="M43" s="38">
        <v>3.5</v>
      </c>
      <c r="N43" s="29">
        <v>778.2</v>
      </c>
      <c r="O43" s="39">
        <f>SUM(M43:N43)</f>
        <v>781.7</v>
      </c>
      <c r="P43" s="29"/>
      <c r="Q43" s="38">
        <v>0</v>
      </c>
      <c r="R43" s="29">
        <v>674.4</v>
      </c>
      <c r="S43" s="39">
        <f>SUM(Q43:R43)</f>
        <v>674.4</v>
      </c>
      <c r="T43" s="29"/>
      <c r="U43" s="38">
        <v>0</v>
      </c>
      <c r="V43" s="29">
        <v>716.5</v>
      </c>
      <c r="W43" s="39">
        <f>SUM(U43:V43)</f>
        <v>716.5</v>
      </c>
      <c r="X43" s="29"/>
      <c r="Y43" s="38">
        <v>0</v>
      </c>
      <c r="Z43" s="29">
        <v>536</v>
      </c>
      <c r="AA43" s="39">
        <f>SUM(Y43:Z43)</f>
        <v>536</v>
      </c>
      <c r="AB43" s="29"/>
      <c r="AC43" s="38">
        <v>0</v>
      </c>
      <c r="AD43" s="29">
        <v>591.9</v>
      </c>
      <c r="AE43" s="39">
        <f>SUM(AC43:AD43)</f>
        <v>591.9</v>
      </c>
      <c r="AF43" s="29"/>
      <c r="AG43" s="39">
        <f>K43+G43+O43+S43+W43+AA43+AE43</f>
        <v>3999</v>
      </c>
      <c r="AH43" s="12"/>
      <c r="AI43" s="55">
        <f>AG43+C43</f>
        <v>5787.2297</v>
      </c>
      <c r="AJ43" s="7"/>
    </row>
    <row r="44" spans="1:36" ht="15">
      <c r="A44" s="5"/>
      <c r="B44" s="1" t="s">
        <v>11</v>
      </c>
      <c r="C44" s="55">
        <f>1029.5488-21.52</f>
        <v>1008.0288</v>
      </c>
      <c r="D44" s="29"/>
      <c r="E44" s="38">
        <v>49.2</v>
      </c>
      <c r="F44" s="29">
        <v>156.7</v>
      </c>
      <c r="G44" s="39">
        <f>SUM(E44:F44)</f>
        <v>205.89999999999998</v>
      </c>
      <c r="H44" s="55"/>
      <c r="I44" s="38">
        <v>28.5</v>
      </c>
      <c r="J44" s="29">
        <v>228</v>
      </c>
      <c r="K44" s="39">
        <f>SUM(I44:J44)</f>
        <v>256.5</v>
      </c>
      <c r="L44" s="55"/>
      <c r="M44" s="38">
        <v>0.3</v>
      </c>
      <c r="N44" s="29">
        <v>664</v>
      </c>
      <c r="O44" s="39">
        <f>SUM(M44:N44)</f>
        <v>664.3</v>
      </c>
      <c r="P44" s="29"/>
      <c r="Q44" s="38">
        <v>0.8</v>
      </c>
      <c r="R44" s="29">
        <v>669.4</v>
      </c>
      <c r="S44" s="39">
        <f>SUM(Q44:R44)</f>
        <v>670.1999999999999</v>
      </c>
      <c r="T44" s="29"/>
      <c r="U44" s="38">
        <v>0</v>
      </c>
      <c r="V44" s="29">
        <v>376.1</v>
      </c>
      <c r="W44" s="39">
        <f>SUM(U44:V44)</f>
        <v>376.1</v>
      </c>
      <c r="X44" s="29"/>
      <c r="Y44" s="38">
        <v>0</v>
      </c>
      <c r="Z44" s="29">
        <v>280.2</v>
      </c>
      <c r="AA44" s="39">
        <f>SUM(Y44:Z44)</f>
        <v>280.2</v>
      </c>
      <c r="AB44" s="29"/>
      <c r="AC44" s="38">
        <v>0</v>
      </c>
      <c r="AD44" s="29">
        <v>347.3</v>
      </c>
      <c r="AE44" s="39">
        <f>SUM(AC44:AD44)</f>
        <v>347.3</v>
      </c>
      <c r="AF44" s="29"/>
      <c r="AG44" s="39">
        <f>K44+G44+O44+S44+W44+AA44+AE44</f>
        <v>2800.4999999999995</v>
      </c>
      <c r="AH44" s="12"/>
      <c r="AI44" s="55">
        <f>AG44+C44</f>
        <v>3808.5287999999996</v>
      </c>
      <c r="AJ44" s="7"/>
    </row>
    <row r="45" spans="1:36" ht="15">
      <c r="A45" s="5"/>
      <c r="B45" s="1" t="s">
        <v>4</v>
      </c>
      <c r="C45" s="55">
        <v>347.7</v>
      </c>
      <c r="D45" s="29"/>
      <c r="E45" s="38">
        <v>0</v>
      </c>
      <c r="F45" s="29">
        <v>0</v>
      </c>
      <c r="G45" s="39">
        <f>SUM(E45:F45)</f>
        <v>0</v>
      </c>
      <c r="H45" s="55"/>
      <c r="I45" s="38">
        <v>0</v>
      </c>
      <c r="J45" s="29">
        <v>0</v>
      </c>
      <c r="K45" s="39">
        <f>SUM(I45:J45)</f>
        <v>0</v>
      </c>
      <c r="L45" s="55"/>
      <c r="M45" s="38">
        <v>0</v>
      </c>
      <c r="N45" s="29">
        <v>0</v>
      </c>
      <c r="O45" s="39">
        <f>SUM(M45:N45)</f>
        <v>0</v>
      </c>
      <c r="P45" s="29"/>
      <c r="Q45" s="38">
        <v>0</v>
      </c>
      <c r="R45" s="29">
        <v>0</v>
      </c>
      <c r="S45" s="39">
        <f>SUM(Q45:R45)</f>
        <v>0</v>
      </c>
      <c r="T45" s="29"/>
      <c r="U45" s="38">
        <v>0</v>
      </c>
      <c r="V45" s="29">
        <v>0</v>
      </c>
      <c r="W45" s="39">
        <f>SUM(U45:V45)</f>
        <v>0</v>
      </c>
      <c r="X45" s="29"/>
      <c r="Y45" s="38">
        <v>0</v>
      </c>
      <c r="Z45" s="29">
        <v>0</v>
      </c>
      <c r="AA45" s="39">
        <f>SUM(Y45:Z45)</f>
        <v>0</v>
      </c>
      <c r="AB45" s="29"/>
      <c r="AC45" s="38">
        <v>0</v>
      </c>
      <c r="AD45" s="29">
        <v>0</v>
      </c>
      <c r="AE45" s="39">
        <f>SUM(AC45:AD45)</f>
        <v>0</v>
      </c>
      <c r="AF45" s="29"/>
      <c r="AG45" s="39">
        <f>K45+G45+O45+S45+W45+AA45+AE45</f>
        <v>0</v>
      </c>
      <c r="AH45" s="12"/>
      <c r="AI45" s="55">
        <f>AG45+C45</f>
        <v>347.7</v>
      </c>
      <c r="AJ45" s="7"/>
    </row>
    <row r="46" spans="1:36" ht="15">
      <c r="A46" s="5"/>
      <c r="B46" s="1" t="s">
        <v>12</v>
      </c>
      <c r="C46" s="67">
        <v>133.8784</v>
      </c>
      <c r="D46" s="28"/>
      <c r="E46" s="40">
        <v>3.6</v>
      </c>
      <c r="F46" s="24">
        <v>0.1</v>
      </c>
      <c r="G46" s="41">
        <f>SUM(E46:F46)</f>
        <v>3.7</v>
      </c>
      <c r="H46" s="66"/>
      <c r="I46" s="40">
        <v>3.9</v>
      </c>
      <c r="J46" s="24">
        <v>8.4</v>
      </c>
      <c r="K46" s="41">
        <f>SUM(I46:J46)</f>
        <v>12.3</v>
      </c>
      <c r="L46" s="66"/>
      <c r="M46" s="40">
        <v>13.8</v>
      </c>
      <c r="N46" s="24">
        <v>19</v>
      </c>
      <c r="O46" s="41">
        <f>SUM(M46:N46)</f>
        <v>32.8</v>
      </c>
      <c r="P46" s="24"/>
      <c r="Q46" s="40">
        <v>0</v>
      </c>
      <c r="R46" s="24">
        <v>45.6</v>
      </c>
      <c r="S46" s="52">
        <f>SUM(Q46:R46)</f>
        <v>45.6</v>
      </c>
      <c r="T46" s="24"/>
      <c r="U46" s="40">
        <v>0</v>
      </c>
      <c r="V46" s="24">
        <v>61.4</v>
      </c>
      <c r="W46" s="52">
        <f>SUM(U46:V46)</f>
        <v>61.4</v>
      </c>
      <c r="X46" s="75"/>
      <c r="Y46" s="76">
        <v>0</v>
      </c>
      <c r="Z46" s="75">
        <v>46.2</v>
      </c>
      <c r="AA46" s="52">
        <f>SUM(Y46:Z46)</f>
        <v>46.2</v>
      </c>
      <c r="AB46" s="24"/>
      <c r="AC46" s="76">
        <v>0</v>
      </c>
      <c r="AD46" s="75">
        <v>36.2</v>
      </c>
      <c r="AE46" s="52">
        <f>SUM(AC46:AD46)</f>
        <v>36.2</v>
      </c>
      <c r="AF46" s="24"/>
      <c r="AG46" s="52">
        <f>K46+G46+O46+S46+W46+AA46+AE46</f>
        <v>238.2</v>
      </c>
      <c r="AH46" s="29"/>
      <c r="AI46" s="56">
        <f>AG46+C46</f>
        <v>372.0784</v>
      </c>
      <c r="AJ46" s="7"/>
    </row>
    <row r="47" spans="1:36" ht="15">
      <c r="A47" s="5"/>
      <c r="B47" s="1"/>
      <c r="C47" s="55"/>
      <c r="D47" s="29"/>
      <c r="E47" s="38"/>
      <c r="F47" s="29"/>
      <c r="G47" s="39"/>
      <c r="H47" s="55"/>
      <c r="I47" s="38"/>
      <c r="J47" s="29"/>
      <c r="K47" s="39"/>
      <c r="L47" s="55"/>
      <c r="M47" s="38"/>
      <c r="N47" s="29"/>
      <c r="O47" s="39"/>
      <c r="P47" s="29"/>
      <c r="Q47" s="38"/>
      <c r="R47" s="29"/>
      <c r="S47" s="39"/>
      <c r="T47" s="29"/>
      <c r="U47" s="38"/>
      <c r="V47" s="29"/>
      <c r="W47" s="39"/>
      <c r="X47" s="29"/>
      <c r="Y47" s="38"/>
      <c r="Z47" s="29"/>
      <c r="AA47" s="39"/>
      <c r="AB47" s="29"/>
      <c r="AC47" s="38"/>
      <c r="AD47" s="29"/>
      <c r="AE47" s="39"/>
      <c r="AF47" s="29"/>
      <c r="AG47" s="39"/>
      <c r="AH47" s="12"/>
      <c r="AI47" s="55"/>
      <c r="AJ47" s="7"/>
    </row>
    <row r="48" spans="1:36" ht="15.75">
      <c r="A48" s="5"/>
      <c r="B48" s="6" t="s">
        <v>28</v>
      </c>
      <c r="C48" s="57">
        <f>SUM(C43:C47)</f>
        <v>3277.8369</v>
      </c>
      <c r="D48" s="30"/>
      <c r="E48" s="42">
        <f>SUM(E43:E46)</f>
        <v>93.5</v>
      </c>
      <c r="F48" s="30">
        <f>SUM(F43:F46)</f>
        <v>290.5</v>
      </c>
      <c r="G48" s="43">
        <f>SUM(E48:F48)</f>
        <v>384</v>
      </c>
      <c r="H48" s="57"/>
      <c r="I48" s="42">
        <f>SUM(I43:I46)</f>
        <v>47.4</v>
      </c>
      <c r="J48" s="30">
        <f>SUM(J43:J46)</f>
        <v>745.5</v>
      </c>
      <c r="K48" s="43">
        <f>SUM(I48:J48)</f>
        <v>792.9</v>
      </c>
      <c r="L48" s="57"/>
      <c r="M48" s="42">
        <f>SUM(M43:M46)</f>
        <v>17.6</v>
      </c>
      <c r="N48" s="30">
        <f>SUM(N43:N46)</f>
        <v>1461.2</v>
      </c>
      <c r="O48" s="43">
        <f>SUM(M48:N48)</f>
        <v>1478.8</v>
      </c>
      <c r="P48" s="30"/>
      <c r="Q48" s="42">
        <f>SUM(Q43:Q46)</f>
        <v>0.8</v>
      </c>
      <c r="R48" s="30">
        <f>SUM(R43:R46)</f>
        <v>1389.3999999999999</v>
      </c>
      <c r="S48" s="43">
        <f>SUM(Q48:R48)</f>
        <v>1390.1999999999998</v>
      </c>
      <c r="T48" s="30"/>
      <c r="U48" s="42">
        <f>SUM(U43:U46)</f>
        <v>0</v>
      </c>
      <c r="V48" s="30">
        <f>SUM(V43:V46)</f>
        <v>1154</v>
      </c>
      <c r="W48" s="43">
        <f>SUM(U48:V48)</f>
        <v>1154</v>
      </c>
      <c r="X48" s="30"/>
      <c r="Y48" s="42">
        <f>SUM(Y43:Y46)</f>
        <v>0</v>
      </c>
      <c r="Z48" s="30">
        <f>SUM(Z43:Z46)</f>
        <v>862.4000000000001</v>
      </c>
      <c r="AA48" s="43">
        <f>SUM(Y48:Z48)</f>
        <v>862.4000000000001</v>
      </c>
      <c r="AB48" s="30"/>
      <c r="AC48" s="42">
        <f>SUM(AC43:AC46)</f>
        <v>0</v>
      </c>
      <c r="AD48" s="30">
        <f>SUM(AD43:AD46)</f>
        <v>975.4000000000001</v>
      </c>
      <c r="AE48" s="43">
        <f>SUM(AC48:AD48)</f>
        <v>975.4000000000001</v>
      </c>
      <c r="AF48" s="30"/>
      <c r="AG48" s="43">
        <f>K48+G48+O48+S48+W48+AA48+AE48</f>
        <v>7037.699999999999</v>
      </c>
      <c r="AH48" s="13"/>
      <c r="AI48" s="57">
        <f>AG48+C48</f>
        <v>10315.5369</v>
      </c>
      <c r="AJ48" s="7"/>
    </row>
    <row r="49" spans="1:36" ht="15">
      <c r="A49" s="5"/>
      <c r="B49" s="1"/>
      <c r="C49" s="55"/>
      <c r="D49" s="29"/>
      <c r="E49" s="38"/>
      <c r="F49" s="29"/>
      <c r="G49" s="39"/>
      <c r="H49" s="55"/>
      <c r="I49" s="38"/>
      <c r="J49" s="29"/>
      <c r="K49" s="39"/>
      <c r="L49" s="55"/>
      <c r="M49" s="38"/>
      <c r="N49" s="29"/>
      <c r="O49" s="39"/>
      <c r="P49" s="29"/>
      <c r="Q49" s="38"/>
      <c r="R49" s="29"/>
      <c r="S49" s="39"/>
      <c r="T49" s="29"/>
      <c r="U49" s="38"/>
      <c r="V49" s="29"/>
      <c r="W49" s="39"/>
      <c r="X49" s="29"/>
      <c r="Y49" s="38"/>
      <c r="Z49" s="29"/>
      <c r="AA49" s="39"/>
      <c r="AB49" s="29"/>
      <c r="AC49" s="38"/>
      <c r="AD49" s="29"/>
      <c r="AE49" s="39"/>
      <c r="AF49" s="29"/>
      <c r="AG49" s="39"/>
      <c r="AH49" s="12"/>
      <c r="AI49" s="55"/>
      <c r="AJ49" s="7"/>
    </row>
    <row r="50" spans="1:36" ht="15">
      <c r="A50" s="5"/>
      <c r="B50" s="14" t="s">
        <v>13</v>
      </c>
      <c r="C50" s="55"/>
      <c r="D50" s="29"/>
      <c r="E50" s="38"/>
      <c r="F50" s="29"/>
      <c r="G50" s="39"/>
      <c r="H50" s="55"/>
      <c r="I50" s="38"/>
      <c r="J50" s="29"/>
      <c r="K50" s="39"/>
      <c r="L50" s="55"/>
      <c r="M50" s="38"/>
      <c r="N50" s="29"/>
      <c r="O50" s="39"/>
      <c r="P50" s="29"/>
      <c r="Q50" s="38"/>
      <c r="R50" s="29"/>
      <c r="S50" s="39"/>
      <c r="T50" s="29"/>
      <c r="U50" s="38"/>
      <c r="V50" s="29"/>
      <c r="W50" s="39"/>
      <c r="X50" s="29"/>
      <c r="Y50" s="38"/>
      <c r="Z50" s="29"/>
      <c r="AA50" s="39"/>
      <c r="AB50" s="29"/>
      <c r="AC50" s="38"/>
      <c r="AD50" s="29"/>
      <c r="AE50" s="39"/>
      <c r="AF50" s="29"/>
      <c r="AG50" s="39"/>
      <c r="AH50" s="12"/>
      <c r="AI50" s="55"/>
      <c r="AJ50" s="7"/>
    </row>
    <row r="51" spans="1:36" ht="15">
      <c r="A51" s="5"/>
      <c r="B51" s="1"/>
      <c r="C51" s="55"/>
      <c r="D51" s="29"/>
      <c r="E51" s="38"/>
      <c r="F51" s="29"/>
      <c r="G51" s="39"/>
      <c r="H51" s="55"/>
      <c r="I51" s="38"/>
      <c r="J51" s="29"/>
      <c r="K51" s="39"/>
      <c r="L51" s="55"/>
      <c r="M51" s="38"/>
      <c r="N51" s="29"/>
      <c r="O51" s="39"/>
      <c r="P51" s="29"/>
      <c r="Q51" s="38"/>
      <c r="R51" s="29"/>
      <c r="S51" s="39"/>
      <c r="T51" s="29"/>
      <c r="U51" s="38"/>
      <c r="V51" s="29"/>
      <c r="W51" s="39"/>
      <c r="X51" s="29"/>
      <c r="Y51" s="38"/>
      <c r="Z51" s="29"/>
      <c r="AA51" s="39"/>
      <c r="AB51" s="29"/>
      <c r="AC51" s="38"/>
      <c r="AD51" s="29"/>
      <c r="AE51" s="39"/>
      <c r="AF51" s="29"/>
      <c r="AG51" s="39"/>
      <c r="AH51" s="12"/>
      <c r="AI51" s="55"/>
      <c r="AJ51" s="7"/>
    </row>
    <row r="52" spans="1:36" ht="15">
      <c r="A52" s="5"/>
      <c r="B52" s="1" t="s">
        <v>2</v>
      </c>
      <c r="C52" s="55"/>
      <c r="D52" s="29"/>
      <c r="E52" s="38">
        <f aca="true" t="shared" si="7" ref="E52:G53">E34-E43</f>
        <v>16.299999999999997</v>
      </c>
      <c r="F52" s="29">
        <f t="shared" si="7"/>
        <v>89.60000000000002</v>
      </c>
      <c r="G52" s="39">
        <f t="shared" si="7"/>
        <v>105.90000000000003</v>
      </c>
      <c r="H52" s="55"/>
      <c r="I52" s="38">
        <f aca="true" t="shared" si="8" ref="I52:K53">I34-I43</f>
        <v>1.3999999999999986</v>
      </c>
      <c r="J52" s="29">
        <f t="shared" si="8"/>
        <v>153.5</v>
      </c>
      <c r="K52" s="39">
        <f t="shared" si="8"/>
        <v>154.89999999999998</v>
      </c>
      <c r="L52" s="55"/>
      <c r="M52" s="38">
        <f aca="true" t="shared" si="9" ref="M52:O53">M34-M43</f>
        <v>0.20000000000000018</v>
      </c>
      <c r="N52" s="29">
        <f t="shared" si="9"/>
        <v>232.69999999999993</v>
      </c>
      <c r="O52" s="39">
        <f t="shared" si="9"/>
        <v>232.89999999999998</v>
      </c>
      <c r="P52" s="29"/>
      <c r="Q52" s="38">
        <f aca="true" t="shared" si="10" ref="Q52:S53">Q34-Q43</f>
        <v>0</v>
      </c>
      <c r="R52" s="29">
        <f t="shared" si="10"/>
        <v>191.70000000000005</v>
      </c>
      <c r="S52" s="39">
        <f t="shared" si="10"/>
        <v>191.70000000000005</v>
      </c>
      <c r="T52" s="29"/>
      <c r="U52" s="38">
        <f>U34-U43</f>
        <v>0</v>
      </c>
      <c r="V52" s="29">
        <f>V34-V43</f>
        <v>163.5999999999999</v>
      </c>
      <c r="W52" s="39">
        <f>W34-W43</f>
        <v>163.5999999999999</v>
      </c>
      <c r="X52" s="29"/>
      <c r="Y52" s="38">
        <f aca="true" t="shared" si="11" ref="Y52:AA55">Y34-Y43</f>
        <v>0</v>
      </c>
      <c r="Z52" s="29">
        <f t="shared" si="11"/>
        <v>237.79999999999995</v>
      </c>
      <c r="AA52" s="39">
        <f t="shared" si="11"/>
        <v>237.79999999999995</v>
      </c>
      <c r="AB52" s="29"/>
      <c r="AC52" s="38">
        <f aca="true" t="shared" si="12" ref="AC52:AE55">AC34-AC43</f>
        <v>0</v>
      </c>
      <c r="AD52" s="29">
        <f t="shared" si="12"/>
        <v>306.6</v>
      </c>
      <c r="AE52" s="39">
        <f t="shared" si="12"/>
        <v>306.6</v>
      </c>
      <c r="AF52" s="29"/>
      <c r="AG52" s="39"/>
      <c r="AH52" s="12"/>
      <c r="AI52" s="55"/>
      <c r="AJ52" s="7"/>
    </row>
    <row r="53" spans="1:36" ht="15">
      <c r="A53" s="5"/>
      <c r="B53" s="1" t="s">
        <v>3</v>
      </c>
      <c r="C53" s="55"/>
      <c r="D53" s="29"/>
      <c r="E53" s="38">
        <f t="shared" si="7"/>
        <v>30</v>
      </c>
      <c r="F53" s="29">
        <f t="shared" si="7"/>
        <v>87.20000000000002</v>
      </c>
      <c r="G53" s="39">
        <f t="shared" si="7"/>
        <v>117.20000000000005</v>
      </c>
      <c r="H53" s="55"/>
      <c r="I53" s="38">
        <f t="shared" si="8"/>
        <v>1.3999999999999986</v>
      </c>
      <c r="J53" s="29">
        <f t="shared" si="8"/>
        <v>244.09999999999997</v>
      </c>
      <c r="K53" s="39">
        <f t="shared" si="8"/>
        <v>245.5</v>
      </c>
      <c r="L53" s="55"/>
      <c r="M53" s="38">
        <f t="shared" si="9"/>
        <v>1.0999999999999999</v>
      </c>
      <c r="N53" s="29">
        <f t="shared" si="9"/>
        <v>287.20000000000005</v>
      </c>
      <c r="O53" s="39">
        <f t="shared" si="9"/>
        <v>288.30000000000007</v>
      </c>
      <c r="P53" s="29"/>
      <c r="Q53" s="38">
        <f t="shared" si="10"/>
        <v>0</v>
      </c>
      <c r="R53" s="29">
        <f t="shared" si="10"/>
        <v>147.60000000000002</v>
      </c>
      <c r="S53" s="39">
        <f t="shared" si="10"/>
        <v>147.60000000000002</v>
      </c>
      <c r="T53" s="29"/>
      <c r="U53" s="38">
        <f aca="true" t="shared" si="13" ref="U53:W54">U35-U44</f>
        <v>0</v>
      </c>
      <c r="V53" s="29">
        <f t="shared" si="13"/>
        <v>153.79999999999995</v>
      </c>
      <c r="W53" s="39">
        <f t="shared" si="13"/>
        <v>153.79999999999995</v>
      </c>
      <c r="X53" s="29"/>
      <c r="Y53" s="38">
        <f t="shared" si="11"/>
        <v>0</v>
      </c>
      <c r="Z53" s="29">
        <f t="shared" si="11"/>
        <v>168.5</v>
      </c>
      <c r="AA53" s="39">
        <f t="shared" si="11"/>
        <v>168.5</v>
      </c>
      <c r="AB53" s="29"/>
      <c r="AC53" s="38">
        <f t="shared" si="12"/>
        <v>0</v>
      </c>
      <c r="AD53" s="29">
        <f t="shared" si="12"/>
        <v>106.49999999999994</v>
      </c>
      <c r="AE53" s="39">
        <f t="shared" si="12"/>
        <v>106.49999999999994</v>
      </c>
      <c r="AF53" s="29"/>
      <c r="AG53" s="39"/>
      <c r="AH53" s="12"/>
      <c r="AI53" s="55"/>
      <c r="AJ53" s="7"/>
    </row>
    <row r="54" spans="1:36" ht="15">
      <c r="A54" s="5"/>
      <c r="B54" s="1" t="s">
        <v>4</v>
      </c>
      <c r="C54" s="55"/>
      <c r="D54" s="29"/>
      <c r="E54" s="38">
        <v>0</v>
      </c>
      <c r="F54" s="29">
        <v>0</v>
      </c>
      <c r="G54" s="39">
        <v>0</v>
      </c>
      <c r="H54" s="55"/>
      <c r="I54" s="38">
        <v>0</v>
      </c>
      <c r="J54" s="29">
        <v>0</v>
      </c>
      <c r="K54" s="39">
        <v>0</v>
      </c>
      <c r="L54" s="55"/>
      <c r="M54" s="38">
        <v>0</v>
      </c>
      <c r="N54" s="29">
        <v>0</v>
      </c>
      <c r="O54" s="39">
        <v>0</v>
      </c>
      <c r="P54" s="29"/>
      <c r="Q54" s="38">
        <v>0</v>
      </c>
      <c r="R54" s="29">
        <v>0</v>
      </c>
      <c r="S54" s="39">
        <v>0</v>
      </c>
      <c r="T54" s="29"/>
      <c r="U54" s="38">
        <f t="shared" si="13"/>
        <v>0</v>
      </c>
      <c r="V54" s="29">
        <f t="shared" si="13"/>
        <v>0</v>
      </c>
      <c r="W54" s="39">
        <f t="shared" si="13"/>
        <v>0</v>
      </c>
      <c r="X54" s="29"/>
      <c r="Y54" s="38">
        <f t="shared" si="11"/>
        <v>0</v>
      </c>
      <c r="Z54" s="29">
        <f t="shared" si="11"/>
        <v>0</v>
      </c>
      <c r="AA54" s="39">
        <f t="shared" si="11"/>
        <v>0</v>
      </c>
      <c r="AB54" s="29"/>
      <c r="AC54" s="38">
        <f t="shared" si="12"/>
        <v>0</v>
      </c>
      <c r="AD54" s="29">
        <f t="shared" si="12"/>
        <v>0</v>
      </c>
      <c r="AE54" s="39">
        <f t="shared" si="12"/>
        <v>0</v>
      </c>
      <c r="AF54" s="29"/>
      <c r="AG54" s="39"/>
      <c r="AH54" s="12"/>
      <c r="AI54" s="55"/>
      <c r="AJ54" s="7"/>
    </row>
    <row r="55" spans="1:36" ht="15">
      <c r="A55" s="5"/>
      <c r="B55" s="1" t="s">
        <v>5</v>
      </c>
      <c r="C55" s="66"/>
      <c r="D55" s="28"/>
      <c r="E55" s="40">
        <f>E37-E46</f>
        <v>26.799999999999997</v>
      </c>
      <c r="F55" s="24">
        <f>F37-F46</f>
        <v>0</v>
      </c>
      <c r="G55" s="41">
        <f>G37-G46</f>
        <v>26.8</v>
      </c>
      <c r="H55" s="66"/>
      <c r="I55" s="40">
        <f>I37-I46</f>
        <v>18.400000000000002</v>
      </c>
      <c r="J55" s="24">
        <f>J37-J46</f>
        <v>3.4000000000000004</v>
      </c>
      <c r="K55" s="41">
        <f>K37-K46</f>
        <v>21.8</v>
      </c>
      <c r="L55" s="66"/>
      <c r="M55" s="40">
        <f>M37-M46</f>
        <v>3</v>
      </c>
      <c r="N55" s="24">
        <f>N37-N46</f>
        <v>10.7</v>
      </c>
      <c r="O55" s="41">
        <f>O37-O46</f>
        <v>13.700000000000003</v>
      </c>
      <c r="P55" s="40"/>
      <c r="Q55" s="40">
        <f>Q37-Q46</f>
        <v>3</v>
      </c>
      <c r="R55" s="24">
        <f>R37-R46</f>
        <v>33.4</v>
      </c>
      <c r="S55" s="41">
        <f>S37-S46</f>
        <v>36.4</v>
      </c>
      <c r="T55" s="73"/>
      <c r="U55" s="40">
        <f>U37-U46</f>
        <v>2.2</v>
      </c>
      <c r="V55" s="24">
        <f>V37-V46</f>
        <v>16.000000000000007</v>
      </c>
      <c r="W55" s="41">
        <f>W37-W46</f>
        <v>18.199999999999996</v>
      </c>
      <c r="X55" s="28"/>
      <c r="Y55" s="40">
        <f t="shared" si="11"/>
        <v>2.2</v>
      </c>
      <c r="Z55" s="24">
        <f t="shared" si="11"/>
        <v>84.99999999999999</v>
      </c>
      <c r="AA55" s="41">
        <f t="shared" si="11"/>
        <v>87.2</v>
      </c>
      <c r="AB55" s="28"/>
      <c r="AC55" s="40">
        <f t="shared" si="12"/>
        <v>2.2</v>
      </c>
      <c r="AD55" s="24">
        <f t="shared" si="12"/>
        <v>84.7</v>
      </c>
      <c r="AE55" s="41">
        <f t="shared" si="12"/>
        <v>86.89999999999999</v>
      </c>
      <c r="AF55" s="28"/>
      <c r="AG55" s="39"/>
      <c r="AH55" s="29"/>
      <c r="AI55" s="55"/>
      <c r="AJ55" s="7"/>
    </row>
    <row r="56" spans="1:36" ht="15">
      <c r="A56" s="5"/>
      <c r="B56" s="1"/>
      <c r="C56" s="55"/>
      <c r="D56" s="29"/>
      <c r="E56" s="38"/>
      <c r="F56" s="29"/>
      <c r="G56" s="39"/>
      <c r="H56" s="55"/>
      <c r="I56" s="38"/>
      <c r="J56" s="29"/>
      <c r="K56" s="39"/>
      <c r="L56" s="55"/>
      <c r="M56" s="38"/>
      <c r="N56" s="29"/>
      <c r="O56" s="39"/>
      <c r="P56" s="29"/>
      <c r="Q56" s="38"/>
      <c r="R56" s="29"/>
      <c r="S56" s="39"/>
      <c r="T56" s="29"/>
      <c r="U56" s="38"/>
      <c r="V56" s="29"/>
      <c r="W56" s="39"/>
      <c r="X56" s="29"/>
      <c r="Y56" s="38"/>
      <c r="Z56" s="29"/>
      <c r="AA56" s="39"/>
      <c r="AB56" s="29"/>
      <c r="AC56" s="38"/>
      <c r="AD56" s="29"/>
      <c r="AE56" s="39"/>
      <c r="AF56" s="29"/>
      <c r="AG56" s="39"/>
      <c r="AH56" s="12"/>
      <c r="AI56" s="55"/>
      <c r="AJ56" s="7"/>
    </row>
    <row r="57" spans="1:36" ht="15.75">
      <c r="A57" s="5"/>
      <c r="B57" s="6" t="s">
        <v>29</v>
      </c>
      <c r="C57" s="57"/>
      <c r="D57" s="30"/>
      <c r="E57" s="42">
        <f>SUM(E39-E48)</f>
        <v>73.1</v>
      </c>
      <c r="F57" s="30">
        <f>SUM(F39-F48)</f>
        <v>176.80000000000007</v>
      </c>
      <c r="G57" s="43">
        <f>SUM(G39-G48)</f>
        <v>249.9000000000001</v>
      </c>
      <c r="H57" s="30"/>
      <c r="I57" s="42">
        <f>SUM(I39-I48)</f>
        <v>21.199999999999996</v>
      </c>
      <c r="J57" s="30">
        <f>SUM(J39-J48)</f>
        <v>401</v>
      </c>
      <c r="K57" s="43">
        <f>SUM(K39-K48)</f>
        <v>422.19999999999993</v>
      </c>
      <c r="L57" s="57"/>
      <c r="M57" s="42">
        <f>SUM(M39-M48)</f>
        <v>4.299999999999997</v>
      </c>
      <c r="N57" s="30">
        <f>SUM(N39-N48)</f>
        <v>530.5999999999999</v>
      </c>
      <c r="O57" s="43">
        <f>SUM(O39-O48)</f>
        <v>534.9000000000001</v>
      </c>
      <c r="P57" s="30"/>
      <c r="Q57" s="42">
        <f>SUM(Q39-Q48)</f>
        <v>3</v>
      </c>
      <c r="R57" s="30">
        <f>SUM(R39-R48)</f>
        <v>372.70000000000005</v>
      </c>
      <c r="S57" s="43">
        <f>SUM(S39-S48)</f>
        <v>375.7000000000003</v>
      </c>
      <c r="T57" s="30"/>
      <c r="U57" s="42">
        <f>SUM(U39-U48)</f>
        <v>2.2</v>
      </c>
      <c r="V57" s="30">
        <f>SUM(V39-V48)</f>
        <v>333.4000000000001</v>
      </c>
      <c r="W57" s="43">
        <f>SUM(W39-W48)</f>
        <v>335.5999999999999</v>
      </c>
      <c r="X57" s="30"/>
      <c r="Y57" s="42">
        <f>SUM(Y39-Y48)</f>
        <v>2.2</v>
      </c>
      <c r="Z57" s="30">
        <f>SUM(Z39-Z48)</f>
        <v>491.29999999999995</v>
      </c>
      <c r="AA57" s="43">
        <f>SUM(AA39-AA48)</f>
        <v>493.5</v>
      </c>
      <c r="AB57" s="30"/>
      <c r="AC57" s="42">
        <f>SUM(AC39-AC48)</f>
        <v>2.2</v>
      </c>
      <c r="AD57" s="30">
        <f>SUM(AD39-AD48)</f>
        <v>497.79999999999995</v>
      </c>
      <c r="AE57" s="43">
        <f>SUM(AE39-AE48)</f>
        <v>499.9999999999998</v>
      </c>
      <c r="AF57" s="30"/>
      <c r="AG57" s="43"/>
      <c r="AH57" s="13"/>
      <c r="AI57" s="57"/>
      <c r="AJ57" s="7"/>
    </row>
    <row r="58" spans="1:36" ht="15.75">
      <c r="A58" s="5"/>
      <c r="B58" s="6"/>
      <c r="C58" s="57"/>
      <c r="D58" s="30"/>
      <c r="E58" s="42"/>
      <c r="F58" s="30"/>
      <c r="G58" s="43"/>
      <c r="H58" s="30"/>
      <c r="I58" s="42"/>
      <c r="J58" s="30"/>
      <c r="K58" s="43"/>
      <c r="L58" s="57"/>
      <c r="M58" s="42"/>
      <c r="N58" s="30"/>
      <c r="O58" s="43"/>
      <c r="P58" s="30"/>
      <c r="Q58" s="42"/>
      <c r="R58" s="30"/>
      <c r="S58" s="43"/>
      <c r="T58" s="30"/>
      <c r="U58" s="42"/>
      <c r="V58" s="30"/>
      <c r="W58" s="43"/>
      <c r="X58" s="30"/>
      <c r="Y58" s="42"/>
      <c r="Z58" s="30"/>
      <c r="AA58" s="43"/>
      <c r="AB58" s="30"/>
      <c r="AC58" s="42"/>
      <c r="AD58" s="30"/>
      <c r="AE58" s="43"/>
      <c r="AF58" s="30"/>
      <c r="AG58" s="39"/>
      <c r="AH58" s="12"/>
      <c r="AI58" s="55"/>
      <c r="AJ58" s="7"/>
    </row>
    <row r="59" spans="1:36" ht="8.25" customHeight="1">
      <c r="A59" s="5"/>
      <c r="B59" s="6"/>
      <c r="C59" s="57"/>
      <c r="D59" s="30"/>
      <c r="E59" s="42"/>
      <c r="F59" s="30"/>
      <c r="G59" s="43"/>
      <c r="H59" s="30"/>
      <c r="I59" s="42"/>
      <c r="J59" s="30"/>
      <c r="K59" s="43"/>
      <c r="L59" s="30"/>
      <c r="M59" s="42"/>
      <c r="N59" s="30"/>
      <c r="O59" s="43"/>
      <c r="P59" s="30"/>
      <c r="Q59" s="42"/>
      <c r="R59" s="30"/>
      <c r="S59" s="43"/>
      <c r="T59" s="30"/>
      <c r="U59" s="42"/>
      <c r="V59" s="30"/>
      <c r="W59" s="43"/>
      <c r="X59" s="30"/>
      <c r="Y59" s="42"/>
      <c r="Z59" s="30"/>
      <c r="AA59" s="43"/>
      <c r="AB59" s="30"/>
      <c r="AC59" s="42"/>
      <c r="AD59" s="30"/>
      <c r="AE59" s="43"/>
      <c r="AF59" s="30"/>
      <c r="AG59" s="39"/>
      <c r="AH59" s="12"/>
      <c r="AI59" s="55"/>
      <c r="AJ59" s="7"/>
    </row>
    <row r="60" spans="1:36" ht="15.75">
      <c r="A60" s="5"/>
      <c r="B60" s="6" t="s">
        <v>18</v>
      </c>
      <c r="C60" s="68">
        <v>988</v>
      </c>
      <c r="D60" s="31"/>
      <c r="E60" s="44"/>
      <c r="F60" s="31"/>
      <c r="G60" s="45">
        <v>199</v>
      </c>
      <c r="H60" s="31"/>
      <c r="I60" s="44"/>
      <c r="J60" s="31"/>
      <c r="K60" s="45">
        <v>208</v>
      </c>
      <c r="L60" s="31"/>
      <c r="M60" s="44"/>
      <c r="N60" s="31"/>
      <c r="O60" s="45">
        <v>275</v>
      </c>
      <c r="P60" s="31"/>
      <c r="Q60" s="44"/>
      <c r="R60" s="31"/>
      <c r="S60" s="45">
        <v>317</v>
      </c>
      <c r="T60" s="30"/>
      <c r="U60" s="44"/>
      <c r="V60" s="31"/>
      <c r="W60" s="45">
        <v>310</v>
      </c>
      <c r="X60" s="31"/>
      <c r="Y60" s="44"/>
      <c r="Z60" s="31"/>
      <c r="AA60" s="45">
        <v>271</v>
      </c>
      <c r="AB60" s="30"/>
      <c r="AC60" s="44"/>
      <c r="AD60" s="31"/>
      <c r="AE60" s="45">
        <v>261</v>
      </c>
      <c r="AF60" s="30"/>
      <c r="AG60" s="39"/>
      <c r="AH60" s="12"/>
      <c r="AI60" s="55"/>
      <c r="AJ60" s="7"/>
    </row>
    <row r="61" spans="1:36" ht="15.75">
      <c r="A61" s="5"/>
      <c r="B61" s="6" t="s">
        <v>19</v>
      </c>
      <c r="C61" s="68">
        <v>45</v>
      </c>
      <c r="D61" s="31"/>
      <c r="E61" s="44"/>
      <c r="F61" s="31"/>
      <c r="G61" s="45">
        <v>37</v>
      </c>
      <c r="H61" s="31"/>
      <c r="I61" s="44"/>
      <c r="J61" s="31"/>
      <c r="K61" s="45">
        <v>39</v>
      </c>
      <c r="L61" s="31"/>
      <c r="M61" s="44"/>
      <c r="N61" s="31"/>
      <c r="O61" s="45">
        <v>42</v>
      </c>
      <c r="P61" s="31"/>
      <c r="Q61" s="44"/>
      <c r="R61" s="31"/>
      <c r="S61" s="45">
        <v>41</v>
      </c>
      <c r="T61" s="30"/>
      <c r="U61" s="44"/>
      <c r="V61" s="31"/>
      <c r="W61" s="45">
        <v>43</v>
      </c>
      <c r="X61" s="31"/>
      <c r="Y61" s="44"/>
      <c r="Z61" s="31"/>
      <c r="AA61" s="45">
        <v>42</v>
      </c>
      <c r="AB61" s="30"/>
      <c r="AC61" s="44"/>
      <c r="AD61" s="31"/>
      <c r="AE61" s="45">
        <v>39</v>
      </c>
      <c r="AF61" s="30"/>
      <c r="AG61" s="39"/>
      <c r="AH61" s="12"/>
      <c r="AI61" s="55"/>
      <c r="AJ61" s="7"/>
    </row>
    <row r="62" spans="1:36" ht="15.75">
      <c r="A62" s="5"/>
      <c r="B62" s="6"/>
      <c r="C62" s="57"/>
      <c r="D62" s="30"/>
      <c r="E62" s="42"/>
      <c r="F62" s="30"/>
      <c r="G62" s="43"/>
      <c r="H62" s="30"/>
      <c r="I62" s="42"/>
      <c r="J62" s="30"/>
      <c r="K62" s="43"/>
      <c r="L62" s="30"/>
      <c r="M62" s="42"/>
      <c r="N62" s="30"/>
      <c r="O62" s="43"/>
      <c r="P62" s="30"/>
      <c r="Q62" s="42"/>
      <c r="R62" s="30"/>
      <c r="S62" s="43"/>
      <c r="T62" s="30"/>
      <c r="U62" s="42"/>
      <c r="V62" s="30"/>
      <c r="W62" s="43"/>
      <c r="X62" s="30"/>
      <c r="Y62" s="42"/>
      <c r="Z62" s="30"/>
      <c r="AA62" s="43"/>
      <c r="AB62" s="30"/>
      <c r="AC62" s="42"/>
      <c r="AD62" s="30"/>
      <c r="AE62" s="43"/>
      <c r="AF62" s="30"/>
      <c r="AG62" s="39"/>
      <c r="AH62" s="12"/>
      <c r="AI62" s="55"/>
      <c r="AJ62" s="7"/>
    </row>
    <row r="63" spans="1:36" ht="15.75">
      <c r="A63" s="5"/>
      <c r="B63" s="6"/>
      <c r="C63" s="57"/>
      <c r="D63" s="30"/>
      <c r="E63" s="42"/>
      <c r="F63" s="30"/>
      <c r="G63" s="43"/>
      <c r="H63" s="30"/>
      <c r="I63" s="42"/>
      <c r="J63" s="30"/>
      <c r="K63" s="43"/>
      <c r="L63" s="30"/>
      <c r="M63" s="42"/>
      <c r="N63" s="30"/>
      <c r="O63" s="43"/>
      <c r="P63" s="30"/>
      <c r="Q63" s="42"/>
      <c r="R63" s="30"/>
      <c r="S63" s="43"/>
      <c r="T63" s="30"/>
      <c r="U63" s="42"/>
      <c r="V63" s="30"/>
      <c r="W63" s="43"/>
      <c r="X63" s="30"/>
      <c r="Y63" s="42"/>
      <c r="Z63" s="30"/>
      <c r="AA63" s="43"/>
      <c r="AB63" s="30"/>
      <c r="AC63" s="42"/>
      <c r="AD63" s="30"/>
      <c r="AE63" s="43"/>
      <c r="AF63" s="30"/>
      <c r="AG63" s="39"/>
      <c r="AH63" s="12"/>
      <c r="AI63" s="55"/>
      <c r="AJ63" s="7"/>
    </row>
    <row r="64" spans="1:36" ht="8.25" customHeight="1">
      <c r="A64" s="5"/>
      <c r="B64" s="6"/>
      <c r="C64" s="57"/>
      <c r="D64" s="30"/>
      <c r="E64" s="42"/>
      <c r="F64" s="30"/>
      <c r="G64" s="43"/>
      <c r="H64" s="30"/>
      <c r="I64" s="42"/>
      <c r="J64" s="30"/>
      <c r="K64" s="43"/>
      <c r="L64" s="30"/>
      <c r="M64" s="42"/>
      <c r="N64" s="30"/>
      <c r="O64" s="43"/>
      <c r="P64" s="30"/>
      <c r="Q64" s="42"/>
      <c r="R64" s="30"/>
      <c r="S64" s="43"/>
      <c r="T64" s="30"/>
      <c r="U64" s="42"/>
      <c r="V64" s="30"/>
      <c r="W64" s="43"/>
      <c r="X64" s="30"/>
      <c r="Y64" s="42"/>
      <c r="Z64" s="30"/>
      <c r="AA64" s="43"/>
      <c r="AB64" s="30"/>
      <c r="AC64" s="42"/>
      <c r="AD64" s="30"/>
      <c r="AE64" s="43"/>
      <c r="AF64" s="30"/>
      <c r="AG64" s="39"/>
      <c r="AH64" s="12"/>
      <c r="AI64" s="55"/>
      <c r="AJ64" s="7"/>
    </row>
    <row r="65" spans="1:36" ht="18.75">
      <c r="A65" s="5"/>
      <c r="B65" s="8" t="s">
        <v>14</v>
      </c>
      <c r="C65" s="57"/>
      <c r="D65" s="30"/>
      <c r="E65" s="42"/>
      <c r="F65" s="30"/>
      <c r="G65" s="43"/>
      <c r="H65" s="30"/>
      <c r="I65" s="42"/>
      <c r="J65" s="30"/>
      <c r="K65" s="43"/>
      <c r="L65" s="30"/>
      <c r="M65" s="42"/>
      <c r="N65" s="30"/>
      <c r="O65" s="43"/>
      <c r="P65" s="30"/>
      <c r="Q65" s="42"/>
      <c r="R65" s="30"/>
      <c r="S65" s="43"/>
      <c r="T65" s="30"/>
      <c r="U65" s="42"/>
      <c r="V65" s="30"/>
      <c r="W65" s="43"/>
      <c r="X65" s="30"/>
      <c r="Y65" s="42"/>
      <c r="Z65" s="30"/>
      <c r="AA65" s="43"/>
      <c r="AB65" s="30"/>
      <c r="AC65" s="42"/>
      <c r="AD65" s="30"/>
      <c r="AE65" s="43"/>
      <c r="AF65" s="30"/>
      <c r="AG65" s="39"/>
      <c r="AH65" s="12"/>
      <c r="AI65" s="55"/>
      <c r="AJ65" s="7"/>
    </row>
    <row r="66" spans="1:36" ht="18.75">
      <c r="A66" s="5"/>
      <c r="B66" s="8" t="s">
        <v>15</v>
      </c>
      <c r="C66" s="58">
        <v>18</v>
      </c>
      <c r="D66" s="13"/>
      <c r="E66" s="46"/>
      <c r="F66" s="47"/>
      <c r="G66" s="48">
        <v>1.7</v>
      </c>
      <c r="H66" s="47"/>
      <c r="I66" s="46"/>
      <c r="J66" s="47"/>
      <c r="K66" s="48">
        <v>0.7</v>
      </c>
      <c r="L66" s="47"/>
      <c r="M66" s="46"/>
      <c r="N66" s="47"/>
      <c r="O66" s="48">
        <v>0.2</v>
      </c>
      <c r="P66" s="47"/>
      <c r="Q66" s="46"/>
      <c r="R66" s="47"/>
      <c r="S66" s="48">
        <v>17.3</v>
      </c>
      <c r="T66" s="47"/>
      <c r="U66" s="46"/>
      <c r="V66" s="47"/>
      <c r="W66" s="48">
        <v>1.7</v>
      </c>
      <c r="X66" s="47"/>
      <c r="Y66" s="46"/>
      <c r="Z66" s="47"/>
      <c r="AA66" s="48">
        <v>1.4</v>
      </c>
      <c r="AB66" s="47"/>
      <c r="AC66" s="46"/>
      <c r="AD66" s="47"/>
      <c r="AE66" s="48">
        <v>2.6</v>
      </c>
      <c r="AF66" s="47"/>
      <c r="AG66" s="48">
        <f>K66+G66+O66+S66+W66+AA66+AE66</f>
        <v>25.6</v>
      </c>
      <c r="AH66" s="13"/>
      <c r="AI66" s="58">
        <f>AG66+C66</f>
        <v>43.6</v>
      </c>
      <c r="AJ66" s="7"/>
    </row>
    <row r="67" spans="1:36" ht="15">
      <c r="A67" s="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7"/>
    </row>
    <row r="68" spans="1:36" ht="15">
      <c r="A68" s="5"/>
      <c r="B68" s="1" t="s">
        <v>16</v>
      </c>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79" t="s">
        <v>44</v>
      </c>
      <c r="AF68" s="1"/>
      <c r="AG68" s="17"/>
      <c r="AH68" s="17"/>
      <c r="AI68" s="17"/>
      <c r="AJ68" s="7"/>
    </row>
    <row r="69" spans="1:36" ht="15">
      <c r="A69" s="5"/>
      <c r="B69" s="1" t="s">
        <v>31</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7"/>
      <c r="AH69" s="17"/>
      <c r="AI69" s="17"/>
      <c r="AJ69" s="7"/>
    </row>
    <row r="70" spans="1:36" ht="15">
      <c r="A70" s="5"/>
      <c r="B70" s="64" t="s">
        <v>36</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7"/>
      <c r="AH70" s="17"/>
      <c r="AI70" s="17"/>
      <c r="AJ70" s="7"/>
    </row>
    <row r="71" spans="1:36" ht="15">
      <c r="A71" s="5"/>
      <c r="B71" s="64" t="s">
        <v>37</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7"/>
      <c r="AH71" s="17"/>
      <c r="AI71" s="17"/>
      <c r="AJ71" s="7"/>
    </row>
    <row r="72" spans="1:36" ht="15">
      <c r="A72" s="5"/>
      <c r="B72" s="64" t="s">
        <v>38</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7"/>
      <c r="AH72" s="17"/>
      <c r="AI72" s="17"/>
      <c r="AJ72" s="7"/>
    </row>
    <row r="73" spans="1:36" ht="15">
      <c r="A73" s="5"/>
      <c r="B73" s="64" t="s">
        <v>42</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7"/>
      <c r="AH73" s="17"/>
      <c r="AI73" s="17"/>
      <c r="AJ73" s="7"/>
    </row>
    <row r="74" spans="1:36" ht="15">
      <c r="A74" s="5"/>
      <c r="B74" s="64" t="s">
        <v>39</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7"/>
      <c r="AH74" s="17"/>
      <c r="AI74" s="17"/>
      <c r="AJ74" s="7"/>
    </row>
    <row r="75" spans="1:36" ht="15">
      <c r="A75" s="5"/>
      <c r="B75" s="64" t="s">
        <v>32</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7"/>
      <c r="AH75" s="17"/>
      <c r="AI75" s="17"/>
      <c r="AJ75" s="7"/>
    </row>
    <row r="76" spans="1:36" ht="15.75" thickBot="1">
      <c r="A76" s="18"/>
      <c r="B76" s="77"/>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20"/>
    </row>
  </sheetData>
  <mergeCells count="7">
    <mergeCell ref="E11:G11"/>
    <mergeCell ref="I11:K11"/>
    <mergeCell ref="A2:AJ2"/>
    <mergeCell ref="A4:AJ4"/>
    <mergeCell ref="A6:AJ6"/>
    <mergeCell ref="M11:O11"/>
    <mergeCell ref="E9:AG9"/>
  </mergeCells>
  <printOptions horizontalCentered="1" verticalCentered="1"/>
  <pageMargins left="0" right="0" top="0.35" bottom="0.25" header="0.5" footer="0.5"/>
  <pageSetup horizontalDpi="300" verticalDpi="3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grubb</dc:creator>
  <cp:keywords/>
  <dc:description/>
  <cp:lastModifiedBy>GrubbN</cp:lastModifiedBy>
  <cp:lastPrinted>2003-11-07T13:01:47Z</cp:lastPrinted>
  <dcterms:created xsi:type="dcterms:W3CDTF">1998-11-04T18:54:54Z</dcterms:created>
  <dcterms:modified xsi:type="dcterms:W3CDTF">2005-03-10T11:30:47Z</dcterms:modified>
  <cp:category/>
  <cp:version/>
  <cp:contentType/>
  <cp:contentStatus/>
</cp:coreProperties>
</file>