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26" sheetId="1" r:id="rId1"/>
  </sheets>
  <definedNames>
    <definedName name="_xlnm.Print_Area" localSheetId="0">'t-26'!$A$1:$K$75</definedName>
    <definedName name="Print_Area_MI">'t-26'!$B$2:$K$81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<sst xmlns="http://schemas.openxmlformats.org/spreadsheetml/2006/main" count="90" uniqueCount="73">
  <si>
    <t xml:space="preserve"> </t>
  </si>
  <si>
    <t>STATE</t>
  </si>
  <si>
    <t>CAPITAL</t>
  </si>
  <si>
    <t>OPERATING</t>
  </si>
  <si>
    <t>PLANNING</t>
  </si>
  <si>
    <t xml:space="preserve"> PROJECT</t>
  </si>
  <si>
    <t>PROGRAM</t>
  </si>
  <si>
    <t>TOTAL</t>
  </si>
  <si>
    <t>% OF</t>
  </si>
  <si>
    <t>ADMIN.</t>
  </si>
  <si>
    <t>RESERVE</t>
  </si>
  <si>
    <t>OBLIGATIONS</t>
  </si>
  <si>
    <t xml:space="preserve">  TOTAL</t>
  </si>
  <si>
    <t>Percent of Total</t>
  </si>
  <si>
    <t xml:space="preserve"> 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</si>
  <si>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</si>
  <si>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</si>
  <si>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</si>
  <si>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</si>
  <si>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</si>
  <si>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</si>
  <si>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</si>
  <si>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</si>
  <si>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</si>
  <si>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</si>
  <si>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</si>
  <si>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</si>
  <si>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</si>
  <si>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</si>
  <si>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</si>
  <si>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</si>
  <si>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</si>
  <si>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</si>
  <si>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</si>
  <si>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</si>
  <si>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</si>
  <si>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</si>
  <si>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</si>
  <si>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</si>
  <si>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</si>
  <si>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</si>
  <si>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</si>
  <si>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</si>
  <si>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</si>
  <si>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</si>
  <si>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</si>
  <si>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</si>
  <si>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</si>
  <si>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</si>
  <si>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</si>
  <si>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</si>
  <si>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</si>
  <si>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</si>
  <si>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</si>
  <si>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</si>
  <si>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</si>
  <si>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</si>
  <si>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</si>
  <si>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</si>
  <si>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</si>
  <si>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</si>
  <si>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</si>
  <si>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</si>
  <si>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</si>
  <si>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</si>
  <si>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</si>
  <si>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</si>
  <si>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</si>
  <si>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</si>
  <si>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</si>
  <si>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>NON-URBANIZED AREA FORMULA  FUNDS OBLIGATED IN FY 2003 FOR INTERCITY BUS BY CATEGORY</t>
  </si>
  <si>
    <t>NOTE:  $728,885 of Capital is for preventive maintenance.  (IA - $724,385; ID - $4,500)</t>
  </si>
  <si>
    <t>TABLE 35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</si>
</sst>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i/>
      <sz val="12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57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37" fontId="0" fillId="0" borderId="2" xfId="0" applyNumberForma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5" fontId="0" fillId="0" borderId="0" xfId="0" applyNumberForma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0" fillId="0" borderId="5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164" fontId="0" fillId="0" borderId="2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80"/>
  <sheetViews>
    <sheetView tabSelected="1" defaultGridColor="0" zoomScale="77" zoomScaleNormal="77" colorId="22" workbookViewId="0" topLeftCell="B1">
      <pane xSplit="1" ySplit="11" topLeftCell="C12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3" sqref="B3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4" width="12.77734375" style="0" customWidth="1"/>
    <col min="5" max="5" width="11.77734375" style="0" customWidth="1"/>
    <col min="6" max="7" width="10.77734375" style="0" customWidth="1"/>
    <col min="8" max="8" width="10.5546875" style="0" bestFit="1" customWidth="1"/>
    <col min="9" max="9" width="12.77734375" style="0" customWidth="1"/>
    <col min="10" max="10" width="11.4453125" style="0" customWidth="1"/>
    <col min="11" max="11" width="2.77734375" style="0" customWidth="1"/>
    <col min="12" max="16384" width="11.4453125" style="0" customWidth="1"/>
  </cols>
  <sheetData>
    <row r="1" spans="2:10" ht="15">
      <c r="B1" s="1"/>
      <c r="C1" s="1"/>
      <c r="D1" s="1"/>
      <c r="E1" s="1"/>
      <c r="F1" s="1"/>
      <c r="G1" s="1"/>
      <c r="H1" s="1"/>
      <c r="I1" s="1"/>
      <c r="J1" s="1"/>
    </row>
    <row r="2" spans="2:10" ht="15.75" customHeight="1">
      <c r="B2" s="40" t="s">
        <v>72</v>
      </c>
      <c r="C2" s="41"/>
      <c r="D2" s="41"/>
      <c r="E2" s="41"/>
      <c r="F2" s="41"/>
      <c r="G2" s="41"/>
      <c r="H2" s="41"/>
      <c r="I2" s="41"/>
      <c r="J2" s="42"/>
    </row>
    <row r="3" spans="2:10" ht="15.75">
      <c r="B3" s="9"/>
      <c r="C3" s="10"/>
      <c r="D3" s="10"/>
      <c r="E3" s="10"/>
      <c r="F3" s="10"/>
      <c r="G3" s="10"/>
      <c r="H3" s="10"/>
      <c r="I3" s="10"/>
      <c r="J3" s="11"/>
    </row>
    <row r="4" spans="2:10" ht="15.75">
      <c r="B4" s="43" t="s">
        <v>70</v>
      </c>
      <c r="C4" s="44"/>
      <c r="D4" s="44"/>
      <c r="E4" s="44"/>
      <c r="F4" s="44"/>
      <c r="G4" s="44"/>
      <c r="H4" s="44"/>
      <c r="I4" s="44"/>
      <c r="J4" s="45"/>
    </row>
    <row r="7" spans="2:10" ht="15.75" thickBot="1">
      <c r="B7" s="2"/>
      <c r="C7" s="2"/>
      <c r="D7" s="2"/>
      <c r="E7" s="2"/>
      <c r="F7" s="2"/>
      <c r="G7" s="2"/>
      <c r="H7" s="2"/>
      <c r="I7" s="2"/>
      <c r="J7" s="2"/>
    </row>
    <row r="8" spans="3:9" ht="15">
      <c r="C8" t="s">
        <v>0</v>
      </c>
      <c r="F8" t="s">
        <v>0</v>
      </c>
      <c r="H8" t="s">
        <v>0</v>
      </c>
      <c r="I8" t="s">
        <v>0</v>
      </c>
    </row>
    <row r="9" spans="2:10" ht="15.75">
      <c r="B9" s="3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1</v>
      </c>
      <c r="H9" s="8" t="s">
        <v>6</v>
      </c>
      <c r="I9" s="8" t="s">
        <v>7</v>
      </c>
      <c r="J9" s="8" t="s">
        <v>8</v>
      </c>
    </row>
    <row r="10" spans="2:10" ht="15.75">
      <c r="B10" s="3"/>
      <c r="C10" s="3"/>
      <c r="D10" s="3"/>
      <c r="E10" s="3"/>
      <c r="F10" s="8" t="s">
        <v>9</v>
      </c>
      <c r="G10" s="8" t="s">
        <v>9</v>
      </c>
      <c r="H10" s="8" t="s">
        <v>10</v>
      </c>
      <c r="I10" s="8" t="s">
        <v>11</v>
      </c>
      <c r="J10" s="8" t="s">
        <v>7</v>
      </c>
    </row>
    <row r="11" spans="2:10" ht="15.75" thickBot="1">
      <c r="B11" s="2"/>
      <c r="C11" s="2"/>
      <c r="D11" s="2"/>
      <c r="E11" s="2"/>
      <c r="F11" s="2"/>
      <c r="G11" s="2"/>
      <c r="H11" s="2"/>
      <c r="I11" s="2"/>
      <c r="J11" s="2"/>
    </row>
    <row r="12" ht="15">
      <c r="K12" t="s">
        <v>0</v>
      </c>
    </row>
    <row r="13" spans="2:16" ht="15">
      <c r="B13" t="s">
        <v>15</v>
      </c>
      <c r="C13" s="4"/>
      <c r="D13" s="4"/>
      <c r="E13" s="4"/>
      <c r="F13" s="4"/>
      <c r="G13" s="26"/>
      <c r="H13" s="4"/>
      <c r="I13" s="28">
        <f aca="true" t="shared" si="0" ref="I13:I44">SUM(C13:H13)</f>
        <v>0</v>
      </c>
      <c r="J13" s="29">
        <f aca="true" t="shared" si="1" ref="J13:J44">(I13/$I$70)*100</f>
        <v>0</v>
      </c>
      <c r="K13" s="5"/>
      <c r="L13" s="5"/>
      <c r="M13" s="5"/>
      <c r="N13" s="5"/>
      <c r="O13" s="5"/>
      <c r="P13" s="5"/>
    </row>
    <row r="14" spans="2:16" ht="15">
      <c r="B14" t="s">
        <v>16</v>
      </c>
      <c r="C14" s="5"/>
      <c r="D14" s="5">
        <v>37918</v>
      </c>
      <c r="E14" s="5"/>
      <c r="F14" s="5">
        <v>101743</v>
      </c>
      <c r="G14" s="22"/>
      <c r="H14" s="5"/>
      <c r="I14" s="30">
        <f t="shared" si="0"/>
        <v>139661</v>
      </c>
      <c r="J14" s="29">
        <f t="shared" si="1"/>
        <v>0.6767352482487553</v>
      </c>
      <c r="K14" s="5"/>
      <c r="L14" s="5"/>
      <c r="M14" s="5"/>
      <c r="N14" s="5"/>
      <c r="O14" s="5"/>
      <c r="P14" s="5"/>
    </row>
    <row r="15" spans="2:16" ht="15">
      <c r="B15" t="s">
        <v>17</v>
      </c>
      <c r="C15" s="5"/>
      <c r="D15" s="5"/>
      <c r="E15" s="5"/>
      <c r="F15" s="5"/>
      <c r="G15" s="23"/>
      <c r="H15" s="5"/>
      <c r="I15" s="30">
        <f t="shared" si="0"/>
        <v>0</v>
      </c>
      <c r="J15" s="29">
        <f t="shared" si="1"/>
        <v>0</v>
      </c>
      <c r="K15" s="5" t="s">
        <v>0</v>
      </c>
      <c r="L15" s="5"/>
      <c r="M15" s="5"/>
      <c r="N15" s="5"/>
      <c r="O15" s="5"/>
      <c r="P15" s="5"/>
    </row>
    <row r="16" spans="2:16" ht="15">
      <c r="B16" t="s">
        <v>18</v>
      </c>
      <c r="C16" s="5"/>
      <c r="D16" s="5">
        <v>481156</v>
      </c>
      <c r="E16" s="5"/>
      <c r="F16" s="5"/>
      <c r="G16" s="23"/>
      <c r="H16" s="5"/>
      <c r="I16" s="30">
        <f t="shared" si="0"/>
        <v>481156</v>
      </c>
      <c r="J16" s="29">
        <f t="shared" si="1"/>
        <v>2.3314685209641786</v>
      </c>
      <c r="K16" s="5"/>
      <c r="L16" s="5"/>
      <c r="M16" s="5"/>
      <c r="N16" s="5"/>
      <c r="O16" s="5"/>
      <c r="P16" s="5"/>
    </row>
    <row r="17" spans="2:16" ht="15">
      <c r="B17" s="6" t="s">
        <v>19</v>
      </c>
      <c r="C17" s="7"/>
      <c r="D17" s="7">
        <v>158710</v>
      </c>
      <c r="E17" s="7"/>
      <c r="F17" s="7"/>
      <c r="G17" s="24"/>
      <c r="H17" s="7"/>
      <c r="I17" s="31">
        <f t="shared" si="0"/>
        <v>158710</v>
      </c>
      <c r="J17" s="32">
        <f t="shared" si="1"/>
        <v>0.7690382515488215</v>
      </c>
      <c r="K17" s="5"/>
      <c r="L17" s="5"/>
      <c r="M17" s="5"/>
      <c r="N17" s="5"/>
      <c r="O17" s="5"/>
      <c r="P17" s="5"/>
    </row>
    <row r="18" spans="2:16" ht="15">
      <c r="B18" t="s">
        <v>20</v>
      </c>
      <c r="C18" s="5">
        <v>272240</v>
      </c>
      <c r="D18" s="5">
        <v>597292</v>
      </c>
      <c r="E18" s="5"/>
      <c r="F18" s="5"/>
      <c r="G18" s="23"/>
      <c r="H18" s="5">
        <v>670782</v>
      </c>
      <c r="I18" s="30">
        <f t="shared" si="0"/>
        <v>1540314</v>
      </c>
      <c r="J18" s="29">
        <f t="shared" si="1"/>
        <v>7.463678315141903</v>
      </c>
      <c r="K18" s="5"/>
      <c r="L18" s="5"/>
      <c r="M18" s="5"/>
      <c r="N18" s="5"/>
      <c r="O18" s="5"/>
      <c r="P18" s="5"/>
    </row>
    <row r="19" spans="2:16" ht="15">
      <c r="B19" t="s">
        <v>21</v>
      </c>
      <c r="C19" s="5"/>
      <c r="D19" s="5"/>
      <c r="E19" s="5"/>
      <c r="F19" s="5"/>
      <c r="G19" s="23"/>
      <c r="H19" s="5"/>
      <c r="I19" s="30">
        <f t="shared" si="0"/>
        <v>0</v>
      </c>
      <c r="J19" s="29">
        <f t="shared" si="1"/>
        <v>0</v>
      </c>
      <c r="K19" s="5"/>
      <c r="L19" s="5"/>
      <c r="M19" s="5"/>
      <c r="N19" s="5"/>
      <c r="O19" s="5"/>
      <c r="P19" s="5"/>
    </row>
    <row r="20" spans="2:16" ht="15">
      <c r="B20" t="s">
        <v>22</v>
      </c>
      <c r="C20" s="5"/>
      <c r="D20" s="5"/>
      <c r="E20" s="5"/>
      <c r="F20" s="5"/>
      <c r="G20" s="23"/>
      <c r="H20" s="5"/>
      <c r="I20" s="30">
        <f t="shared" si="0"/>
        <v>0</v>
      </c>
      <c r="J20" s="29">
        <f t="shared" si="1"/>
        <v>0</v>
      </c>
      <c r="K20" s="5"/>
      <c r="L20" s="5"/>
      <c r="M20" s="5"/>
      <c r="N20" s="5"/>
      <c r="O20" s="5"/>
      <c r="P20" s="5"/>
    </row>
    <row r="21" spans="2:16" ht="15">
      <c r="B21" t="s">
        <v>23</v>
      </c>
      <c r="C21" s="5"/>
      <c r="D21" s="5">
        <v>568657</v>
      </c>
      <c r="E21" s="5"/>
      <c r="F21" s="5"/>
      <c r="G21" s="23"/>
      <c r="H21" s="5"/>
      <c r="I21" s="30">
        <f t="shared" si="0"/>
        <v>568657</v>
      </c>
      <c r="J21" s="29">
        <f t="shared" si="1"/>
        <v>2.755459548932003</v>
      </c>
      <c r="K21" s="5"/>
      <c r="L21" s="5"/>
      <c r="M21" s="5"/>
      <c r="N21" s="5"/>
      <c r="O21" s="5"/>
      <c r="P21" s="5"/>
    </row>
    <row r="22" spans="2:16" ht="15">
      <c r="B22" s="6" t="s">
        <v>24</v>
      </c>
      <c r="C22" s="7"/>
      <c r="D22" s="7"/>
      <c r="E22" s="7"/>
      <c r="F22" s="7"/>
      <c r="G22" s="24"/>
      <c r="H22" s="7">
        <v>1004593</v>
      </c>
      <c r="I22" s="31">
        <f t="shared" si="0"/>
        <v>1004593</v>
      </c>
      <c r="J22" s="32">
        <f t="shared" si="1"/>
        <v>4.867812010825942</v>
      </c>
      <c r="K22" s="5"/>
      <c r="L22" s="5"/>
      <c r="M22" s="5"/>
      <c r="N22" s="5"/>
      <c r="O22" s="5"/>
      <c r="P22" s="5"/>
    </row>
    <row r="23" spans="2:16" ht="15">
      <c r="B23" t="s">
        <v>25</v>
      </c>
      <c r="C23" s="5">
        <v>1186108</v>
      </c>
      <c r="D23" s="5"/>
      <c r="E23" s="5"/>
      <c r="F23" s="5"/>
      <c r="G23" s="23"/>
      <c r="H23" s="5"/>
      <c r="I23" s="30">
        <f t="shared" si="0"/>
        <v>1186108</v>
      </c>
      <c r="J23" s="29">
        <f t="shared" si="1"/>
        <v>5.7473531754021145</v>
      </c>
      <c r="K23" s="5"/>
      <c r="L23" s="5"/>
      <c r="M23" s="5"/>
      <c r="N23" s="5"/>
      <c r="O23" s="5"/>
      <c r="P23" s="5"/>
    </row>
    <row r="24" spans="2:11" ht="15">
      <c r="B24" t="s">
        <v>26</v>
      </c>
      <c r="C24" s="5"/>
      <c r="D24" s="5"/>
      <c r="E24" s="5"/>
      <c r="F24" s="5"/>
      <c r="G24" s="23"/>
      <c r="H24" s="5"/>
      <c r="I24" s="30">
        <f t="shared" si="0"/>
        <v>0</v>
      </c>
      <c r="J24" s="29">
        <f t="shared" si="1"/>
        <v>0</v>
      </c>
      <c r="K24" t="s">
        <v>0</v>
      </c>
    </row>
    <row r="25" spans="2:16" ht="15">
      <c r="B25" t="s">
        <v>27</v>
      </c>
      <c r="C25" s="5"/>
      <c r="D25" s="5"/>
      <c r="E25" s="5"/>
      <c r="F25" s="5"/>
      <c r="G25" s="23"/>
      <c r="H25" s="5"/>
      <c r="I25" s="30">
        <f t="shared" si="0"/>
        <v>0</v>
      </c>
      <c r="J25" s="29">
        <f t="shared" si="1"/>
        <v>0</v>
      </c>
      <c r="K25" s="5"/>
      <c r="L25" s="5"/>
      <c r="M25" s="5"/>
      <c r="N25" s="5"/>
      <c r="O25" s="5"/>
      <c r="P25" s="5"/>
    </row>
    <row r="26" spans="2:16" ht="15">
      <c r="B26" t="s">
        <v>28</v>
      </c>
      <c r="C26" s="5">
        <v>4500</v>
      </c>
      <c r="D26" s="5">
        <v>159812</v>
      </c>
      <c r="E26" s="5"/>
      <c r="F26" s="5">
        <v>111658</v>
      </c>
      <c r="G26" s="22"/>
      <c r="H26" s="5"/>
      <c r="I26" s="30">
        <f t="shared" si="0"/>
        <v>275970</v>
      </c>
      <c r="J26" s="29">
        <f t="shared" si="1"/>
        <v>1.3372281915438742</v>
      </c>
      <c r="K26" s="5"/>
      <c r="L26" s="5"/>
      <c r="M26" s="5"/>
      <c r="N26" s="5"/>
      <c r="O26" s="5"/>
      <c r="P26" s="5"/>
    </row>
    <row r="27" spans="2:16" ht="15">
      <c r="B27" s="6" t="s">
        <v>29</v>
      </c>
      <c r="C27" s="7">
        <v>725000</v>
      </c>
      <c r="D27" s="7">
        <v>347390</v>
      </c>
      <c r="E27" s="7"/>
      <c r="F27" s="7"/>
      <c r="G27" s="25"/>
      <c r="H27" s="7"/>
      <c r="I27" s="31">
        <f t="shared" si="0"/>
        <v>1072390</v>
      </c>
      <c r="J27" s="32">
        <f t="shared" si="1"/>
        <v>5.196326196071078</v>
      </c>
      <c r="K27" s="5"/>
      <c r="L27" s="5"/>
      <c r="M27" s="5"/>
      <c r="N27" s="5"/>
      <c r="O27" s="5"/>
      <c r="P27" s="5"/>
    </row>
    <row r="28" spans="2:16" ht="15">
      <c r="B28" t="s">
        <v>30</v>
      </c>
      <c r="C28" s="5"/>
      <c r="D28" s="5">
        <v>419396</v>
      </c>
      <c r="E28" s="5"/>
      <c r="F28" s="5">
        <v>49600</v>
      </c>
      <c r="G28" s="22"/>
      <c r="H28" s="5"/>
      <c r="I28" s="30">
        <f t="shared" si="0"/>
        <v>468996</v>
      </c>
      <c r="J28" s="29">
        <f t="shared" si="1"/>
        <v>2.2725465554999125</v>
      </c>
      <c r="K28" s="5"/>
      <c r="L28" s="5"/>
      <c r="M28" s="5"/>
      <c r="N28" s="5"/>
      <c r="O28" s="5"/>
      <c r="P28" s="5"/>
    </row>
    <row r="29" spans="2:16" ht="15">
      <c r="B29" t="s">
        <v>31</v>
      </c>
      <c r="C29" s="5">
        <v>724385</v>
      </c>
      <c r="D29" s="5"/>
      <c r="E29" s="5"/>
      <c r="F29" s="5"/>
      <c r="G29" s="23"/>
      <c r="H29" s="5"/>
      <c r="I29" s="30">
        <f t="shared" si="0"/>
        <v>724385</v>
      </c>
      <c r="J29" s="29">
        <f t="shared" si="1"/>
        <v>3.510048351384242</v>
      </c>
      <c r="K29" s="5"/>
      <c r="L29" s="5"/>
      <c r="M29" s="5"/>
      <c r="N29" s="5"/>
      <c r="O29" s="5"/>
      <c r="P29" s="5"/>
    </row>
    <row r="30" spans="2:16" ht="15">
      <c r="B30" t="s">
        <v>32</v>
      </c>
      <c r="C30" s="5">
        <v>26000</v>
      </c>
      <c r="D30" s="5">
        <v>38001</v>
      </c>
      <c r="E30" s="5"/>
      <c r="F30" s="5">
        <v>23080</v>
      </c>
      <c r="G30" s="23"/>
      <c r="H30" s="5">
        <v>504967</v>
      </c>
      <c r="I30" s="30">
        <f t="shared" si="0"/>
        <v>592048</v>
      </c>
      <c r="J30" s="29">
        <f t="shared" si="1"/>
        <v>2.868801957992418</v>
      </c>
      <c r="K30" s="5"/>
      <c r="L30" s="5"/>
      <c r="M30" s="5"/>
      <c r="N30" s="5"/>
      <c r="O30" s="5"/>
      <c r="P30" s="5"/>
    </row>
    <row r="31" spans="2:16" ht="15">
      <c r="B31" t="s">
        <v>33</v>
      </c>
      <c r="C31" s="5"/>
      <c r="D31" s="5">
        <v>989691</v>
      </c>
      <c r="E31" s="5"/>
      <c r="F31" s="5"/>
      <c r="G31" s="23"/>
      <c r="H31" s="5"/>
      <c r="I31" s="30">
        <f t="shared" si="0"/>
        <v>989691</v>
      </c>
      <c r="J31" s="29">
        <f t="shared" si="1"/>
        <v>4.795603529793993</v>
      </c>
      <c r="K31" s="5"/>
      <c r="L31" s="5"/>
      <c r="M31" s="5"/>
      <c r="N31" s="5"/>
      <c r="O31" s="5"/>
      <c r="P31" s="5"/>
    </row>
    <row r="32" spans="2:16" ht="15">
      <c r="B32" s="6" t="s">
        <v>34</v>
      </c>
      <c r="C32" s="7"/>
      <c r="D32" s="7"/>
      <c r="E32" s="7"/>
      <c r="F32" s="7"/>
      <c r="G32" s="24"/>
      <c r="H32" s="7">
        <v>734445</v>
      </c>
      <c r="I32" s="31">
        <f t="shared" si="0"/>
        <v>734445</v>
      </c>
      <c r="J32" s="32">
        <f t="shared" si="1"/>
        <v>3.5587946484706334</v>
      </c>
      <c r="K32" s="5"/>
      <c r="L32" s="5"/>
      <c r="M32" s="5"/>
      <c r="N32" s="5"/>
      <c r="O32" s="5"/>
      <c r="P32" s="5"/>
    </row>
    <row r="33" spans="2:16" ht="15">
      <c r="B33" t="s">
        <v>35</v>
      </c>
      <c r="C33" s="5"/>
      <c r="D33" s="5">
        <v>154680</v>
      </c>
      <c r="E33" s="5"/>
      <c r="F33" s="5"/>
      <c r="G33" s="23"/>
      <c r="H33" s="5">
        <v>229587</v>
      </c>
      <c r="I33" s="30">
        <f t="shared" si="0"/>
        <v>384267</v>
      </c>
      <c r="J33" s="29">
        <f t="shared" si="1"/>
        <v>1.8619874097908828</v>
      </c>
      <c r="K33" s="5"/>
      <c r="L33" s="5"/>
      <c r="M33" s="5"/>
      <c r="N33" s="5"/>
      <c r="O33" s="5"/>
      <c r="P33" s="5"/>
    </row>
    <row r="34" spans="2:16" ht="15">
      <c r="B34" t="s">
        <v>36</v>
      </c>
      <c r="C34" s="5"/>
      <c r="D34" s="5"/>
      <c r="E34" s="5"/>
      <c r="F34" s="5"/>
      <c r="G34" s="22"/>
      <c r="H34" s="5"/>
      <c r="I34" s="30">
        <f t="shared" si="0"/>
        <v>0</v>
      </c>
      <c r="J34" s="29">
        <f t="shared" si="1"/>
        <v>0</v>
      </c>
      <c r="K34" s="5"/>
      <c r="L34" s="5"/>
      <c r="M34" s="5"/>
      <c r="N34" s="5"/>
      <c r="O34" s="5"/>
      <c r="P34" s="5"/>
    </row>
    <row r="35" spans="2:16" ht="15">
      <c r="B35" t="s">
        <v>37</v>
      </c>
      <c r="C35" s="5"/>
      <c r="D35" s="5">
        <v>285497</v>
      </c>
      <c r="E35" s="5"/>
      <c r="F35" s="5"/>
      <c r="G35" s="23"/>
      <c r="H35" s="5"/>
      <c r="I35" s="30">
        <f t="shared" si="0"/>
        <v>285497</v>
      </c>
      <c r="J35" s="29">
        <f t="shared" si="1"/>
        <v>1.3833918070848332</v>
      </c>
      <c r="K35" s="5"/>
      <c r="L35" s="5"/>
      <c r="M35" s="5"/>
      <c r="N35" s="5"/>
      <c r="O35" s="5"/>
      <c r="P35" s="5"/>
    </row>
    <row r="36" spans="2:16" ht="15">
      <c r="B36" t="s">
        <v>38</v>
      </c>
      <c r="C36" s="5"/>
      <c r="D36" s="5"/>
      <c r="E36" s="5"/>
      <c r="F36" s="5"/>
      <c r="G36" s="23"/>
      <c r="H36" s="5"/>
      <c r="I36" s="30">
        <f t="shared" si="0"/>
        <v>0</v>
      </c>
      <c r="J36" s="29">
        <f t="shared" si="1"/>
        <v>0</v>
      </c>
      <c r="K36" s="5"/>
      <c r="L36" s="5"/>
      <c r="M36" s="5"/>
      <c r="N36" s="5"/>
      <c r="O36" s="5"/>
      <c r="P36" s="5"/>
    </row>
    <row r="37" spans="2:16" ht="15">
      <c r="B37" s="6" t="s">
        <v>39</v>
      </c>
      <c r="C37" s="27"/>
      <c r="D37" s="7">
        <v>738811</v>
      </c>
      <c r="E37" s="7"/>
      <c r="F37" s="7"/>
      <c r="G37" s="24"/>
      <c r="H37" s="7"/>
      <c r="I37" s="31">
        <f t="shared" si="0"/>
        <v>738811</v>
      </c>
      <c r="J37" s="32">
        <f t="shared" si="1"/>
        <v>3.5799503475838725</v>
      </c>
      <c r="K37" s="5"/>
      <c r="L37" s="5"/>
      <c r="M37" s="5"/>
      <c r="N37" s="5"/>
      <c r="O37" s="5"/>
      <c r="P37" s="5"/>
    </row>
    <row r="38" spans="2:16" ht="15">
      <c r="B38" t="s">
        <v>40</v>
      </c>
      <c r="C38" s="5">
        <v>532300</v>
      </c>
      <c r="D38" s="5">
        <v>175000</v>
      </c>
      <c r="E38" s="5">
        <v>631744</v>
      </c>
      <c r="F38" s="5"/>
      <c r="G38" s="23"/>
      <c r="H38" s="5"/>
      <c r="I38" s="30">
        <f t="shared" si="0"/>
        <v>1339044</v>
      </c>
      <c r="J38" s="29">
        <f t="shared" si="1"/>
        <v>6.4884131844681505</v>
      </c>
      <c r="K38" s="5"/>
      <c r="L38" s="5"/>
      <c r="M38" s="5"/>
      <c r="N38" s="5"/>
      <c r="O38" s="5"/>
      <c r="P38" s="5"/>
    </row>
    <row r="39" spans="2:16" ht="15">
      <c r="B39" t="s">
        <v>41</v>
      </c>
      <c r="C39" s="5"/>
      <c r="D39" s="5"/>
      <c r="E39" s="5"/>
      <c r="F39" s="5"/>
      <c r="G39" s="22"/>
      <c r="H39" s="5"/>
      <c r="I39" s="30">
        <f t="shared" si="0"/>
        <v>0</v>
      </c>
      <c r="J39" s="29">
        <f t="shared" si="1"/>
        <v>0</v>
      </c>
      <c r="K39" s="5"/>
      <c r="L39" s="5"/>
      <c r="M39" s="5"/>
      <c r="N39" s="5"/>
      <c r="O39" s="5"/>
      <c r="P39" s="5"/>
    </row>
    <row r="40" spans="2:16" ht="15">
      <c r="B40" t="s">
        <v>42</v>
      </c>
      <c r="C40" s="5">
        <v>99681</v>
      </c>
      <c r="D40" s="5">
        <v>167435</v>
      </c>
      <c r="E40" s="5"/>
      <c r="F40" s="5"/>
      <c r="G40" s="23"/>
      <c r="H40" s="5"/>
      <c r="I40" s="30">
        <f t="shared" si="0"/>
        <v>267116</v>
      </c>
      <c r="J40" s="29">
        <f t="shared" si="1"/>
        <v>1.2943256354402055</v>
      </c>
      <c r="K40" s="5"/>
      <c r="L40" s="5"/>
      <c r="M40" s="5"/>
      <c r="N40" s="5"/>
      <c r="O40" s="5"/>
      <c r="P40" s="5"/>
    </row>
    <row r="41" spans="2:16" ht="15">
      <c r="B41" t="s">
        <v>43</v>
      </c>
      <c r="C41" s="5"/>
      <c r="D41" s="5"/>
      <c r="E41" s="5"/>
      <c r="F41" s="5">
        <v>143495</v>
      </c>
      <c r="G41" s="22">
        <v>5000</v>
      </c>
      <c r="H41" s="5"/>
      <c r="I41" s="30">
        <f t="shared" si="0"/>
        <v>148495</v>
      </c>
      <c r="J41" s="29">
        <f t="shared" si="1"/>
        <v>0.7195408932250158</v>
      </c>
      <c r="K41" s="5"/>
      <c r="L41" s="5"/>
      <c r="M41" s="5"/>
      <c r="N41" s="5"/>
      <c r="O41" s="5"/>
      <c r="P41" s="5"/>
    </row>
    <row r="42" spans="2:16" ht="15">
      <c r="B42" s="6" t="s">
        <v>44</v>
      </c>
      <c r="C42" s="7"/>
      <c r="D42" s="7">
        <v>321689</v>
      </c>
      <c r="E42" s="7"/>
      <c r="F42" s="7"/>
      <c r="G42" s="25"/>
      <c r="H42" s="7"/>
      <c r="I42" s="31">
        <f t="shared" si="0"/>
        <v>321689</v>
      </c>
      <c r="J42" s="32">
        <f t="shared" si="1"/>
        <v>1.5587621832429515</v>
      </c>
      <c r="K42" s="5"/>
      <c r="L42" s="5"/>
      <c r="M42" s="5"/>
      <c r="N42" s="5"/>
      <c r="O42" s="5"/>
      <c r="P42" s="5"/>
    </row>
    <row r="43" spans="2:16" ht="15">
      <c r="B43" t="s">
        <v>45</v>
      </c>
      <c r="C43" s="5">
        <v>67036</v>
      </c>
      <c r="D43" s="5">
        <v>32490</v>
      </c>
      <c r="E43" s="5"/>
      <c r="F43" s="5"/>
      <c r="G43" s="23"/>
      <c r="H43" s="5"/>
      <c r="I43" s="30">
        <f t="shared" si="0"/>
        <v>99526</v>
      </c>
      <c r="J43" s="29">
        <f t="shared" si="1"/>
        <v>0.48225884332208435</v>
      </c>
      <c r="K43" s="5"/>
      <c r="L43" s="5"/>
      <c r="M43" s="5"/>
      <c r="N43" s="5"/>
      <c r="O43" s="5"/>
      <c r="P43" s="5"/>
    </row>
    <row r="44" spans="2:16" ht="15">
      <c r="B44" t="s">
        <v>46</v>
      </c>
      <c r="C44" s="5"/>
      <c r="D44" s="5"/>
      <c r="E44" s="5"/>
      <c r="F44" s="5"/>
      <c r="G44" s="22"/>
      <c r="H44" s="5"/>
      <c r="I44" s="30">
        <f t="shared" si="0"/>
        <v>0</v>
      </c>
      <c r="J44" s="29">
        <f t="shared" si="1"/>
        <v>0</v>
      </c>
      <c r="K44" s="5"/>
      <c r="L44" s="5"/>
      <c r="M44" s="5"/>
      <c r="N44" s="5"/>
      <c r="O44" s="5"/>
      <c r="P44" s="5"/>
    </row>
    <row r="45" spans="2:16" ht="15">
      <c r="B45" t="s">
        <v>47</v>
      </c>
      <c r="C45" s="5"/>
      <c r="D45" s="5">
        <v>304545</v>
      </c>
      <c r="E45" s="5"/>
      <c r="F45" s="5">
        <v>190625</v>
      </c>
      <c r="G45" s="22"/>
      <c r="H45" s="5"/>
      <c r="I45" s="30">
        <f aca="true" t="shared" si="2" ref="I45:I67">SUM(C45:H45)</f>
        <v>495170</v>
      </c>
      <c r="J45" s="29">
        <f aca="true" t="shared" si="3" ref="J45:J67">(I45/$I$70)*100</f>
        <v>2.399374147939197</v>
      </c>
      <c r="K45" s="5"/>
      <c r="L45" s="5"/>
      <c r="M45" s="5"/>
      <c r="N45" s="5"/>
      <c r="O45" s="5"/>
      <c r="P45" s="5"/>
    </row>
    <row r="46" spans="2:16" ht="15">
      <c r="B46" t="s">
        <v>48</v>
      </c>
      <c r="C46" s="5">
        <v>720000</v>
      </c>
      <c r="D46" s="5">
        <v>668297</v>
      </c>
      <c r="E46" s="5"/>
      <c r="F46" s="5"/>
      <c r="G46" s="23"/>
      <c r="H46" s="5"/>
      <c r="I46" s="30">
        <f t="shared" si="2"/>
        <v>1388297</v>
      </c>
      <c r="J46" s="29">
        <f t="shared" si="3"/>
        <v>6.727071372380281</v>
      </c>
      <c r="K46" s="5"/>
      <c r="L46" s="5"/>
      <c r="M46" s="5"/>
      <c r="N46" s="5"/>
      <c r="O46" s="5"/>
      <c r="P46" s="5"/>
    </row>
    <row r="47" spans="2:16" ht="15">
      <c r="B47" s="6" t="s">
        <v>49</v>
      </c>
      <c r="C47" s="7"/>
      <c r="D47" s="7"/>
      <c r="E47" s="7"/>
      <c r="F47" s="7"/>
      <c r="G47" s="24"/>
      <c r="H47" s="7"/>
      <c r="I47" s="31">
        <f t="shared" si="2"/>
        <v>0</v>
      </c>
      <c r="J47" s="32">
        <f t="shared" si="3"/>
        <v>0</v>
      </c>
      <c r="K47" s="5"/>
      <c r="L47" s="5"/>
      <c r="M47" s="5"/>
      <c r="N47" s="5"/>
      <c r="O47" s="5"/>
      <c r="P47" s="5"/>
    </row>
    <row r="48" spans="2:16" ht="15">
      <c r="B48" t="s">
        <v>50</v>
      </c>
      <c r="C48" s="5"/>
      <c r="D48" s="5">
        <v>181367</v>
      </c>
      <c r="E48" s="5"/>
      <c r="F48" s="5"/>
      <c r="G48" s="23"/>
      <c r="H48" s="5"/>
      <c r="I48" s="30">
        <f t="shared" si="2"/>
        <v>181367</v>
      </c>
      <c r="J48" s="29">
        <f t="shared" si="3"/>
        <v>0.8788240222333509</v>
      </c>
      <c r="K48" s="5"/>
      <c r="L48" s="5"/>
      <c r="M48" s="5"/>
      <c r="N48" s="5"/>
      <c r="O48" s="5"/>
      <c r="P48" s="5"/>
    </row>
    <row r="49" spans="2:16" ht="15">
      <c r="B49" t="s">
        <v>51</v>
      </c>
      <c r="C49" s="5"/>
      <c r="D49" s="5"/>
      <c r="E49" s="5"/>
      <c r="F49" s="5"/>
      <c r="G49" s="22"/>
      <c r="H49" s="5"/>
      <c r="I49" s="30">
        <f t="shared" si="2"/>
        <v>0</v>
      </c>
      <c r="J49" s="29">
        <f t="shared" si="3"/>
        <v>0</v>
      </c>
      <c r="K49" s="5"/>
      <c r="L49" s="5"/>
      <c r="M49" s="5"/>
      <c r="N49" s="5"/>
      <c r="O49" s="5"/>
      <c r="P49" s="5"/>
    </row>
    <row r="50" spans="2:16" ht="15">
      <c r="B50" t="s">
        <v>52</v>
      </c>
      <c r="C50" s="5"/>
      <c r="D50" s="5"/>
      <c r="E50" s="5"/>
      <c r="F50" s="5"/>
      <c r="G50" s="23"/>
      <c r="H50" s="5">
        <v>1450666</v>
      </c>
      <c r="I50" s="30">
        <f t="shared" si="2"/>
        <v>1450666</v>
      </c>
      <c r="J50" s="29">
        <f t="shared" si="3"/>
        <v>7.029283877646794</v>
      </c>
      <c r="K50" s="5"/>
      <c r="L50" s="5"/>
      <c r="M50" s="5"/>
      <c r="N50" s="5"/>
      <c r="O50" s="5"/>
      <c r="P50" s="5"/>
    </row>
    <row r="51" spans="2:16" ht="15">
      <c r="B51" t="s">
        <v>53</v>
      </c>
      <c r="C51" s="5"/>
      <c r="D51" s="5"/>
      <c r="E51" s="5"/>
      <c r="F51" s="5"/>
      <c r="G51" s="22"/>
      <c r="H51" s="5"/>
      <c r="I51" s="30">
        <f t="shared" si="2"/>
        <v>0</v>
      </c>
      <c r="J51" s="29">
        <f t="shared" si="3"/>
        <v>0</v>
      </c>
      <c r="K51" s="5"/>
      <c r="L51" s="5"/>
      <c r="M51" s="5"/>
      <c r="N51" s="5"/>
      <c r="O51" s="5"/>
      <c r="P51" s="5"/>
    </row>
    <row r="52" spans="2:16" ht="15">
      <c r="B52" s="6" t="s">
        <v>54</v>
      </c>
      <c r="C52" s="7"/>
      <c r="D52" s="7"/>
      <c r="E52" s="7"/>
      <c r="F52" s="7"/>
      <c r="G52" s="25"/>
      <c r="H52" s="7">
        <v>524300</v>
      </c>
      <c r="I52" s="31">
        <f t="shared" si="2"/>
        <v>524300</v>
      </c>
      <c r="J52" s="32">
        <f t="shared" si="3"/>
        <v>2.540525205009433</v>
      </c>
      <c r="K52" s="5"/>
      <c r="L52" s="5"/>
      <c r="M52" s="5"/>
      <c r="N52" s="5"/>
      <c r="O52" s="5"/>
      <c r="P52" s="5"/>
    </row>
    <row r="53" spans="2:16" ht="15">
      <c r="B53" t="s">
        <v>55</v>
      </c>
      <c r="C53" s="5">
        <f>150000+26500</f>
        <v>176500</v>
      </c>
      <c r="D53" s="5">
        <v>1451008</v>
      </c>
      <c r="E53" s="5"/>
      <c r="F53" s="5"/>
      <c r="G53" s="23"/>
      <c r="H53" s="5"/>
      <c r="I53" s="30">
        <f t="shared" si="2"/>
        <v>1627508</v>
      </c>
      <c r="J53" s="29">
        <f t="shared" si="3"/>
        <v>7.88618175730401</v>
      </c>
      <c r="K53" s="5"/>
      <c r="L53" s="5"/>
      <c r="M53" s="5"/>
      <c r="N53" s="5"/>
      <c r="O53" s="5"/>
      <c r="P53" s="5"/>
    </row>
    <row r="54" spans="2:16" ht="15">
      <c r="B54" t="s">
        <v>56</v>
      </c>
      <c r="C54" s="5">
        <f>514907+132726</f>
        <v>647633</v>
      </c>
      <c r="D54" s="5"/>
      <c r="E54" s="5"/>
      <c r="F54" s="5"/>
      <c r="G54" s="22"/>
      <c r="H54" s="5"/>
      <c r="I54" s="30">
        <f t="shared" si="2"/>
        <v>647633</v>
      </c>
      <c r="J54" s="29">
        <f t="shared" si="3"/>
        <v>3.1381422088420257</v>
      </c>
      <c r="K54" s="5"/>
      <c r="L54" s="5"/>
      <c r="M54" s="5"/>
      <c r="N54" s="5"/>
      <c r="O54" s="5"/>
      <c r="P54" s="5"/>
    </row>
    <row r="55" spans="2:16" ht="15">
      <c r="B55" t="s">
        <v>57</v>
      </c>
      <c r="C55" s="5"/>
      <c r="D55" s="5"/>
      <c r="E55" s="5"/>
      <c r="F55" s="5"/>
      <c r="G55" s="22"/>
      <c r="H55" s="5"/>
      <c r="I55" s="30">
        <f t="shared" si="2"/>
        <v>0</v>
      </c>
      <c r="J55" s="29">
        <f t="shared" si="3"/>
        <v>0</v>
      </c>
      <c r="K55" s="5"/>
      <c r="L55" s="5"/>
      <c r="M55" s="5"/>
      <c r="N55" s="5"/>
      <c r="O55" s="5"/>
      <c r="P55" s="5"/>
    </row>
    <row r="56" spans="2:16" ht="15">
      <c r="B56" t="s">
        <v>58</v>
      </c>
      <c r="C56" s="5"/>
      <c r="D56" s="5"/>
      <c r="E56" s="5"/>
      <c r="F56" s="5"/>
      <c r="G56" s="22"/>
      <c r="H56" s="5"/>
      <c r="I56" s="30">
        <f t="shared" si="2"/>
        <v>0</v>
      </c>
      <c r="J56" s="29">
        <f t="shared" si="3"/>
        <v>0</v>
      </c>
      <c r="K56" s="5"/>
      <c r="L56" s="5"/>
      <c r="M56" s="5"/>
      <c r="N56" s="5"/>
      <c r="O56" s="5"/>
      <c r="P56" s="5"/>
    </row>
    <row r="57" spans="2:16" ht="15">
      <c r="B57" s="6" t="s">
        <v>59</v>
      </c>
      <c r="C57" s="7"/>
      <c r="D57" s="7"/>
      <c r="E57" s="7"/>
      <c r="F57" s="7"/>
      <c r="G57" s="24"/>
      <c r="H57" s="7"/>
      <c r="I57" s="31">
        <f t="shared" si="2"/>
        <v>0</v>
      </c>
      <c r="J57" s="32">
        <f t="shared" si="3"/>
        <v>0</v>
      </c>
      <c r="K57" s="5"/>
      <c r="L57" s="5"/>
      <c r="M57" s="5"/>
      <c r="N57" s="5"/>
      <c r="O57" s="5"/>
      <c r="P57" s="5"/>
    </row>
    <row r="58" spans="2:16" ht="15">
      <c r="B58" t="s">
        <v>60</v>
      </c>
      <c r="C58" s="5"/>
      <c r="D58" s="5"/>
      <c r="E58" s="5"/>
      <c r="F58" s="5"/>
      <c r="G58" s="22"/>
      <c r="H58" s="5"/>
      <c r="I58" s="30">
        <f t="shared" si="2"/>
        <v>0</v>
      </c>
      <c r="J58" s="29">
        <f t="shared" si="3"/>
        <v>0</v>
      </c>
      <c r="K58" s="5"/>
      <c r="L58" s="5"/>
      <c r="M58" s="5"/>
      <c r="N58" s="5"/>
      <c r="O58" s="5"/>
      <c r="P58" s="5"/>
    </row>
    <row r="59" spans="2:16" ht="15">
      <c r="B59" t="s">
        <v>61</v>
      </c>
      <c r="C59" s="5"/>
      <c r="D59" s="5">
        <v>146014</v>
      </c>
      <c r="E59" s="5"/>
      <c r="F59" s="5"/>
      <c r="G59" s="23"/>
      <c r="H59" s="5">
        <f>232919-456137</f>
        <v>-223218</v>
      </c>
      <c r="I59" s="30">
        <f t="shared" si="2"/>
        <v>-77204</v>
      </c>
      <c r="J59" s="29">
        <f t="shared" si="3"/>
        <v>-0.3740963340216446</v>
      </c>
      <c r="K59" s="5" t="s">
        <v>0</v>
      </c>
      <c r="L59" s="5"/>
      <c r="M59" s="5"/>
      <c r="N59" s="5"/>
      <c r="O59" s="5"/>
      <c r="P59" s="5"/>
    </row>
    <row r="60" spans="2:16" ht="15">
      <c r="B60" t="s">
        <v>62</v>
      </c>
      <c r="C60" s="5"/>
      <c r="D60" s="5"/>
      <c r="E60" s="5"/>
      <c r="F60" s="5"/>
      <c r="G60" s="23"/>
      <c r="H60" s="5"/>
      <c r="I60" s="30">
        <f t="shared" si="2"/>
        <v>0</v>
      </c>
      <c r="J60" s="29">
        <f t="shared" si="3"/>
        <v>0</v>
      </c>
      <c r="K60" s="5"/>
      <c r="L60" s="5"/>
      <c r="M60" s="5"/>
      <c r="N60" s="5"/>
      <c r="O60" s="5"/>
      <c r="P60" s="5"/>
    </row>
    <row r="61" spans="2:16" ht="15">
      <c r="B61" t="s">
        <v>63</v>
      </c>
      <c r="C61" s="5"/>
      <c r="D61" s="5"/>
      <c r="E61" s="5"/>
      <c r="F61" s="5"/>
      <c r="G61" s="22"/>
      <c r="H61" s="5"/>
      <c r="I61" s="30">
        <f t="shared" si="2"/>
        <v>0</v>
      </c>
      <c r="J61" s="29">
        <f t="shared" si="3"/>
        <v>0</v>
      </c>
      <c r="K61" s="5"/>
      <c r="L61" s="5"/>
      <c r="M61" s="5"/>
      <c r="N61" s="5"/>
      <c r="O61" s="5"/>
      <c r="P61" s="5"/>
    </row>
    <row r="62" spans="2:16" ht="15">
      <c r="B62" s="6" t="s">
        <v>64</v>
      </c>
      <c r="C62" s="7"/>
      <c r="D62" s="7"/>
      <c r="E62" s="7"/>
      <c r="F62" s="7"/>
      <c r="G62" s="24"/>
      <c r="H62" s="7"/>
      <c r="I62" s="31">
        <f t="shared" si="2"/>
        <v>0</v>
      </c>
      <c r="J62" s="32">
        <f t="shared" si="3"/>
        <v>0</v>
      </c>
      <c r="K62" s="5"/>
      <c r="L62" s="5"/>
      <c r="M62" s="5"/>
      <c r="N62" s="5"/>
      <c r="O62" s="5"/>
      <c r="P62" s="5"/>
    </row>
    <row r="63" spans="2:16" ht="15">
      <c r="B63" t="s">
        <v>65</v>
      </c>
      <c r="C63" s="5"/>
      <c r="D63" s="5"/>
      <c r="E63" s="5"/>
      <c r="F63" s="5"/>
      <c r="G63" s="22"/>
      <c r="H63" s="5"/>
      <c r="I63" s="30">
        <f t="shared" si="2"/>
        <v>0</v>
      </c>
      <c r="J63" s="29">
        <f t="shared" si="3"/>
        <v>0</v>
      </c>
      <c r="K63" s="5"/>
      <c r="L63" s="5"/>
      <c r="M63" s="5"/>
      <c r="N63" s="5"/>
      <c r="O63" s="5"/>
      <c r="P63" s="5"/>
    </row>
    <row r="64" spans="2:16" ht="15">
      <c r="B64" t="s">
        <v>66</v>
      </c>
      <c r="C64" s="5">
        <v>54480</v>
      </c>
      <c r="D64" s="5">
        <v>461447</v>
      </c>
      <c r="E64" s="5">
        <v>120000</v>
      </c>
      <c r="F64" s="5"/>
      <c r="G64" s="23"/>
      <c r="H64" s="5"/>
      <c r="I64" s="30">
        <f t="shared" si="2"/>
        <v>635927</v>
      </c>
      <c r="J64" s="29">
        <f t="shared" si="3"/>
        <v>3.0814201259699288</v>
      </c>
      <c r="K64" s="5"/>
      <c r="L64" s="5"/>
      <c r="M64" s="5"/>
      <c r="N64" s="5"/>
      <c r="O64" s="5"/>
      <c r="P64" s="5"/>
    </row>
    <row r="65" spans="2:16" ht="15">
      <c r="B65" t="s">
        <v>67</v>
      </c>
      <c r="C65" s="5"/>
      <c r="D65" s="5"/>
      <c r="E65" s="5"/>
      <c r="F65" s="5"/>
      <c r="G65" s="23"/>
      <c r="H65" s="5"/>
      <c r="I65" s="30">
        <f t="shared" si="2"/>
        <v>0</v>
      </c>
      <c r="J65" s="29">
        <f t="shared" si="3"/>
        <v>0</v>
      </c>
      <c r="K65" s="5"/>
      <c r="L65" s="5"/>
      <c r="M65" s="5"/>
      <c r="N65" s="5"/>
      <c r="O65" s="5"/>
      <c r="P65" s="5"/>
    </row>
    <row r="66" spans="2:16" ht="15">
      <c r="B66" t="s">
        <v>68</v>
      </c>
      <c r="C66" s="5"/>
      <c r="D66" s="5"/>
      <c r="E66" s="5"/>
      <c r="F66" s="5"/>
      <c r="G66" s="23"/>
      <c r="H66" s="5"/>
      <c r="I66" s="30">
        <f t="shared" si="2"/>
        <v>0</v>
      </c>
      <c r="J66" s="29">
        <f t="shared" si="3"/>
        <v>0</v>
      </c>
      <c r="K66" s="5"/>
      <c r="L66" s="5"/>
      <c r="M66" s="5"/>
      <c r="N66" s="5"/>
      <c r="O66" s="5"/>
      <c r="P66" s="5"/>
    </row>
    <row r="67" spans="2:16" ht="15">
      <c r="B67" t="s">
        <v>69</v>
      </c>
      <c r="C67" s="5"/>
      <c r="D67" s="5">
        <f>95134+147098</f>
        <v>242232</v>
      </c>
      <c r="E67" s="5"/>
      <c r="F67" s="5"/>
      <c r="G67" s="23"/>
      <c r="H67" s="5"/>
      <c r="I67" s="30">
        <f t="shared" si="2"/>
        <v>242232</v>
      </c>
      <c r="J67" s="29">
        <f t="shared" si="3"/>
        <v>1.1737488107187581</v>
      </c>
      <c r="K67" s="5"/>
      <c r="L67" s="5"/>
      <c r="M67" s="5"/>
      <c r="N67" s="5"/>
      <c r="O67" s="5"/>
      <c r="P67" s="5"/>
    </row>
    <row r="68" spans="3:16" ht="15.75" thickBot="1">
      <c r="C68" s="5"/>
      <c r="D68" s="5"/>
      <c r="E68" s="5"/>
      <c r="F68" s="5"/>
      <c r="H68" s="5"/>
      <c r="I68" s="30"/>
      <c r="J68" s="30"/>
      <c r="K68" s="5"/>
      <c r="L68" s="5"/>
      <c r="M68" s="5"/>
      <c r="N68" s="5"/>
      <c r="O68" s="5"/>
      <c r="P68" s="5"/>
    </row>
    <row r="69" spans="2:16" ht="15">
      <c r="B69" s="14"/>
      <c r="C69" s="15"/>
      <c r="D69" s="15"/>
      <c r="E69" s="15"/>
      <c r="F69" s="15"/>
      <c r="G69" s="16" t="s">
        <v>0</v>
      </c>
      <c r="H69" s="15"/>
      <c r="I69" s="33"/>
      <c r="J69" s="34"/>
      <c r="K69" s="5"/>
      <c r="L69" s="5"/>
      <c r="M69" s="5"/>
      <c r="N69" s="5"/>
      <c r="O69" s="5"/>
      <c r="P69" s="5"/>
    </row>
    <row r="70" spans="2:16" ht="15">
      <c r="B70" s="17" t="s">
        <v>12</v>
      </c>
      <c r="C70" s="12">
        <f aca="true" t="shared" si="4" ref="C70:H70">SUM(C13:C67)</f>
        <v>5235863</v>
      </c>
      <c r="D70" s="12">
        <f t="shared" si="4"/>
        <v>9128535</v>
      </c>
      <c r="E70" s="12">
        <f t="shared" si="4"/>
        <v>751744</v>
      </c>
      <c r="F70" s="12">
        <f t="shared" si="4"/>
        <v>620201</v>
      </c>
      <c r="G70" s="12">
        <f t="shared" si="4"/>
        <v>5000</v>
      </c>
      <c r="H70" s="12">
        <f t="shared" si="4"/>
        <v>4896122</v>
      </c>
      <c r="I70" s="35">
        <f>SUM(C70:H70)</f>
        <v>20637465</v>
      </c>
      <c r="J70" s="36">
        <f>SUM(J13:J69)</f>
        <v>100</v>
      </c>
      <c r="K70" s="5" t="s">
        <v>0</v>
      </c>
      <c r="L70" s="5" t="s">
        <v>0</v>
      </c>
      <c r="M70" s="5" t="s">
        <v>0</v>
      </c>
      <c r="N70" s="5"/>
      <c r="O70" s="5"/>
      <c r="P70" s="5"/>
    </row>
    <row r="71" spans="2:16" ht="15">
      <c r="B71" s="17"/>
      <c r="C71" s="12"/>
      <c r="D71" s="12"/>
      <c r="E71" s="12"/>
      <c r="F71" s="12"/>
      <c r="G71" s="12"/>
      <c r="H71" s="12"/>
      <c r="I71" s="35"/>
      <c r="J71" s="36"/>
      <c r="K71" s="5"/>
      <c r="L71" s="5"/>
      <c r="M71" s="5"/>
      <c r="N71" s="5"/>
      <c r="O71" s="5"/>
      <c r="P71" s="5"/>
    </row>
    <row r="72" spans="2:16" ht="15">
      <c r="B72" s="18" t="s">
        <v>13</v>
      </c>
      <c r="C72" s="13">
        <f aca="true" t="shared" si="5" ref="C72:H72">(C70/$I$70)*100</f>
        <v>25.370669314278665</v>
      </c>
      <c r="D72" s="13">
        <f t="shared" si="5"/>
        <v>44.23283092182106</v>
      </c>
      <c r="E72" s="13">
        <f t="shared" si="5"/>
        <v>3.6426179281224704</v>
      </c>
      <c r="F72" s="13">
        <f t="shared" si="5"/>
        <v>3.005218906488757</v>
      </c>
      <c r="G72" s="13">
        <f t="shared" si="5"/>
        <v>0.024227781852083092</v>
      </c>
      <c r="H72" s="13">
        <f t="shared" si="5"/>
        <v>23.724435147436957</v>
      </c>
      <c r="I72" s="37">
        <f>SUM(C72:H72)</f>
        <v>100</v>
      </c>
      <c r="J72" s="36"/>
      <c r="K72" s="5"/>
      <c r="L72" s="5"/>
      <c r="M72" s="5"/>
      <c r="N72" s="5"/>
      <c r="O72" s="5"/>
      <c r="P72" s="5"/>
    </row>
    <row r="73" spans="2:17" ht="15.75" thickBot="1">
      <c r="B73" s="19" t="s">
        <v>14</v>
      </c>
      <c r="C73" s="20"/>
      <c r="D73" s="20"/>
      <c r="E73" s="21"/>
      <c r="F73" s="20"/>
      <c r="G73" s="21" t="s">
        <v>0</v>
      </c>
      <c r="H73" s="20"/>
      <c r="I73" s="38" t="s">
        <v>0</v>
      </c>
      <c r="J73" s="39"/>
      <c r="K73" s="5"/>
      <c r="L73" s="5"/>
      <c r="M73" s="5"/>
      <c r="N73" s="5"/>
      <c r="O73" s="5"/>
      <c r="P73" s="5"/>
      <c r="Q73" s="5"/>
    </row>
    <row r="74" spans="3:17" ht="15">
      <c r="C74" s="5"/>
      <c r="D74" s="5"/>
      <c r="F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5">
      <c r="B75" t="s">
        <v>71</v>
      </c>
      <c r="C75" s="5"/>
      <c r="D75" s="5"/>
      <c r="F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3:17" ht="15">
      <c r="C76" s="5"/>
      <c r="D76" s="5"/>
      <c r="F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9:10" ht="15">
      <c r="I77" s="5"/>
      <c r="J77" s="5"/>
    </row>
    <row r="78" spans="9:10" ht="15">
      <c r="I78" s="5"/>
      <c r="J78" s="5"/>
    </row>
    <row r="79" spans="9:10" ht="15">
      <c r="I79" s="5"/>
      <c r="J79" s="5"/>
    </row>
    <row r="80" ht="15">
      <c r="G80" t="s">
        <v>0</v>
      </c>
    </row>
  </sheetData>
  <mergeCells count="2">
    <mergeCell ref="B2:J2"/>
    <mergeCell ref="B4:J4"/>
  </mergeCells>
  <printOptions/>
  <pageMargins left="0.5" right="0.5" top="0.5" bottom="0.5" header="0.5" footer="0.5"/>
  <pageSetup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2003-03-17T15:44:29Z</cp:lastPrinted>
  <dcterms:created xsi:type="dcterms:W3CDTF">1999-02-24T13:04:41Z</dcterms:created>
  <dcterms:modified xsi:type="dcterms:W3CDTF">2004-03-13T12:59:54Z</dcterms:modified>
  <cp:category/>
  <cp:version/>
  <cp:contentType/>
  <cp:contentStatus/>
</cp:coreProperties>
</file>