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85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<sst xmlns="http://schemas.openxmlformats.org/spreadsheetml/2006/main" count="144" uniqueCount="27">
  <si>
    <t>BMS Data Run of 10/1/2007</t>
  </si>
  <si>
    <t>BMS Data Run of 1/2/2008</t>
  </si>
  <si>
    <t>N/A</t>
  </si>
  <si>
    <t>Cash Resources Secured By Rural Development Supported Communities Since Inception</t>
  </si>
  <si>
    <t>Class of Community/ Source</t>
  </si>
  <si>
    <t>Round I EZs</t>
  </si>
  <si>
    <t>Grant from Designation</t>
  </si>
  <si>
    <t>State Government</t>
  </si>
  <si>
    <t>Non-profit</t>
  </si>
  <si>
    <t>Local or Regional Gov't</t>
  </si>
  <si>
    <t>Federal Gov't</t>
  </si>
  <si>
    <t>Private Sector</t>
  </si>
  <si>
    <t>Tribal Gov't</t>
  </si>
  <si>
    <t>Other</t>
  </si>
  <si>
    <t>Number of Communities in Class</t>
  </si>
  <si>
    <t>Per Community Average</t>
  </si>
  <si>
    <t>Leveraging Ratio</t>
  </si>
  <si>
    <t>Round I ECs</t>
  </si>
  <si>
    <t xml:space="preserve"> Total -- Round I</t>
  </si>
  <si>
    <t>Round II EZs</t>
  </si>
  <si>
    <t>Round II ECs</t>
  </si>
  <si>
    <t>Total -- Round II</t>
  </si>
  <si>
    <t>Round III EZs</t>
  </si>
  <si>
    <t>Total -- Round I, Round II &amp; Round III</t>
  </si>
  <si>
    <t>REAP Zones</t>
  </si>
  <si>
    <t>Champions</t>
  </si>
  <si>
    <t>Total --  All Rural Communities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</si>
</sst>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1" xfId="0" applyNumberFormat="1" applyBorder="1" applyAlignment="1">
      <alignment horizontal="center" wrapText="1"/>
    </xf>
    <xf numFmtId="6" fontId="2" fillId="0" borderId="0" xfId="0" applyNumberFormat="1" applyFont="1" applyBorder="1" applyAlignment="1">
      <alignment horizontal="right" wrapText="1"/>
    </xf>
    <xf numFmtId="6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0" fillId="0" borderId="0" xfId="17" applyNumberFormat="1" applyFill="1" applyBorder="1" applyAlignment="1">
      <alignment/>
    </xf>
    <xf numFmtId="164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6" fontId="3" fillId="0" borderId="0" xfId="17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6" fontId="0" fillId="0" borderId="0" xfId="0" applyNumberFormat="1" applyFont="1" applyAlignment="1">
      <alignment horizontal="right" wrapText="1"/>
    </xf>
    <xf numFmtId="14" fontId="0" fillId="0" borderId="0" xfId="0" applyNumberFormat="1" applyBorder="1" applyAlignment="1">
      <alignment horizontal="center" wrapText="1"/>
    </xf>
    <xf numFmtId="164" fontId="5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ill="1" applyBorder="1" applyAlignment="1">
      <alignment/>
    </xf>
    <xf numFmtId="167" fontId="3" fillId="0" borderId="0" xfId="15" applyNumberFormat="1" applyFont="1" applyFill="1" applyBorder="1" applyAlignment="1">
      <alignment/>
    </xf>
    <xf numFmtId="2" fontId="3" fillId="0" borderId="0" xfId="17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0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tx>
            <c:v>Round 2 EZs as of 1/2/08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Sheet1!$C$46:$C$53</c:f>
              <c:strCache/>
            </c:strRef>
          </c:cat>
          <c:val>
            <c:numRef>
              <c:f>Sheet1!$E$46:$E$53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0"/>
      <c:hPercent val="100"/>
      <c:rotY val="110"/>
      <c:depthPercent val="100"/>
      <c:rAngAx val="1"/>
    </c:view3D>
    <c:plotArea>
      <c:layout/>
      <c:pie3DChart>
        <c:varyColors val="1"/>
        <c:ser>
          <c:idx val="0"/>
          <c:order val="0"/>
          <c:tx>
            <c:v>Round 2 ECs as of 1/2/08</c:v>
          </c:tx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Sheet1!$C$60:$C$67</c:f>
              <c:strCache/>
            </c:strRef>
          </c:cat>
          <c:val>
            <c:numRef>
              <c:f>Sheet1!$E$60:$E$67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Round 3 EZs as of 1/2/08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110"/>
      <c:depthPercent val="100"/>
      <c:rAngAx val="1"/>
    </c:view3D>
    <c:plotArea>
      <c:layout/>
      <c:pie3DChart>
        <c:varyColors val="1"/>
        <c:ser>
          <c:idx val="0"/>
          <c:order val="0"/>
          <c:tx>
            <c:v>Round 3 EZs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Sheet1!$C$88:$C$95</c:f>
              <c:strCache/>
            </c:strRef>
          </c:cat>
          <c:val>
            <c:numRef>
              <c:f>Sheet1!$E$88:$E$95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43</xdr:row>
      <xdr:rowOff>304800</xdr:rowOff>
    </xdr:from>
    <xdr:to>
      <xdr:col>11</xdr:col>
      <xdr:colOff>504825</xdr:colOff>
      <xdr:row>58</xdr:row>
      <xdr:rowOff>114300</xdr:rowOff>
    </xdr:to>
    <xdr:graphicFrame>
      <xdr:nvGraphicFramePr>
        <xdr:cNvPr id="1" name="Chart 3"/>
        <xdr:cNvGraphicFramePr/>
      </xdr:nvGraphicFramePr>
      <xdr:xfrm>
        <a:off x="5705475" y="7953375"/>
        <a:ext cx="38957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59</xdr:row>
      <xdr:rowOff>66675</xdr:rowOff>
    </xdr:from>
    <xdr:to>
      <xdr:col>12</xdr:col>
      <xdr:colOff>142875</xdr:colOff>
      <xdr:row>74</xdr:row>
      <xdr:rowOff>133350</xdr:rowOff>
    </xdr:to>
    <xdr:graphicFrame>
      <xdr:nvGraphicFramePr>
        <xdr:cNvPr id="2" name="Chart 4"/>
        <xdr:cNvGraphicFramePr/>
      </xdr:nvGraphicFramePr>
      <xdr:xfrm>
        <a:off x="5695950" y="10477500"/>
        <a:ext cx="4152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85</xdr:row>
      <xdr:rowOff>123825</xdr:rowOff>
    </xdr:from>
    <xdr:to>
      <xdr:col>12</xdr:col>
      <xdr:colOff>581025</xdr:colOff>
      <xdr:row>101</xdr:row>
      <xdr:rowOff>57150</xdr:rowOff>
    </xdr:to>
    <xdr:graphicFrame>
      <xdr:nvGraphicFramePr>
        <xdr:cNvPr id="3" name="Chart 5"/>
        <xdr:cNvGraphicFramePr/>
      </xdr:nvGraphicFramePr>
      <xdr:xfrm>
        <a:off x="6296025" y="14744700"/>
        <a:ext cx="39909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RBS\OCD\ocd-files\!EZEC%20Program\Benchmark%20Mgmt%20System\Saved%20Reports\FY08%20Reports\Partners%20&amp;%20Resources%201_2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 cash trends by class"/>
      <sheetName val="Sheet2"/>
      <sheetName val="Gross cash trends by class"/>
      <sheetName val="Partners&amp;Resources Table"/>
    </sheetNames>
    <sheetDataSet>
      <sheetData sheetId="3">
        <row r="4">
          <cell r="C4" t="str">
            <v>Grant from Designation</v>
          </cell>
          <cell r="AJ4">
            <v>122534226</v>
          </cell>
        </row>
        <row r="5">
          <cell r="C5" t="str">
            <v>State Government</v>
          </cell>
          <cell r="AJ5">
            <v>37534024</v>
          </cell>
        </row>
        <row r="6">
          <cell r="C6" t="str">
            <v>Non-profit</v>
          </cell>
          <cell r="AJ6">
            <v>17403746</v>
          </cell>
        </row>
        <row r="7">
          <cell r="C7" t="str">
            <v>Local or Regional Gov't</v>
          </cell>
          <cell r="AJ7">
            <v>154523895</v>
          </cell>
        </row>
        <row r="8">
          <cell r="C8" t="str">
            <v>Federal Gov't</v>
          </cell>
          <cell r="AJ8">
            <v>157811454</v>
          </cell>
        </row>
        <row r="9">
          <cell r="C9" t="str">
            <v>Private Sector</v>
          </cell>
          <cell r="AJ9">
            <v>179463297</v>
          </cell>
        </row>
        <row r="10">
          <cell r="C10" t="str">
            <v>Tribal Gov't</v>
          </cell>
          <cell r="AJ10">
            <v>0</v>
          </cell>
        </row>
        <row r="11">
          <cell r="C11" t="str">
            <v>Other</v>
          </cell>
          <cell r="AJ11">
            <v>168946403</v>
          </cell>
        </row>
        <row r="46">
          <cell r="C46" t="str">
            <v>Grant from Designation</v>
          </cell>
          <cell r="AJ46">
            <v>68612419</v>
          </cell>
        </row>
        <row r="47">
          <cell r="C47" t="str">
            <v>State Government</v>
          </cell>
          <cell r="AJ47">
            <v>188232569</v>
          </cell>
        </row>
        <row r="48">
          <cell r="C48" t="str">
            <v>Non-profit</v>
          </cell>
          <cell r="AJ48">
            <v>6171576</v>
          </cell>
        </row>
        <row r="49">
          <cell r="C49" t="str">
            <v>Local or Regional Gov't</v>
          </cell>
          <cell r="AJ49">
            <v>28220598</v>
          </cell>
        </row>
        <row r="50">
          <cell r="C50" t="str">
            <v>Federal Gov't</v>
          </cell>
          <cell r="AJ50">
            <v>152054106</v>
          </cell>
        </row>
        <row r="51">
          <cell r="C51" t="str">
            <v>Private Sector</v>
          </cell>
          <cell r="AJ51">
            <v>354627779</v>
          </cell>
        </row>
        <row r="52">
          <cell r="C52" t="str">
            <v>Tribal Gov't</v>
          </cell>
          <cell r="AJ52">
            <v>13378998</v>
          </cell>
        </row>
        <row r="53">
          <cell r="C53" t="str">
            <v>Other</v>
          </cell>
          <cell r="AJ53">
            <v>15256995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 topLeftCell="A1">
      <selection activeCell="E85" sqref="E85"/>
    </sheetView>
  </sheetViews>
  <sheetFormatPr defaultColWidth="9.140625" defaultRowHeight="12.75"/>
  <cols>
    <col min="1" max="1" width="4.140625" style="0" customWidth="1"/>
    <col min="2" max="2" width="3.28125" style="0" customWidth="1"/>
    <col min="3" max="3" width="26.00390625" style="0" customWidth="1"/>
    <col min="4" max="4" width="24.57421875" style="0" bestFit="1" customWidth="1"/>
    <col min="5" max="5" width="23.57421875" style="0" bestFit="1" customWidth="1"/>
  </cols>
  <sheetData>
    <row r="1" spans="1:5" ht="66" customHeight="1">
      <c r="A1" s="30" t="s">
        <v>3</v>
      </c>
      <c r="B1" s="30"/>
      <c r="C1" s="30"/>
      <c r="D1" s="30"/>
      <c r="E1" s="30"/>
    </row>
    <row r="2" spans="1:5" ht="13.5" thickBot="1">
      <c r="A2" s="27" t="s">
        <v>4</v>
      </c>
      <c r="B2" s="27"/>
      <c r="C2" s="27"/>
      <c r="D2" s="1" t="s">
        <v>0</v>
      </c>
      <c r="E2" s="1" t="s">
        <v>1</v>
      </c>
    </row>
    <row r="3" spans="1:5" ht="12.75">
      <c r="A3" s="28"/>
      <c r="B3" s="28" t="s">
        <v>5</v>
      </c>
      <c r="C3" s="28"/>
      <c r="D3" s="2">
        <v>838217045</v>
      </c>
      <c r="E3" s="2">
        <v>838217045</v>
      </c>
    </row>
    <row r="4" spans="3:5" ht="12.75">
      <c r="C4" t="s">
        <v>6</v>
      </c>
      <c r="D4" s="3">
        <v>122534226</v>
      </c>
      <c r="E4" s="3">
        <v>122534226</v>
      </c>
    </row>
    <row r="5" spans="3:5" ht="12.75">
      <c r="C5" t="s">
        <v>7</v>
      </c>
      <c r="D5" s="4">
        <v>37534024</v>
      </c>
      <c r="E5" s="4">
        <v>37534024</v>
      </c>
    </row>
    <row r="6" spans="3:5" ht="12.75">
      <c r="C6" t="s">
        <v>8</v>
      </c>
      <c r="D6" s="4">
        <v>17403746</v>
      </c>
      <c r="E6" s="4">
        <v>17403746</v>
      </c>
    </row>
    <row r="7" spans="3:5" ht="12.75">
      <c r="C7" t="s">
        <v>9</v>
      </c>
      <c r="D7" s="4">
        <v>154523895</v>
      </c>
      <c r="E7" s="4">
        <v>154523895</v>
      </c>
    </row>
    <row r="8" spans="3:5" ht="12.75">
      <c r="C8" t="s">
        <v>10</v>
      </c>
      <c r="D8" s="5">
        <f>D3-D4-D5-D6-D7-D9-D11</f>
        <v>157811454</v>
      </c>
      <c r="E8" s="5">
        <f>E3-E4-E5-E6-E7-E9-E11</f>
        <v>157811454</v>
      </c>
    </row>
    <row r="9" spans="3:5" ht="12.75">
      <c r="C9" t="s">
        <v>11</v>
      </c>
      <c r="D9" s="3">
        <v>179463297</v>
      </c>
      <c r="E9" s="3">
        <v>179463297</v>
      </c>
    </row>
    <row r="10" spans="3:5" ht="12.75">
      <c r="C10" t="s">
        <v>12</v>
      </c>
      <c r="D10" s="6">
        <v>0</v>
      </c>
      <c r="E10" s="6">
        <v>0</v>
      </c>
    </row>
    <row r="11" spans="3:5" ht="12.75">
      <c r="C11" t="s">
        <v>13</v>
      </c>
      <c r="D11" s="4">
        <v>168946403</v>
      </c>
      <c r="E11" s="4">
        <v>168946403</v>
      </c>
    </row>
    <row r="12" spans="2:5" ht="12.75">
      <c r="B12" t="s">
        <v>14</v>
      </c>
      <c r="D12" s="7"/>
      <c r="E12" s="7"/>
    </row>
    <row r="13" spans="3:5" ht="12.75">
      <c r="C13">
        <v>3</v>
      </c>
      <c r="D13" s="7"/>
      <c r="E13" s="7"/>
    </row>
    <row r="14" spans="2:5" ht="12.75">
      <c r="B14" t="s">
        <v>15</v>
      </c>
      <c r="D14" s="6">
        <f>D3/$C13</f>
        <v>279405681.6666667</v>
      </c>
      <c r="E14" s="6">
        <f>E3/$C13</f>
        <v>279405681.6666667</v>
      </c>
    </row>
    <row r="15" spans="2:5" ht="12.75">
      <c r="B15" t="s">
        <v>16</v>
      </c>
      <c r="D15" s="8">
        <f>(D3-D4)/D4</f>
        <v>5.840676865253958</v>
      </c>
      <c r="E15" s="8">
        <f>(E3-E4)/E4</f>
        <v>5.840676865253958</v>
      </c>
    </row>
    <row r="16" spans="4:5" ht="12.75">
      <c r="D16" s="7"/>
      <c r="E16" s="7"/>
    </row>
    <row r="17" spans="1:5" ht="12.75">
      <c r="A17" s="28"/>
      <c r="B17" s="28" t="s">
        <v>17</v>
      </c>
      <c r="C17" s="28"/>
      <c r="D17" s="2">
        <v>2328996055</v>
      </c>
      <c r="E17" s="2">
        <v>2329104700</v>
      </c>
    </row>
    <row r="18" spans="3:5" ht="12.75">
      <c r="C18" t="s">
        <v>6</v>
      </c>
      <c r="D18" s="4">
        <v>74549752</v>
      </c>
      <c r="E18" s="4">
        <v>74549752</v>
      </c>
    </row>
    <row r="19" spans="3:5" ht="12.75">
      <c r="C19" t="s">
        <v>7</v>
      </c>
      <c r="D19" s="3">
        <v>402532346</v>
      </c>
      <c r="E19" s="3">
        <v>402628294</v>
      </c>
    </row>
    <row r="20" spans="3:5" ht="12.75">
      <c r="C20" t="s">
        <v>8</v>
      </c>
      <c r="D20" s="4">
        <v>41953069</v>
      </c>
      <c r="E20" s="4">
        <v>41953069</v>
      </c>
    </row>
    <row r="21" spans="3:5" ht="12.75">
      <c r="C21" t="s">
        <v>9</v>
      </c>
      <c r="D21" s="4">
        <v>142498268</v>
      </c>
      <c r="E21" s="4">
        <v>142498768</v>
      </c>
    </row>
    <row r="22" spans="3:5" ht="12.75">
      <c r="C22" t="s">
        <v>10</v>
      </c>
      <c r="D22" s="9">
        <f>D17-(D18+D19+D20+D21+D23+D24+D25)</f>
        <v>1078320159</v>
      </c>
      <c r="E22" s="9">
        <f>E17-(E18+E19+E20+E21+E23+E24+E25)</f>
        <v>1078332351</v>
      </c>
    </row>
    <row r="23" spans="3:5" ht="12.75">
      <c r="C23" t="s">
        <v>11</v>
      </c>
      <c r="D23" s="4">
        <v>543106137</v>
      </c>
      <c r="E23" s="4">
        <v>543106137</v>
      </c>
    </row>
    <row r="24" spans="3:5" ht="12.75">
      <c r="C24" t="s">
        <v>12</v>
      </c>
      <c r="D24" s="3">
        <v>409422</v>
      </c>
      <c r="E24" s="3">
        <v>409422</v>
      </c>
    </row>
    <row r="25" spans="3:5" ht="12.75">
      <c r="C25" t="s">
        <v>13</v>
      </c>
      <c r="D25" s="4">
        <v>45626902</v>
      </c>
      <c r="E25" s="4">
        <v>45626907</v>
      </c>
    </row>
    <row r="26" spans="2:5" ht="12.75">
      <c r="B26" t="s">
        <v>14</v>
      </c>
      <c r="D26" s="10"/>
      <c r="E26" s="10"/>
    </row>
    <row r="27" spans="3:5" ht="12.75">
      <c r="C27">
        <v>29</v>
      </c>
      <c r="D27" s="11"/>
      <c r="E27" s="11"/>
    </row>
    <row r="28" spans="2:5" ht="12.75">
      <c r="B28" t="s">
        <v>15</v>
      </c>
      <c r="D28" s="12">
        <f>D17/$C27</f>
        <v>80310208.79310344</v>
      </c>
      <c r="E28" s="12">
        <f>E17/$C27</f>
        <v>80313955.1724138</v>
      </c>
    </row>
    <row r="29" spans="2:5" ht="12.75">
      <c r="B29" t="s">
        <v>16</v>
      </c>
      <c r="D29" s="8">
        <f>(D17-D18)/D18</f>
        <v>30.240829010403683</v>
      </c>
      <c r="E29" s="8">
        <f>(E17-E18)/E18</f>
        <v>30.242286359316125</v>
      </c>
    </row>
    <row r="30" spans="4:5" ht="12.75">
      <c r="D30" s="11"/>
      <c r="E30" s="11"/>
    </row>
    <row r="31" spans="1:5" ht="12.75">
      <c r="A31" s="28" t="s">
        <v>18</v>
      </c>
      <c r="D31" s="13">
        <f aca="true" t="shared" si="0" ref="D31:E39">D17+D3</f>
        <v>3167213100</v>
      </c>
      <c r="E31" s="13">
        <f t="shared" si="0"/>
        <v>3167321745</v>
      </c>
    </row>
    <row r="32" spans="3:5" ht="12.75">
      <c r="C32" t="s">
        <v>6</v>
      </c>
      <c r="D32" s="14">
        <f t="shared" si="0"/>
        <v>197083978</v>
      </c>
      <c r="E32" s="14">
        <f t="shared" si="0"/>
        <v>197083978</v>
      </c>
    </row>
    <row r="33" spans="3:5" ht="12.75">
      <c r="C33" t="s">
        <v>7</v>
      </c>
      <c r="D33" s="14">
        <f t="shared" si="0"/>
        <v>440066370</v>
      </c>
      <c r="E33" s="14">
        <f t="shared" si="0"/>
        <v>440162318</v>
      </c>
    </row>
    <row r="34" spans="3:5" ht="12.75">
      <c r="C34" t="s">
        <v>8</v>
      </c>
      <c r="D34" s="14">
        <f t="shared" si="0"/>
        <v>59356815</v>
      </c>
      <c r="E34" s="14">
        <f t="shared" si="0"/>
        <v>59356815</v>
      </c>
    </row>
    <row r="35" spans="3:5" ht="12.75">
      <c r="C35" t="s">
        <v>9</v>
      </c>
      <c r="D35" s="14">
        <f t="shared" si="0"/>
        <v>297022163</v>
      </c>
      <c r="E35" s="14">
        <f t="shared" si="0"/>
        <v>297022663</v>
      </c>
    </row>
    <row r="36" spans="3:5" ht="12.75">
      <c r="C36" t="s">
        <v>10</v>
      </c>
      <c r="D36" s="14">
        <f t="shared" si="0"/>
        <v>1236131613</v>
      </c>
      <c r="E36" s="14">
        <f t="shared" si="0"/>
        <v>1236143805</v>
      </c>
    </row>
    <row r="37" spans="3:5" ht="12.75">
      <c r="C37" t="s">
        <v>11</v>
      </c>
      <c r="D37" s="14">
        <f t="shared" si="0"/>
        <v>722569434</v>
      </c>
      <c r="E37" s="14">
        <f t="shared" si="0"/>
        <v>722569434</v>
      </c>
    </row>
    <row r="38" spans="3:5" ht="12.75">
      <c r="C38" t="s">
        <v>12</v>
      </c>
      <c r="D38" s="15">
        <f t="shared" si="0"/>
        <v>409422</v>
      </c>
      <c r="E38" s="15">
        <f t="shared" si="0"/>
        <v>409422</v>
      </c>
    </row>
    <row r="39" spans="3:5" ht="12.75">
      <c r="C39" t="s">
        <v>13</v>
      </c>
      <c r="D39" s="14">
        <f t="shared" si="0"/>
        <v>214573305</v>
      </c>
      <c r="E39" s="14">
        <f t="shared" si="0"/>
        <v>214573310</v>
      </c>
    </row>
    <row r="40" spans="2:5" ht="12.75">
      <c r="B40" t="s">
        <v>14</v>
      </c>
      <c r="D40" s="6"/>
      <c r="E40" s="6"/>
    </row>
    <row r="41" spans="3:5" ht="12.75">
      <c r="C41">
        <v>32</v>
      </c>
      <c r="D41" s="16"/>
      <c r="E41" s="16"/>
    </row>
    <row r="42" spans="2:5" ht="12.75">
      <c r="B42" t="s">
        <v>15</v>
      </c>
      <c r="D42" s="16">
        <f>D31/$C41</f>
        <v>98975409.375</v>
      </c>
      <c r="E42" s="16">
        <f>E31/$C41</f>
        <v>98978804.53125</v>
      </c>
    </row>
    <row r="43" spans="2:5" ht="12.75">
      <c r="B43" t="s">
        <v>16</v>
      </c>
      <c r="D43" s="8">
        <f>(D31-D32)/D32</f>
        <v>15.070373310609755</v>
      </c>
      <c r="E43" s="8">
        <f>(E31-E32)/E32</f>
        <v>15.070924573077168</v>
      </c>
    </row>
    <row r="44" spans="1:5" ht="26.25" thickBot="1">
      <c r="A44" s="27" t="s">
        <v>4</v>
      </c>
      <c r="B44" s="27"/>
      <c r="C44" s="27"/>
      <c r="D44" s="1" t="s">
        <v>0</v>
      </c>
      <c r="E44" s="1" t="s">
        <v>1</v>
      </c>
    </row>
    <row r="45" spans="2:5" ht="12.75">
      <c r="B45" s="28" t="s">
        <v>19</v>
      </c>
      <c r="D45" s="2">
        <v>819705653</v>
      </c>
      <c r="E45" s="2">
        <v>826555040</v>
      </c>
    </row>
    <row r="46" spans="3:5" ht="12.75">
      <c r="C46" t="s">
        <v>6</v>
      </c>
      <c r="D46" s="4">
        <v>68191008</v>
      </c>
      <c r="E46" s="4">
        <v>68612419</v>
      </c>
    </row>
    <row r="47" spans="3:5" ht="12.75">
      <c r="C47" t="s">
        <v>7</v>
      </c>
      <c r="D47" s="4">
        <v>186737471</v>
      </c>
      <c r="E47" s="4">
        <v>188232569</v>
      </c>
    </row>
    <row r="48" spans="3:5" ht="12.75">
      <c r="C48" t="s">
        <v>8</v>
      </c>
      <c r="D48" s="4">
        <v>6171576</v>
      </c>
      <c r="E48" s="4">
        <v>6171576</v>
      </c>
    </row>
    <row r="49" spans="3:5" ht="12.75">
      <c r="C49" t="s">
        <v>9</v>
      </c>
      <c r="D49" s="17">
        <v>25793098</v>
      </c>
      <c r="E49" s="17">
        <v>28220598</v>
      </c>
    </row>
    <row r="50" spans="3:5" ht="12.75">
      <c r="C50" t="s">
        <v>10</v>
      </c>
      <c r="D50" s="6">
        <f>D45-(D46+D47+D48+D49+D51+D52+D53)</f>
        <v>150932933</v>
      </c>
      <c r="E50" s="6">
        <f>E45-(E46+E47+E48+E49+E51+E52+E53)</f>
        <v>152054106</v>
      </c>
    </row>
    <row r="51" spans="3:5" ht="12.75">
      <c r="C51" t="s">
        <v>11</v>
      </c>
      <c r="D51" s="4">
        <v>353990779</v>
      </c>
      <c r="E51" s="4">
        <v>354627779</v>
      </c>
    </row>
    <row r="52" spans="3:5" ht="12.75">
      <c r="C52" t="s">
        <v>12</v>
      </c>
      <c r="D52" s="3">
        <v>13378998</v>
      </c>
      <c r="E52" s="3">
        <v>13378998</v>
      </c>
    </row>
    <row r="53" spans="3:5" ht="12.75">
      <c r="C53" t="s">
        <v>13</v>
      </c>
      <c r="D53" s="4">
        <v>14509790</v>
      </c>
      <c r="E53" s="4">
        <v>15256995</v>
      </c>
    </row>
    <row r="54" spans="2:5" ht="12.75">
      <c r="B54" t="s">
        <v>14</v>
      </c>
      <c r="D54" s="6"/>
      <c r="E54" s="6"/>
    </row>
    <row r="55" spans="3:5" ht="12.75">
      <c r="C55">
        <v>5</v>
      </c>
      <c r="D55" s="16"/>
      <c r="E55" s="16"/>
    </row>
    <row r="56" spans="2:5" ht="12.75">
      <c r="B56" t="s">
        <v>15</v>
      </c>
      <c r="D56" s="6">
        <f>D45/$C55</f>
        <v>163941130.6</v>
      </c>
      <c r="E56" s="6">
        <f>E45/$C55</f>
        <v>165311008</v>
      </c>
    </row>
    <row r="57" spans="2:5" ht="12.75">
      <c r="B57" t="s">
        <v>16</v>
      </c>
      <c r="D57" s="8">
        <f>(D45-D46)/D46</f>
        <v>11.020729375345207</v>
      </c>
      <c r="E57" s="8">
        <f>(E45-E46)/E46</f>
        <v>11.046726409689768</v>
      </c>
    </row>
    <row r="58" spans="4:5" ht="12.75">
      <c r="D58" s="11"/>
      <c r="E58" s="11"/>
    </row>
    <row r="59" spans="2:5" ht="12.75">
      <c r="B59" s="28" t="s">
        <v>20</v>
      </c>
      <c r="D59" s="2">
        <v>1395772555</v>
      </c>
      <c r="E59" s="2">
        <v>1499136470</v>
      </c>
    </row>
    <row r="60" spans="3:5" ht="12.75">
      <c r="C60" t="s">
        <v>6</v>
      </c>
      <c r="D60" s="4">
        <v>27469766</v>
      </c>
      <c r="E60" s="4">
        <v>27983002</v>
      </c>
    </row>
    <row r="61" spans="3:5" ht="12.75">
      <c r="C61" t="s">
        <v>7</v>
      </c>
      <c r="D61" s="4">
        <v>189502546</v>
      </c>
      <c r="E61" s="4">
        <v>189567546</v>
      </c>
    </row>
    <row r="62" spans="3:5" ht="12.75">
      <c r="C62" t="s">
        <v>8</v>
      </c>
      <c r="D62" s="4">
        <v>41293813</v>
      </c>
      <c r="E62" s="4">
        <v>41299813</v>
      </c>
    </row>
    <row r="63" spans="3:5" ht="12.75">
      <c r="C63" t="s">
        <v>9</v>
      </c>
      <c r="D63" s="4">
        <v>92342709</v>
      </c>
      <c r="E63" s="4">
        <v>92350359</v>
      </c>
    </row>
    <row r="64" spans="3:5" ht="12.75">
      <c r="C64" t="s">
        <v>10</v>
      </c>
      <c r="D64" s="6">
        <f>D59-(D60+D61+D62+D63+D65+D66+D67)</f>
        <v>617944141</v>
      </c>
      <c r="E64" s="6">
        <f>E59-(E60+E61+E62+E63+E65+E66+E67)</f>
        <v>619177793</v>
      </c>
    </row>
    <row r="65" spans="3:5" ht="12.75">
      <c r="C65" t="s">
        <v>11</v>
      </c>
      <c r="D65" s="4">
        <v>276382083</v>
      </c>
      <c r="E65" s="4">
        <v>377660600</v>
      </c>
    </row>
    <row r="66" spans="3:5" ht="12.75">
      <c r="C66" t="s">
        <v>12</v>
      </c>
      <c r="D66" s="4">
        <v>111777706</v>
      </c>
      <c r="E66" s="4">
        <v>111812566</v>
      </c>
    </row>
    <row r="67" spans="3:5" ht="12.75">
      <c r="C67" t="s">
        <v>13</v>
      </c>
      <c r="D67" s="4">
        <v>39059791</v>
      </c>
      <c r="E67" s="4">
        <v>39284791</v>
      </c>
    </row>
    <row r="68" spans="2:5" ht="12.75">
      <c r="B68" t="s">
        <v>14</v>
      </c>
      <c r="D68" s="6"/>
      <c r="E68" s="6"/>
    </row>
    <row r="69" spans="3:5" ht="12.75">
      <c r="C69">
        <v>20</v>
      </c>
      <c r="D69">
        <v>19</v>
      </c>
      <c r="E69">
        <v>19</v>
      </c>
    </row>
    <row r="70" spans="2:5" ht="12.75">
      <c r="B70" t="s">
        <v>15</v>
      </c>
      <c r="D70" s="6">
        <f>D59/$D69</f>
        <v>73461713.42105263</v>
      </c>
      <c r="E70" s="6">
        <f>E59/$D69</f>
        <v>78901919.4736842</v>
      </c>
    </row>
    <row r="71" spans="2:5" ht="12.75">
      <c r="B71" t="s">
        <v>16</v>
      </c>
      <c r="D71" s="8">
        <f>(D59-D60)/D60</f>
        <v>49.8112284247343</v>
      </c>
      <c r="E71" s="8">
        <f>(E59-E60)/E60</f>
        <v>52.57311091926449</v>
      </c>
    </row>
    <row r="72" spans="4:5" ht="12.75">
      <c r="D72" s="11"/>
      <c r="E72" s="11"/>
    </row>
    <row r="73" spans="1:5" ht="12.75">
      <c r="A73" s="28" t="s">
        <v>21</v>
      </c>
      <c r="D73" s="13">
        <f>D59+D45</f>
        <v>2215478208</v>
      </c>
      <c r="E73" s="13">
        <f>E59+E45</f>
        <v>2325691510</v>
      </c>
    </row>
    <row r="74" spans="3:5" ht="12.75">
      <c r="C74" t="s">
        <v>6</v>
      </c>
      <c r="D74" s="14">
        <f aca="true" t="shared" si="1" ref="D74:E81">D60+D46</f>
        <v>95660774</v>
      </c>
      <c r="E74" s="14">
        <f t="shared" si="1"/>
        <v>96595421</v>
      </c>
    </row>
    <row r="75" spans="3:5" ht="12.75">
      <c r="C75" t="s">
        <v>7</v>
      </c>
      <c r="D75" s="14">
        <f t="shared" si="1"/>
        <v>376240017</v>
      </c>
      <c r="E75" s="14">
        <f t="shared" si="1"/>
        <v>377800115</v>
      </c>
    </row>
    <row r="76" spans="3:5" ht="12.75">
      <c r="C76" t="s">
        <v>8</v>
      </c>
      <c r="D76" s="14">
        <f t="shared" si="1"/>
        <v>47465389</v>
      </c>
      <c r="E76" s="14">
        <f t="shared" si="1"/>
        <v>47471389</v>
      </c>
    </row>
    <row r="77" spans="3:5" ht="12.75">
      <c r="C77" t="s">
        <v>9</v>
      </c>
      <c r="D77" s="14">
        <f t="shared" si="1"/>
        <v>118135807</v>
      </c>
      <c r="E77" s="14">
        <f t="shared" si="1"/>
        <v>120570957</v>
      </c>
    </row>
    <row r="78" spans="3:5" ht="12.75">
      <c r="C78" t="s">
        <v>10</v>
      </c>
      <c r="D78" s="14">
        <f t="shared" si="1"/>
        <v>768877074</v>
      </c>
      <c r="E78" s="14">
        <f t="shared" si="1"/>
        <v>771231899</v>
      </c>
    </row>
    <row r="79" spans="3:5" ht="12.75">
      <c r="C79" t="s">
        <v>11</v>
      </c>
      <c r="D79" s="14">
        <f t="shared" si="1"/>
        <v>630372862</v>
      </c>
      <c r="E79" s="14">
        <f t="shared" si="1"/>
        <v>732288379</v>
      </c>
    </row>
    <row r="80" spans="3:5" ht="12.75">
      <c r="C80" t="s">
        <v>12</v>
      </c>
      <c r="D80" s="14">
        <f t="shared" si="1"/>
        <v>125156704</v>
      </c>
      <c r="E80" s="14">
        <f t="shared" si="1"/>
        <v>125191564</v>
      </c>
    </row>
    <row r="81" spans="3:5" ht="12.75">
      <c r="C81" t="s">
        <v>13</v>
      </c>
      <c r="D81" s="14">
        <f t="shared" si="1"/>
        <v>53569581</v>
      </c>
      <c r="E81" s="14">
        <f t="shared" si="1"/>
        <v>54541786</v>
      </c>
    </row>
    <row r="82" spans="2:5" ht="12.75">
      <c r="B82" t="s">
        <v>14</v>
      </c>
      <c r="D82" s="6"/>
      <c r="E82" s="6"/>
    </row>
    <row r="83" spans="3:5" ht="12.75">
      <c r="C83">
        <v>25</v>
      </c>
      <c r="D83">
        <v>25</v>
      </c>
      <c r="E83">
        <v>25</v>
      </c>
    </row>
    <row r="84" spans="2:5" ht="12.75">
      <c r="B84" t="s">
        <v>15</v>
      </c>
      <c r="D84" s="16">
        <f>D73/$D83</f>
        <v>88619128.32</v>
      </c>
      <c r="E84" s="16">
        <f>E73/$D83</f>
        <v>93027660.4</v>
      </c>
    </row>
    <row r="85" spans="2:5" ht="12.75">
      <c r="B85" t="s">
        <v>16</v>
      </c>
      <c r="D85" s="8">
        <f>(D73-D74)/D74</f>
        <v>22.159735337286733</v>
      </c>
      <c r="E85" s="8">
        <f>(E73-E74)/E74</f>
        <v>23.076622741775722</v>
      </c>
    </row>
    <row r="86" spans="1:5" ht="26.25" thickBot="1">
      <c r="A86" s="27" t="s">
        <v>4</v>
      </c>
      <c r="B86" s="27"/>
      <c r="C86" s="27"/>
      <c r="D86" s="1" t="s">
        <v>0</v>
      </c>
      <c r="E86" s="1" t="s">
        <v>1</v>
      </c>
    </row>
    <row r="87" spans="2:5" ht="12.75">
      <c r="B87" s="28" t="s">
        <v>22</v>
      </c>
      <c r="D87" s="2">
        <v>139808621</v>
      </c>
      <c r="E87" s="2">
        <v>140055638</v>
      </c>
    </row>
    <row r="88" spans="3:5" ht="12.75">
      <c r="C88" t="s">
        <v>6</v>
      </c>
      <c r="D88" s="4">
        <v>5388188</v>
      </c>
      <c r="E88" s="4">
        <v>5635205</v>
      </c>
    </row>
    <row r="89" spans="3:5" ht="12.75">
      <c r="C89" t="s">
        <v>7</v>
      </c>
      <c r="D89" s="4">
        <v>77433645</v>
      </c>
      <c r="E89" s="4">
        <v>77433645</v>
      </c>
    </row>
    <row r="90" spans="3:5" ht="12.75">
      <c r="C90" t="s">
        <v>8</v>
      </c>
      <c r="D90" s="4">
        <v>1963491</v>
      </c>
      <c r="E90" s="4">
        <v>1963491</v>
      </c>
    </row>
    <row r="91" spans="3:5" ht="12.75">
      <c r="C91" t="s">
        <v>9</v>
      </c>
      <c r="D91" s="17">
        <v>10101491</v>
      </c>
      <c r="E91" s="17">
        <v>10101491</v>
      </c>
    </row>
    <row r="92" spans="3:5" ht="12.75">
      <c r="C92" t="s">
        <v>10</v>
      </c>
      <c r="D92" s="6">
        <f>D87-(D88+D89+D90+D91+D93+D94+D95)</f>
        <v>23339638</v>
      </c>
      <c r="E92" s="6">
        <f>E87-(E88+E89+E90+E91+E93+E94+E95)</f>
        <v>23339638</v>
      </c>
    </row>
    <row r="93" spans="3:5" ht="12.75">
      <c r="C93" t="s">
        <v>11</v>
      </c>
      <c r="D93" s="4">
        <v>16706167</v>
      </c>
      <c r="E93" s="4">
        <v>16706167</v>
      </c>
    </row>
    <row r="94" spans="3:5" ht="12.75">
      <c r="C94" t="s">
        <v>12</v>
      </c>
      <c r="D94" s="3">
        <v>408000</v>
      </c>
      <c r="E94" s="3">
        <v>408000</v>
      </c>
    </row>
    <row r="95" spans="3:5" ht="12.75">
      <c r="C95" t="s">
        <v>13</v>
      </c>
      <c r="D95" s="4">
        <v>4468001</v>
      </c>
      <c r="E95" s="4">
        <v>4468001</v>
      </c>
    </row>
    <row r="96" spans="2:5" ht="12.75">
      <c r="B96" t="s">
        <v>14</v>
      </c>
      <c r="D96" s="6"/>
      <c r="E96" s="6"/>
    </row>
    <row r="97" spans="3:5" ht="12.75">
      <c r="C97">
        <v>2</v>
      </c>
      <c r="D97" s="16"/>
      <c r="E97" s="16"/>
    </row>
    <row r="98" spans="2:5" ht="12.75">
      <c r="B98" t="s">
        <v>15</v>
      </c>
      <c r="D98" s="6">
        <f>D87/$C97</f>
        <v>69904310.5</v>
      </c>
      <c r="E98" s="6">
        <f>E87/$C97</f>
        <v>70027819</v>
      </c>
    </row>
    <row r="99" spans="2:5" ht="12.75">
      <c r="B99" t="s">
        <v>16</v>
      </c>
      <c r="D99" s="8">
        <f>(D87-D88)/D88</f>
        <v>24.947242560949988</v>
      </c>
      <c r="E99" s="8">
        <f>(E87-E88)/E88</f>
        <v>23.853689972237035</v>
      </c>
    </row>
    <row r="100" spans="1:5" ht="12.75">
      <c r="A100" s="29"/>
      <c r="B100" s="29"/>
      <c r="C100" s="29"/>
      <c r="D100" s="18"/>
      <c r="E100" s="18"/>
    </row>
    <row r="101" spans="1:5" ht="12.75">
      <c r="A101" s="28" t="s">
        <v>23</v>
      </c>
      <c r="D101" s="19">
        <f aca="true" t="shared" si="2" ref="D101:E109">D73+D31+D87</f>
        <v>5522499929</v>
      </c>
      <c r="E101" s="19">
        <f t="shared" si="2"/>
        <v>5633068893</v>
      </c>
    </row>
    <row r="102" spans="3:5" ht="12.75">
      <c r="C102" t="s">
        <v>6</v>
      </c>
      <c r="D102" s="9">
        <f t="shared" si="2"/>
        <v>298132940</v>
      </c>
      <c r="E102" s="9">
        <f t="shared" si="2"/>
        <v>299314604</v>
      </c>
    </row>
    <row r="103" spans="3:5" ht="12.75">
      <c r="C103" t="s">
        <v>7</v>
      </c>
      <c r="D103" s="9">
        <f t="shared" si="2"/>
        <v>893740032</v>
      </c>
      <c r="E103" s="9">
        <f t="shared" si="2"/>
        <v>895396078</v>
      </c>
    </row>
    <row r="104" spans="3:5" ht="12.75">
      <c r="C104" t="s">
        <v>8</v>
      </c>
      <c r="D104" s="9">
        <f t="shared" si="2"/>
        <v>108785695</v>
      </c>
      <c r="E104" s="9">
        <f t="shared" si="2"/>
        <v>108791695</v>
      </c>
    </row>
    <row r="105" spans="3:5" ht="12.75">
      <c r="C105" t="s">
        <v>9</v>
      </c>
      <c r="D105" s="9">
        <f t="shared" si="2"/>
        <v>425259461</v>
      </c>
      <c r="E105" s="9">
        <f t="shared" si="2"/>
        <v>427695111</v>
      </c>
    </row>
    <row r="106" spans="3:5" ht="12.75">
      <c r="C106" t="s">
        <v>10</v>
      </c>
      <c r="D106" s="9">
        <f t="shared" si="2"/>
        <v>2028348325</v>
      </c>
      <c r="E106" s="9">
        <f t="shared" si="2"/>
        <v>2030715342</v>
      </c>
    </row>
    <row r="107" spans="3:5" ht="12.75">
      <c r="C107" t="s">
        <v>11</v>
      </c>
      <c r="D107" s="9">
        <f t="shared" si="2"/>
        <v>1369648463</v>
      </c>
      <c r="E107" s="9">
        <f t="shared" si="2"/>
        <v>1471563980</v>
      </c>
    </row>
    <row r="108" spans="3:5" ht="12.75">
      <c r="C108" t="s">
        <v>12</v>
      </c>
      <c r="D108" s="9">
        <f t="shared" si="2"/>
        <v>125974126</v>
      </c>
      <c r="E108" s="9">
        <f t="shared" si="2"/>
        <v>126008986</v>
      </c>
    </row>
    <row r="109" spans="3:5" ht="12.75">
      <c r="C109" t="s">
        <v>13</v>
      </c>
      <c r="D109" s="9">
        <f t="shared" si="2"/>
        <v>272610887</v>
      </c>
      <c r="E109" s="9">
        <f t="shared" si="2"/>
        <v>273583097</v>
      </c>
    </row>
    <row r="110" spans="2:5" ht="12.75">
      <c r="B110" t="s">
        <v>14</v>
      </c>
      <c r="D110" s="20"/>
      <c r="E110" s="20"/>
    </row>
    <row r="111" spans="3:5" ht="12.75">
      <c r="C111">
        <v>57</v>
      </c>
      <c r="D111">
        <v>57</v>
      </c>
      <c r="E111">
        <v>57</v>
      </c>
    </row>
    <row r="112" spans="2:5" ht="12.75">
      <c r="B112" t="s">
        <v>15</v>
      </c>
      <c r="D112" s="21">
        <f>D101/$D111</f>
        <v>96885963.66666667</v>
      </c>
      <c r="E112" s="21">
        <f>E101/$D111</f>
        <v>98825770.05263157</v>
      </c>
    </row>
    <row r="113" spans="2:5" ht="12.75">
      <c r="B113" t="s">
        <v>16</v>
      </c>
      <c r="D113" s="8">
        <f>(D101-D102)/D102</f>
        <v>17.52361543477886</v>
      </c>
      <c r="E113" s="8">
        <f>(E101-E102)/E102</f>
        <v>17.81989324182792</v>
      </c>
    </row>
    <row r="114" spans="4:5" ht="12.75">
      <c r="D114" s="22"/>
      <c r="E114" s="22"/>
    </row>
    <row r="115" spans="1:5" ht="12.75">
      <c r="A115" s="28" t="s">
        <v>24</v>
      </c>
      <c r="D115" s="13">
        <v>331192891</v>
      </c>
      <c r="E115" s="13">
        <v>342760408</v>
      </c>
    </row>
    <row r="116" spans="3:5" ht="12.75">
      <c r="C116" t="s">
        <v>6</v>
      </c>
      <c r="D116" s="14">
        <v>122500</v>
      </c>
      <c r="E116" s="14">
        <v>122500</v>
      </c>
    </row>
    <row r="117" spans="3:5" ht="12.75">
      <c r="C117" t="s">
        <v>7</v>
      </c>
      <c r="D117" s="14">
        <v>61093229</v>
      </c>
      <c r="E117" s="14">
        <v>61119229</v>
      </c>
    </row>
    <row r="118" spans="3:5" ht="12.75">
      <c r="C118" t="s">
        <v>8</v>
      </c>
      <c r="D118" s="14">
        <v>9339394</v>
      </c>
      <c r="E118" s="14">
        <v>9340894</v>
      </c>
    </row>
    <row r="119" spans="3:5" ht="12.75">
      <c r="C119" t="s">
        <v>9</v>
      </c>
      <c r="D119" s="14">
        <v>12967531</v>
      </c>
      <c r="E119" s="14">
        <v>13107531</v>
      </c>
    </row>
    <row r="120" spans="3:5" ht="12.75">
      <c r="C120" t="s">
        <v>10</v>
      </c>
      <c r="D120" s="6">
        <f>D115-(D116+D117+D118+D119+D121+D122+D123)</f>
        <v>174833252</v>
      </c>
      <c r="E120" s="6">
        <f>E115-(E116+E117+E118+E119+E121+E122+E123)</f>
        <v>185870769</v>
      </c>
    </row>
    <row r="121" spans="3:5" ht="12.75">
      <c r="C121" t="s">
        <v>11</v>
      </c>
      <c r="D121" s="14">
        <v>52844300</v>
      </c>
      <c r="E121" s="14">
        <v>52936800</v>
      </c>
    </row>
    <row r="122" spans="3:5" ht="12.75">
      <c r="C122" t="s">
        <v>12</v>
      </c>
      <c r="D122" s="14">
        <v>3857886</v>
      </c>
      <c r="E122" s="14">
        <v>3857886</v>
      </c>
    </row>
    <row r="123" spans="3:5" ht="12.75">
      <c r="C123" t="s">
        <v>13</v>
      </c>
      <c r="D123" s="14">
        <v>16134799</v>
      </c>
      <c r="E123" s="14">
        <v>16404799</v>
      </c>
    </row>
    <row r="124" spans="2:5" ht="12.75">
      <c r="B124" t="s">
        <v>14</v>
      </c>
      <c r="D124" s="11">
        <v>5</v>
      </c>
      <c r="E124" s="11">
        <v>5</v>
      </c>
    </row>
    <row r="125" spans="4:5" ht="12.75">
      <c r="D125" s="11"/>
      <c r="E125" s="11"/>
    </row>
    <row r="126" spans="2:5" ht="12.75">
      <c r="B126" t="s">
        <v>15</v>
      </c>
      <c r="D126" s="23">
        <f>D115/D124</f>
        <v>66238578.2</v>
      </c>
      <c r="E126" s="23">
        <f>E115/E124</f>
        <v>68552081.6</v>
      </c>
    </row>
    <row r="127" spans="2:5" ht="12.75">
      <c r="B127" t="s">
        <v>16</v>
      </c>
      <c r="D127" s="8">
        <f>(D115-D116)/D116</f>
        <v>2702.615436734694</v>
      </c>
      <c r="E127" s="8">
        <f>(E115-E116)/E116</f>
        <v>2797.0441469387756</v>
      </c>
    </row>
    <row r="128" spans="4:5" ht="12.75">
      <c r="D128" s="13"/>
      <c r="E128" s="13"/>
    </row>
    <row r="129" spans="1:5" ht="12.75">
      <c r="A129" s="28" t="s">
        <v>25</v>
      </c>
      <c r="D129" s="2">
        <v>1493739972</v>
      </c>
      <c r="E129" s="2">
        <v>1500468488</v>
      </c>
    </row>
    <row r="130" spans="3:5" ht="12.75">
      <c r="C130" t="s">
        <v>6</v>
      </c>
      <c r="D130" s="14">
        <v>0</v>
      </c>
      <c r="E130" s="14">
        <v>0</v>
      </c>
    </row>
    <row r="131" spans="3:5" ht="12.75">
      <c r="C131" t="s">
        <v>7</v>
      </c>
      <c r="D131" s="4">
        <v>398197052</v>
      </c>
      <c r="E131" s="4">
        <v>401585227</v>
      </c>
    </row>
    <row r="132" spans="3:5" ht="12.75">
      <c r="C132" t="s">
        <v>8</v>
      </c>
      <c r="D132" s="4">
        <v>24616323</v>
      </c>
      <c r="E132" s="4">
        <v>24636823</v>
      </c>
    </row>
    <row r="133" spans="3:5" ht="12.75">
      <c r="C133" t="s">
        <v>9</v>
      </c>
      <c r="D133" s="4">
        <v>153872455</v>
      </c>
      <c r="E133" s="4">
        <v>155087683</v>
      </c>
    </row>
    <row r="134" spans="3:5" ht="12.75">
      <c r="C134" t="s">
        <v>10</v>
      </c>
      <c r="D134" s="6">
        <f>D129-(D130+D131+D132+D133+D135+D136+D137)</f>
        <v>630482796</v>
      </c>
      <c r="E134" s="6">
        <f>E129-(E130+E131+E132+E133+E135+E136+E137)</f>
        <v>632562409</v>
      </c>
    </row>
    <row r="135" spans="3:5" ht="12.75">
      <c r="C135" t="s">
        <v>11</v>
      </c>
      <c r="D135" s="4">
        <v>231244370</v>
      </c>
      <c r="E135" s="4">
        <v>231269370</v>
      </c>
    </row>
    <row r="136" spans="3:5" ht="12.75">
      <c r="C136" t="s">
        <v>12</v>
      </c>
      <c r="D136" s="14">
        <v>16565000</v>
      </c>
      <c r="E136" s="14">
        <v>16565000</v>
      </c>
    </row>
    <row r="137" spans="3:5" ht="12.75">
      <c r="C137" t="s">
        <v>13</v>
      </c>
      <c r="D137" s="4">
        <v>38761976</v>
      </c>
      <c r="E137" s="4">
        <v>38761976</v>
      </c>
    </row>
    <row r="138" spans="2:5" ht="12.75">
      <c r="B138" t="s">
        <v>14</v>
      </c>
      <c r="D138" s="24">
        <v>97</v>
      </c>
      <c r="E138" s="24">
        <v>97</v>
      </c>
    </row>
    <row r="139" spans="4:5" ht="12.75">
      <c r="D139" s="16"/>
      <c r="E139" s="16"/>
    </row>
    <row r="140" spans="2:5" ht="12.75">
      <c r="B140" t="s">
        <v>15</v>
      </c>
      <c r="D140" s="6">
        <f>D129/D138</f>
        <v>15399381.154639175</v>
      </c>
      <c r="E140" s="6">
        <f>E129/E138</f>
        <v>15468747.298969071</v>
      </c>
    </row>
    <row r="141" spans="2:5" ht="12.75">
      <c r="B141" t="s">
        <v>16</v>
      </c>
      <c r="D141" s="25" t="s">
        <v>2</v>
      </c>
      <c r="E141" s="25" t="s">
        <v>2</v>
      </c>
    </row>
    <row r="142" spans="1:5" ht="14.25" customHeight="1" thickBot="1">
      <c r="A142" s="27"/>
      <c r="B142" s="27"/>
      <c r="C142" s="27"/>
      <c r="D142" s="1"/>
      <c r="E142" s="1"/>
    </row>
    <row r="143" spans="1:5" ht="12.75">
      <c r="A143" s="28" t="s">
        <v>26</v>
      </c>
      <c r="D143" s="13">
        <f>+D129+D115+D101</f>
        <v>7347432792</v>
      </c>
      <c r="E143" s="13">
        <f>+E129+E115+E101</f>
        <v>7476297789</v>
      </c>
    </row>
    <row r="144" spans="3:5" ht="12.75">
      <c r="C144" t="s">
        <v>6</v>
      </c>
      <c r="D144" s="14">
        <f>D130+D116+D102</f>
        <v>298255440</v>
      </c>
      <c r="E144" s="14">
        <f>+E130+E116+E102</f>
        <v>299437104</v>
      </c>
    </row>
    <row r="145" spans="3:5" ht="12.75">
      <c r="C145" t="s">
        <v>7</v>
      </c>
      <c r="D145" s="14">
        <f>+D131+D117+D103</f>
        <v>1353030313</v>
      </c>
      <c r="E145" s="14">
        <f>+E131+E117+E103</f>
        <v>1358100534</v>
      </c>
    </row>
    <row r="146" spans="3:5" ht="12.75">
      <c r="C146" t="s">
        <v>8</v>
      </c>
      <c r="D146" s="14">
        <f>+D132+D118+D104</f>
        <v>142741412</v>
      </c>
      <c r="E146" s="14">
        <f>+E132+E118+E104</f>
        <v>142769412</v>
      </c>
    </row>
    <row r="147" spans="3:5" ht="12.75">
      <c r="C147" t="s">
        <v>9</v>
      </c>
      <c r="D147" s="14">
        <f>+D133+D119+D105</f>
        <v>592099447</v>
      </c>
      <c r="E147" s="14">
        <f>+E133+E119+E105</f>
        <v>595890325</v>
      </c>
    </row>
    <row r="148" spans="3:5" ht="12.75">
      <c r="C148" t="s">
        <v>10</v>
      </c>
      <c r="D148" s="14">
        <f>+D134+D120+D106</f>
        <v>2833664373</v>
      </c>
      <c r="E148" s="14">
        <f>+E134+E120+E106</f>
        <v>2849148520</v>
      </c>
    </row>
    <row r="149" spans="3:5" ht="12.75">
      <c r="C149" t="s">
        <v>11</v>
      </c>
      <c r="D149" s="14">
        <f>+D135+D121+D107</f>
        <v>1653737133</v>
      </c>
      <c r="E149" s="14">
        <f>+E135+E121+E107</f>
        <v>1755770150</v>
      </c>
    </row>
    <row r="150" spans="3:5" ht="12.75">
      <c r="C150" t="s">
        <v>12</v>
      </c>
      <c r="D150" s="14">
        <f>+D136+D122+D108</f>
        <v>146397012</v>
      </c>
      <c r="E150" s="14">
        <f>+E136+E122+E108</f>
        <v>146431872</v>
      </c>
    </row>
    <row r="151" spans="3:5" ht="12.75">
      <c r="C151" t="s">
        <v>13</v>
      </c>
      <c r="D151" s="14">
        <f>+D137+D123+D109</f>
        <v>327507662</v>
      </c>
      <c r="E151" s="14">
        <f>+E137+E123+E109</f>
        <v>328749872</v>
      </c>
    </row>
    <row r="152" spans="2:5" ht="12.75">
      <c r="B152" t="s">
        <v>14</v>
      </c>
      <c r="D152" s="6"/>
      <c r="E152" s="6"/>
    </row>
    <row r="153" spans="3:5" ht="12.75">
      <c r="C153" s="26"/>
      <c r="D153" s="26">
        <f>+D138+D124+D111</f>
        <v>159</v>
      </c>
      <c r="E153" s="26">
        <f>+E138+E124+E111</f>
        <v>159</v>
      </c>
    </row>
    <row r="154" spans="2:5" ht="12.75">
      <c r="B154" t="s">
        <v>15</v>
      </c>
      <c r="D154" s="6">
        <f>D143/D153</f>
        <v>46210269.13207547</v>
      </c>
      <c r="E154" s="6">
        <f>E143/E153</f>
        <v>47020740.81132075</v>
      </c>
    </row>
    <row r="155" spans="2:5" ht="12.75">
      <c r="B155" t="s">
        <v>16</v>
      </c>
      <c r="D155" s="8">
        <f>(D143-D144)/D144</f>
        <v>23.634698337773823</v>
      </c>
      <c r="E155" s="8">
        <f>(E143-E144)/E144</f>
        <v>23.96784028808935</v>
      </c>
    </row>
    <row r="156" spans="4:5" ht="12.75">
      <c r="D156" s="8"/>
      <c r="E156" s="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Suzette Agans</dc:creator>
  <cp:keywords/>
  <dc:description/>
  <cp:lastModifiedBy>Suzette Agans</cp:lastModifiedBy>
  <cp:lastPrinted>2008-06-03T14:57:59Z</cp:lastPrinted>
  <dcterms:created xsi:type="dcterms:W3CDTF">2008-06-03T14:48:00Z</dcterms:created>
  <dcterms:modified xsi:type="dcterms:W3CDTF">2008-06-03T16:16:41Z</dcterms:modified>
  <cp:category/>
  <cp:version/>
  <cp:contentType/>
  <cp:contentStatus/>
</cp:coreProperties>
</file>