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165" windowWidth="13395" windowHeight="6225" activeTab="0"/>
  </bookViews>
  <sheets>
    <sheet name="t-5" sheetId="1" r:id="rId1"/>
  </sheets>
  <definedNames>
    <definedName name="_xlnm.Print_Area" localSheetId="0">'t-5'!$A$1:$Q$33</definedName>
    <definedName name="Print_Area_MI">'t-5'!$B$1:$R$35</definedName>
  </definedNames>
  <calcPr fullCalcOnLoad="1"/>
</workbook>
</file>

<file path=xl/sharedStrings.xml><?xml version="1.0" encoding="utf-8"?>
<sst xmlns="http://schemas.openxmlformats.org/spreadsheetml/2006/main" count="47" uniqueCount="39">
  <si>
    <t xml:space="preserve"> </t>
  </si>
  <si>
    <t>ELDERLY/</t>
  </si>
  <si>
    <t>INTERSTATE</t>
  </si>
  <si>
    <t>WASH. DC</t>
  </si>
  <si>
    <t>FISCAL YR</t>
  </si>
  <si>
    <t>CAPITAL</t>
  </si>
  <si>
    <t>DISABLED</t>
  </si>
  <si>
    <t>FORMULA</t>
  </si>
  <si>
    <t>SUBSTITUTE</t>
  </si>
  <si>
    <t>METRO RAIL</t>
  </si>
  <si>
    <t>TOTAL</t>
  </si>
  <si>
    <t>Non-urbanized Area Formula also includes Project and State Administration and Planning.  RTAP is not included in Non-urbanized Area Formula.</t>
  </si>
  <si>
    <t xml:space="preserve">          rounded to millions for FY 77-83.</t>
  </si>
  <si>
    <t xml:space="preserve">     </t>
  </si>
  <si>
    <t>Percent</t>
  </si>
  <si>
    <t xml:space="preserve">NON-URB. </t>
  </si>
  <si>
    <t>URB. AREA</t>
  </si>
  <si>
    <t>JOB ACCESS/</t>
  </si>
  <si>
    <t>REV. COMM.</t>
  </si>
  <si>
    <t>OVER-THE-</t>
  </si>
  <si>
    <t>ROAD BUS</t>
  </si>
  <si>
    <t>Urbanized Area Formula capital includes planning.  Urbanized Area Formula between FY 1987 - 1991 includes 9B.</t>
  </si>
  <si>
    <t xml:space="preserve">CAPITAL GRANTS  </t>
  </si>
  <si>
    <t xml:space="preserve">TOTAL </t>
  </si>
  <si>
    <t>CAPITAL GRANTS BY PROGRAM</t>
  </si>
  <si>
    <t>Beginning with the FY97 Statistical Summaries report, the Capital program and Elderly/Persons with Disabilities program were split into separate columns.  Data for the Elderly/Disabled program were</t>
  </si>
  <si>
    <t xml:space="preserve">NOTE: </t>
  </si>
  <si>
    <t>EMERGENCY</t>
  </si>
  <si>
    <t>SUPPLEMENTAL</t>
  </si>
  <si>
    <t>MISC. FHWA</t>
  </si>
  <si>
    <t>TRANSFERS</t>
  </si>
  <si>
    <t>Interstate Substitution, Emergency Supplemental, and Misc. FHWA Transfer Projects include planning.</t>
  </si>
  <si>
    <t>NEW FREEDOM</t>
  </si>
  <si>
    <t>CLEAN FUELS</t>
  </si>
  <si>
    <t>ALT. TRANSPORT</t>
  </si>
  <si>
    <t>PARKS &amp; PUBLIC LANDS</t>
  </si>
  <si>
    <t>10-YEAR</t>
  </si>
  <si>
    <t>Fiscal Years 1997 - 2006</t>
  </si>
  <si>
    <t>TABLE H-5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</si>
</sst>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</numFmts>
  <fonts count="7">
    <font>
      <sz val="12"/>
      <name val="Arial"/>
      <family val="0"/>
    </font>
    <font>
      <sz val="10"/>
      <name val="Arial"/>
      <family val="0"/>
    </font>
    <font>
      <b/>
      <sz val="14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0"/>
      <name val="Arial"/>
      <family val="2"/>
    </font>
    <font>
      <sz val="12"/>
      <color indexed="8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Fill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37" fontId="0" fillId="0" borderId="0" xfId="0" applyNumberFormat="1" applyAlignment="1" applyProtection="1">
      <alignment/>
      <protection/>
    </xf>
    <xf numFmtId="37" fontId="0" fillId="0" borderId="3" xfId="0" applyNumberFormat="1" applyBorder="1" applyAlignment="1" applyProtection="1">
      <alignment/>
      <protection/>
    </xf>
    <xf numFmtId="37" fontId="0" fillId="0" borderId="4" xfId="0" applyNumberFormat="1" applyFill="1" applyBorder="1" applyAlignment="1" applyProtection="1">
      <alignment/>
      <protection/>
    </xf>
    <xf numFmtId="0" fontId="0" fillId="0" borderId="4" xfId="0" applyFill="1" applyBorder="1" applyAlignment="1">
      <alignment/>
    </xf>
    <xf numFmtId="0" fontId="0" fillId="0" borderId="5" xfId="0" applyBorder="1" applyAlignment="1">
      <alignment/>
    </xf>
    <xf numFmtId="37" fontId="0" fillId="0" borderId="1" xfId="0" applyNumberFormat="1" applyFill="1" applyBorder="1" applyAlignment="1" applyProtection="1">
      <alignment/>
      <protection/>
    </xf>
    <xf numFmtId="5" fontId="3" fillId="0" borderId="4" xfId="0" applyNumberFormat="1" applyFont="1" applyFill="1" applyBorder="1" applyAlignment="1" applyProtection="1">
      <alignment/>
      <protection/>
    </xf>
    <xf numFmtId="5" fontId="0" fillId="0" borderId="6" xfId="0" applyNumberFormat="1" applyFill="1" applyBorder="1" applyAlignment="1" applyProtection="1">
      <alignment/>
      <protection/>
    </xf>
    <xf numFmtId="37" fontId="0" fillId="0" borderId="7" xfId="0" applyNumberFormat="1" applyBorder="1" applyAlignment="1" applyProtection="1">
      <alignment/>
      <protection/>
    </xf>
    <xf numFmtId="0" fontId="4" fillId="0" borderId="0" xfId="0" applyFont="1" applyAlignment="1">
      <alignment/>
    </xf>
    <xf numFmtId="0" fontId="3" fillId="0" borderId="4" xfId="0" applyFont="1" applyBorder="1" applyAlignment="1">
      <alignment horizontal="center"/>
    </xf>
    <xf numFmtId="164" fontId="5" fillId="0" borderId="4" xfId="0" applyNumberFormat="1" applyFont="1" applyFill="1" applyBorder="1" applyAlignment="1" applyProtection="1">
      <alignment/>
      <protection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5" fillId="0" borderId="9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3" fillId="0" borderId="10" xfId="0" applyFont="1" applyBorder="1" applyAlignment="1">
      <alignment horizontal="center"/>
    </xf>
    <xf numFmtId="3" fontId="0" fillId="0" borderId="0" xfId="0" applyNumberFormat="1" applyAlignment="1">
      <alignment/>
    </xf>
    <xf numFmtId="37" fontId="0" fillId="0" borderId="12" xfId="0" applyNumberFormat="1" applyBorder="1" applyAlignment="1" applyProtection="1">
      <alignment/>
      <protection/>
    </xf>
    <xf numFmtId="37" fontId="0" fillId="0" borderId="13" xfId="0" applyNumberFormat="1" applyBorder="1" applyAlignment="1" applyProtection="1">
      <alignment/>
      <protection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0" fontId="0" fillId="0" borderId="12" xfId="0" applyBorder="1" applyAlignment="1">
      <alignment/>
    </xf>
    <xf numFmtId="37" fontId="0" fillId="0" borderId="14" xfId="0" applyNumberFormat="1" applyBorder="1" applyAlignment="1" applyProtection="1">
      <alignment/>
      <protection/>
    </xf>
    <xf numFmtId="0" fontId="0" fillId="0" borderId="14" xfId="0" applyBorder="1" applyAlignment="1">
      <alignment/>
    </xf>
    <xf numFmtId="37" fontId="0" fillId="0" borderId="15" xfId="0" applyNumberFormat="1" applyBorder="1" applyAlignment="1" applyProtection="1">
      <alignment/>
      <protection/>
    </xf>
    <xf numFmtId="0" fontId="0" fillId="0" borderId="13" xfId="0" applyBorder="1" applyAlignment="1">
      <alignment/>
    </xf>
    <xf numFmtId="5" fontId="3" fillId="0" borderId="12" xfId="0" applyNumberFormat="1" applyFont="1" applyBorder="1" applyAlignment="1" applyProtection="1">
      <alignment/>
      <protection/>
    </xf>
    <xf numFmtId="5" fontId="3" fillId="0" borderId="13" xfId="0" applyNumberFormat="1" applyFont="1" applyBorder="1" applyAlignment="1" applyProtection="1">
      <alignment/>
      <protection/>
    </xf>
    <xf numFmtId="164" fontId="5" fillId="0" borderId="12" xfId="0" applyNumberFormat="1" applyFont="1" applyBorder="1" applyAlignment="1" applyProtection="1">
      <alignment/>
      <protection/>
    </xf>
    <xf numFmtId="164" fontId="5" fillId="0" borderId="13" xfId="0" applyNumberFormat="1" applyFont="1" applyBorder="1" applyAlignment="1" applyProtection="1">
      <alignment/>
      <protection/>
    </xf>
    <xf numFmtId="5" fontId="0" fillId="0" borderId="16" xfId="0" applyNumberFormat="1" applyBorder="1" applyAlignment="1" applyProtection="1">
      <alignment/>
      <protection/>
    </xf>
    <xf numFmtId="5" fontId="0" fillId="0" borderId="17" xfId="0" applyNumberFormat="1" applyBorder="1" applyAlignment="1" applyProtection="1">
      <alignment/>
      <protection/>
    </xf>
    <xf numFmtId="0" fontId="3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0" fontId="3" fillId="0" borderId="11" xfId="0" applyFont="1" applyBorder="1" applyAlignment="1">
      <alignment horizontal="center" wrapText="1"/>
    </xf>
    <xf numFmtId="37" fontId="0" fillId="0" borderId="18" xfId="0" applyNumberFormat="1" applyBorder="1" applyAlignment="1" applyProtection="1">
      <alignment/>
      <protection/>
    </xf>
    <xf numFmtId="37" fontId="0" fillId="0" borderId="19" xfId="0" applyNumberFormat="1" applyBorder="1" applyAlignment="1" applyProtection="1">
      <alignment/>
      <protection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37" fontId="0" fillId="0" borderId="0" xfId="0" applyNumberFormat="1" applyFill="1" applyBorder="1" applyAlignment="1" applyProtection="1">
      <alignment/>
      <protection/>
    </xf>
    <xf numFmtId="3" fontId="6" fillId="0" borderId="12" xfId="0" applyNumberFormat="1" applyFont="1" applyBorder="1" applyAlignment="1">
      <alignment/>
    </xf>
    <xf numFmtId="0" fontId="3" fillId="0" borderId="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R35"/>
  <sheetViews>
    <sheetView tabSelected="1" defaultGridColor="0" zoomScale="87" zoomScaleNormal="87" colorId="22" workbookViewId="0" topLeftCell="A1">
      <pane xSplit="2" ySplit="8" topLeftCell="F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K13" sqref="K13"/>
    </sheetView>
  </sheetViews>
  <sheetFormatPr defaultColWidth="9.77734375" defaultRowHeight="15"/>
  <cols>
    <col min="1" max="1" width="0.671875" style="0" customWidth="1"/>
    <col min="2" max="2" width="11.10546875" style="0" customWidth="1"/>
    <col min="3" max="3" width="15.77734375" style="0" customWidth="1"/>
    <col min="4" max="4" width="14.99609375" style="0" customWidth="1"/>
    <col min="5" max="5" width="14.10546875" style="0" customWidth="1"/>
    <col min="6" max="6" width="12.99609375" style="0" customWidth="1"/>
    <col min="7" max="7" width="15.88671875" style="0" customWidth="1"/>
    <col min="8" max="8" width="14.5546875" style="0" customWidth="1"/>
    <col min="9" max="10" width="12.99609375" style="0" customWidth="1"/>
    <col min="11" max="11" width="15.88671875" style="0" customWidth="1"/>
    <col min="12" max="15" width="13.99609375" style="0" customWidth="1"/>
    <col min="16" max="16" width="16.21484375" style="0" customWidth="1"/>
    <col min="17" max="17" width="1.77734375" style="0" customWidth="1"/>
    <col min="18" max="16384" width="11.4453125" style="0" customWidth="1"/>
  </cols>
  <sheetData>
    <row r="1" spans="2:17" ht="18">
      <c r="B1" s="60" t="s">
        <v>38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</row>
    <row r="2" spans="2:17" ht="18">
      <c r="B2" s="60" t="s">
        <v>24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</row>
    <row r="3" spans="2:17" ht="18">
      <c r="B3" s="60" t="s">
        <v>37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</row>
    <row r="4" spans="6:16" ht="8.25" customHeight="1"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ht="15.75" thickBot="1"/>
    <row r="6" spans="2:17" ht="15.75" thickTop="1">
      <c r="B6" s="29"/>
      <c r="C6" s="10"/>
      <c r="D6" s="10"/>
      <c r="E6" s="10"/>
      <c r="F6" s="10"/>
      <c r="G6" s="10" t="s">
        <v>0</v>
      </c>
      <c r="H6" s="10" t="s">
        <v>0</v>
      </c>
      <c r="I6" s="10"/>
      <c r="J6" s="10"/>
      <c r="K6" s="10"/>
      <c r="L6" s="10" t="s">
        <v>0</v>
      </c>
      <c r="M6" s="10"/>
      <c r="N6" s="10"/>
      <c r="O6" s="10"/>
      <c r="P6" s="22"/>
      <c r="Q6" s="4"/>
    </row>
    <row r="7" spans="2:17" ht="15.75">
      <c r="B7" s="30"/>
      <c r="C7" s="23"/>
      <c r="D7" s="24" t="s">
        <v>1</v>
      </c>
      <c r="E7" s="24" t="s">
        <v>32</v>
      </c>
      <c r="F7" s="48" t="s">
        <v>33</v>
      </c>
      <c r="G7" s="24" t="s">
        <v>16</v>
      </c>
      <c r="H7" s="24" t="s">
        <v>15</v>
      </c>
      <c r="I7" s="24" t="s">
        <v>17</v>
      </c>
      <c r="J7" s="24" t="s">
        <v>19</v>
      </c>
      <c r="K7" s="48" t="s">
        <v>34</v>
      </c>
      <c r="L7" s="24" t="s">
        <v>2</v>
      </c>
      <c r="M7" s="24" t="s">
        <v>3</v>
      </c>
      <c r="N7" s="24" t="s">
        <v>27</v>
      </c>
      <c r="O7" s="24" t="s">
        <v>29</v>
      </c>
      <c r="P7" s="16" t="s">
        <v>23</v>
      </c>
      <c r="Q7" s="5"/>
    </row>
    <row r="8" spans="2:17" ht="33" customHeight="1" thickBot="1">
      <c r="B8" s="31" t="s">
        <v>4</v>
      </c>
      <c r="C8" s="26" t="s">
        <v>5</v>
      </c>
      <c r="D8" s="26" t="s">
        <v>6</v>
      </c>
      <c r="E8" s="26"/>
      <c r="F8" s="27"/>
      <c r="G8" s="26" t="s">
        <v>7</v>
      </c>
      <c r="H8" s="26" t="s">
        <v>7</v>
      </c>
      <c r="I8" s="26" t="s">
        <v>18</v>
      </c>
      <c r="J8" s="26" t="s">
        <v>20</v>
      </c>
      <c r="K8" s="50" t="s">
        <v>35</v>
      </c>
      <c r="L8" s="26" t="s">
        <v>8</v>
      </c>
      <c r="M8" s="26" t="s">
        <v>9</v>
      </c>
      <c r="N8" s="26" t="s">
        <v>28</v>
      </c>
      <c r="O8" s="26" t="s">
        <v>30</v>
      </c>
      <c r="P8" s="25" t="s">
        <v>22</v>
      </c>
      <c r="Q8" s="28"/>
    </row>
    <row r="9" spans="2:17" ht="9.75" customHeight="1" thickTop="1">
      <c r="B9" s="57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9"/>
      <c r="P9" s="3"/>
      <c r="Q9" s="4"/>
    </row>
    <row r="10" spans="2:17" ht="19.5" customHeight="1">
      <c r="B10" s="19">
        <v>1997</v>
      </c>
      <c r="C10" s="33">
        <v>1716293031</v>
      </c>
      <c r="D10" s="33">
        <v>55294994</v>
      </c>
      <c r="E10" s="33">
        <v>0</v>
      </c>
      <c r="F10" s="33">
        <v>0</v>
      </c>
      <c r="G10" s="33">
        <f>1967290716+41444219</f>
        <v>2008734935</v>
      </c>
      <c r="H10" s="33">
        <f>64776011+1163879</f>
        <v>65939890</v>
      </c>
      <c r="I10" s="33">
        <v>0</v>
      </c>
      <c r="J10" s="33">
        <v>0</v>
      </c>
      <c r="K10" s="33">
        <v>0</v>
      </c>
      <c r="L10" s="33">
        <v>3432000</v>
      </c>
      <c r="M10" s="33">
        <v>199000000</v>
      </c>
      <c r="N10" s="33">
        <v>0</v>
      </c>
      <c r="O10" s="34">
        <v>0</v>
      </c>
      <c r="P10" s="8">
        <f aca="true" t="shared" si="0" ref="P10:P19">SUM(C10:O10)</f>
        <v>4048694850</v>
      </c>
      <c r="Q10" s="5"/>
    </row>
    <row r="11" spans="2:17" ht="19.5" customHeight="1">
      <c r="B11" s="19">
        <v>1998</v>
      </c>
      <c r="C11" s="33">
        <v>1648255167</v>
      </c>
      <c r="D11" s="51">
        <v>88043999</v>
      </c>
      <c r="E11" s="33">
        <v>0</v>
      </c>
      <c r="F11" s="33">
        <v>0</v>
      </c>
      <c r="G11" s="33">
        <v>2153506955</v>
      </c>
      <c r="H11" s="33">
        <v>70205204</v>
      </c>
      <c r="I11" s="33">
        <v>0</v>
      </c>
      <c r="J11" s="33">
        <v>0</v>
      </c>
      <c r="K11" s="33">
        <v>0</v>
      </c>
      <c r="L11" s="33">
        <v>12386701</v>
      </c>
      <c r="M11" s="33">
        <v>199000000</v>
      </c>
      <c r="N11" s="33">
        <v>0</v>
      </c>
      <c r="O11" s="34">
        <v>0</v>
      </c>
      <c r="P11" s="55">
        <f t="shared" si="0"/>
        <v>4171398026</v>
      </c>
      <c r="Q11" s="5"/>
    </row>
    <row r="12" spans="2:17" ht="19.5" customHeight="1">
      <c r="B12" s="19">
        <v>1999</v>
      </c>
      <c r="C12" s="33">
        <v>2064674372</v>
      </c>
      <c r="D12" s="51">
        <v>66181956</v>
      </c>
      <c r="E12" s="33">
        <v>0</v>
      </c>
      <c r="F12" s="33">
        <v>0</v>
      </c>
      <c r="G12" s="52">
        <v>3104208293</v>
      </c>
      <c r="H12" s="33">
        <v>95053476</v>
      </c>
      <c r="I12" s="33">
        <v>3509093</v>
      </c>
      <c r="J12" s="33">
        <v>1056707</v>
      </c>
      <c r="K12" s="33">
        <v>0</v>
      </c>
      <c r="L12" s="33">
        <v>2909804</v>
      </c>
      <c r="M12" s="33">
        <v>0</v>
      </c>
      <c r="N12" s="33">
        <v>0</v>
      </c>
      <c r="O12" s="34">
        <v>0</v>
      </c>
      <c r="P12" s="8">
        <f t="shared" si="0"/>
        <v>5337593701</v>
      </c>
      <c r="Q12" s="5"/>
    </row>
    <row r="13" spans="2:17" ht="19.5" customHeight="1">
      <c r="B13" s="19">
        <v>2000</v>
      </c>
      <c r="C13" s="33">
        <v>2708600557</v>
      </c>
      <c r="D13" s="51">
        <v>140281907</v>
      </c>
      <c r="E13" s="33">
        <v>0</v>
      </c>
      <c r="F13" s="33">
        <v>0</v>
      </c>
      <c r="G13" s="52">
        <v>4235221198</v>
      </c>
      <c r="H13" s="33">
        <v>103016245</v>
      </c>
      <c r="I13" s="33">
        <v>11056859</v>
      </c>
      <c r="J13" s="33">
        <v>783293</v>
      </c>
      <c r="K13" s="33">
        <v>0</v>
      </c>
      <c r="L13" s="33">
        <v>3253633</v>
      </c>
      <c r="M13" s="33">
        <v>49750000</v>
      </c>
      <c r="N13" s="33">
        <v>0</v>
      </c>
      <c r="O13" s="34">
        <v>0</v>
      </c>
      <c r="P13" s="8">
        <f t="shared" si="0"/>
        <v>7251963692</v>
      </c>
      <c r="Q13" s="5"/>
    </row>
    <row r="14" spans="2:17" ht="19.5" customHeight="1">
      <c r="B14" s="19">
        <v>2001</v>
      </c>
      <c r="C14" s="33">
        <v>2522166391</v>
      </c>
      <c r="D14" s="51">
        <v>174982628</v>
      </c>
      <c r="E14" s="33">
        <v>0</v>
      </c>
      <c r="F14" s="33">
        <v>0</v>
      </c>
      <c r="G14" s="52">
        <f>3796458701+51836368</f>
        <v>3848295069</v>
      </c>
      <c r="H14" s="33">
        <v>95863452</v>
      </c>
      <c r="I14" s="33">
        <v>13185670</v>
      </c>
      <c r="J14" s="33">
        <v>2877818</v>
      </c>
      <c r="K14" s="33">
        <v>0</v>
      </c>
      <c r="L14" s="33">
        <v>3967162</v>
      </c>
      <c r="M14" s="33">
        <v>0</v>
      </c>
      <c r="N14" s="33">
        <v>0</v>
      </c>
      <c r="O14" s="34">
        <v>0</v>
      </c>
      <c r="P14" s="8">
        <f t="shared" si="0"/>
        <v>6661338190</v>
      </c>
      <c r="Q14" s="5"/>
    </row>
    <row r="15" spans="2:17" ht="19.5" customHeight="1">
      <c r="B15" s="19">
        <v>2002</v>
      </c>
      <c r="C15" s="33">
        <v>2849028627</v>
      </c>
      <c r="D15" s="51">
        <v>140048122</v>
      </c>
      <c r="E15" s="33">
        <v>0</v>
      </c>
      <c r="F15" s="33">
        <v>0</v>
      </c>
      <c r="G15" s="52">
        <v>4021785329</v>
      </c>
      <c r="H15" s="33">
        <v>112853419</v>
      </c>
      <c r="I15" s="33">
        <v>9681293</v>
      </c>
      <c r="J15" s="33">
        <v>5053799</v>
      </c>
      <c r="K15" s="33">
        <v>0</v>
      </c>
      <c r="L15" s="33">
        <v>297500</v>
      </c>
      <c r="M15" s="33">
        <v>0</v>
      </c>
      <c r="N15" s="33">
        <v>52590000</v>
      </c>
      <c r="O15" s="34">
        <v>0</v>
      </c>
      <c r="P15" s="8">
        <f t="shared" si="0"/>
        <v>7191338089</v>
      </c>
      <c r="Q15" s="5"/>
    </row>
    <row r="16" spans="2:17" ht="19.5" customHeight="1">
      <c r="B16" s="19">
        <v>2003</v>
      </c>
      <c r="C16" s="33">
        <v>2957115564</v>
      </c>
      <c r="D16" s="33">
        <v>92900872</v>
      </c>
      <c r="E16" s="33">
        <v>0</v>
      </c>
      <c r="F16" s="33">
        <v>0</v>
      </c>
      <c r="G16" s="33">
        <v>3905217076</v>
      </c>
      <c r="H16" s="33">
        <v>106170968</v>
      </c>
      <c r="I16" s="33">
        <v>13934758</v>
      </c>
      <c r="J16" s="33">
        <v>6564359</v>
      </c>
      <c r="K16" s="33">
        <v>0</v>
      </c>
      <c r="L16" s="33">
        <v>0</v>
      </c>
      <c r="M16" s="33">
        <v>0</v>
      </c>
      <c r="N16" s="33">
        <v>160601025</v>
      </c>
      <c r="O16" s="34">
        <v>12729800</v>
      </c>
      <c r="P16" s="8">
        <f t="shared" si="0"/>
        <v>7255234422</v>
      </c>
      <c r="Q16" s="5"/>
    </row>
    <row r="17" spans="2:17" ht="19.5" customHeight="1">
      <c r="B17" s="19">
        <v>2004</v>
      </c>
      <c r="C17" s="33">
        <v>2932432660</v>
      </c>
      <c r="D17" s="51">
        <v>173454751</v>
      </c>
      <c r="E17" s="33">
        <v>0</v>
      </c>
      <c r="F17" s="33">
        <v>0</v>
      </c>
      <c r="G17" s="52">
        <f>3409344023+42329344</f>
        <v>3451673367</v>
      </c>
      <c r="H17" s="33">
        <f>94731112+434000</f>
        <v>95165112</v>
      </c>
      <c r="I17" s="33">
        <v>2037244</v>
      </c>
      <c r="J17" s="33">
        <v>6870029</v>
      </c>
      <c r="K17" s="33">
        <v>0</v>
      </c>
      <c r="L17" s="33">
        <v>0</v>
      </c>
      <c r="M17" s="33">
        <v>0</v>
      </c>
      <c r="N17" s="33">
        <v>1110600000</v>
      </c>
      <c r="O17" s="34">
        <f>18345390+5976048</f>
        <v>24321438</v>
      </c>
      <c r="P17" s="8">
        <f t="shared" si="0"/>
        <v>7796554601</v>
      </c>
      <c r="Q17" s="5"/>
    </row>
    <row r="18" spans="2:17" ht="19.5" customHeight="1">
      <c r="B18" s="19">
        <v>2005</v>
      </c>
      <c r="C18" s="35">
        <v>2939910513</v>
      </c>
      <c r="D18" s="53">
        <v>147177013</v>
      </c>
      <c r="E18" s="33">
        <v>0</v>
      </c>
      <c r="F18" s="33">
        <v>0</v>
      </c>
      <c r="G18" s="54">
        <v>3525920251</v>
      </c>
      <c r="H18" s="35">
        <v>53042009</v>
      </c>
      <c r="I18" s="35">
        <v>8200443</v>
      </c>
      <c r="J18" s="35">
        <v>6646223</v>
      </c>
      <c r="K18" s="35">
        <v>0</v>
      </c>
      <c r="L18" s="33">
        <v>0</v>
      </c>
      <c r="M18" s="33">
        <v>0</v>
      </c>
      <c r="N18" s="35">
        <v>728325000</v>
      </c>
      <c r="O18" s="36">
        <v>49961628</v>
      </c>
      <c r="P18" s="8">
        <f t="shared" si="0"/>
        <v>7459183080</v>
      </c>
      <c r="Q18" s="5"/>
    </row>
    <row r="19" spans="2:17" ht="19.5" customHeight="1">
      <c r="B19" s="19">
        <v>2006</v>
      </c>
      <c r="C19" s="35">
        <v>3334186204</v>
      </c>
      <c r="D19" s="35">
        <v>162301858</v>
      </c>
      <c r="E19" s="35">
        <v>663336</v>
      </c>
      <c r="F19" s="35">
        <v>919710</v>
      </c>
      <c r="G19" s="35">
        <v>4346131303</v>
      </c>
      <c r="H19" s="35">
        <v>168027246</v>
      </c>
      <c r="I19" s="35">
        <v>7469955</v>
      </c>
      <c r="J19" s="35">
        <v>5715162</v>
      </c>
      <c r="K19" s="35">
        <v>400000</v>
      </c>
      <c r="L19" s="35">
        <v>272000</v>
      </c>
      <c r="M19" s="33">
        <v>0</v>
      </c>
      <c r="N19" s="56">
        <v>486499329</v>
      </c>
      <c r="O19" s="49">
        <v>25472909</v>
      </c>
      <c r="P19" s="8">
        <f t="shared" si="0"/>
        <v>8538059012</v>
      </c>
      <c r="Q19" s="5"/>
    </row>
    <row r="20" spans="2:17" ht="19.5" customHeight="1" thickBot="1">
      <c r="B20" s="20"/>
      <c r="C20" s="33"/>
      <c r="D20" s="33"/>
      <c r="E20" s="37"/>
      <c r="F20" s="37"/>
      <c r="G20" s="33"/>
      <c r="H20" s="33"/>
      <c r="I20" s="37"/>
      <c r="J20" s="37"/>
      <c r="K20" s="37"/>
      <c r="L20" s="33"/>
      <c r="M20" s="33"/>
      <c r="N20" s="33"/>
      <c r="O20" s="34"/>
      <c r="P20" s="8"/>
      <c r="Q20" s="5"/>
    </row>
    <row r="21" spans="2:17" ht="16.5" thickTop="1">
      <c r="B21" s="18"/>
      <c r="C21" s="38"/>
      <c r="D21" s="38"/>
      <c r="E21" s="39"/>
      <c r="F21" s="39"/>
      <c r="G21" s="38"/>
      <c r="H21" s="38"/>
      <c r="I21" s="39"/>
      <c r="J21" s="39"/>
      <c r="K21" s="39"/>
      <c r="L21" s="38"/>
      <c r="M21" s="38"/>
      <c r="N21" s="38"/>
      <c r="O21" s="40"/>
      <c r="P21" s="11"/>
      <c r="Q21" s="4"/>
    </row>
    <row r="22" spans="2:17" ht="15.75">
      <c r="B22" s="19" t="s">
        <v>36</v>
      </c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41"/>
      <c r="P22" s="9"/>
      <c r="Q22" s="5"/>
    </row>
    <row r="23" spans="2:18" ht="15.75">
      <c r="B23" s="19" t="s">
        <v>10</v>
      </c>
      <c r="C23" s="42">
        <f aca="true" t="shared" si="1" ref="C23:P23">SUM(C10:C22)</f>
        <v>25672663086</v>
      </c>
      <c r="D23" s="42">
        <f t="shared" si="1"/>
        <v>1240668100</v>
      </c>
      <c r="E23" s="42">
        <f t="shared" si="1"/>
        <v>663336</v>
      </c>
      <c r="F23" s="42">
        <f t="shared" si="1"/>
        <v>919710</v>
      </c>
      <c r="G23" s="42">
        <f t="shared" si="1"/>
        <v>34600693776</v>
      </c>
      <c r="H23" s="42">
        <f t="shared" si="1"/>
        <v>965337021</v>
      </c>
      <c r="I23" s="42">
        <f t="shared" si="1"/>
        <v>69075315</v>
      </c>
      <c r="J23" s="42">
        <f t="shared" si="1"/>
        <v>35567390</v>
      </c>
      <c r="K23" s="42">
        <f t="shared" si="1"/>
        <v>400000</v>
      </c>
      <c r="L23" s="42">
        <f t="shared" si="1"/>
        <v>26518800</v>
      </c>
      <c r="M23" s="42">
        <f t="shared" si="1"/>
        <v>447750000</v>
      </c>
      <c r="N23" s="42">
        <f t="shared" si="1"/>
        <v>2538615354</v>
      </c>
      <c r="O23" s="43">
        <f t="shared" si="1"/>
        <v>112485775</v>
      </c>
      <c r="P23" s="12">
        <f t="shared" si="1"/>
        <v>65711357663</v>
      </c>
      <c r="Q23" s="7" t="s">
        <v>0</v>
      </c>
      <c r="R23" s="6" t="s">
        <v>0</v>
      </c>
    </row>
    <row r="24" spans="2:18" ht="9.75" customHeight="1">
      <c r="B24" s="19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3"/>
      <c r="P24" s="12"/>
      <c r="Q24" s="7"/>
      <c r="R24" s="6"/>
    </row>
    <row r="25" spans="2:18" ht="15">
      <c r="B25" s="21" t="s">
        <v>14</v>
      </c>
      <c r="C25" s="44">
        <f aca="true" t="shared" si="2" ref="C25:O25">(C23/$P23)*100</f>
        <v>39.06883680240177</v>
      </c>
      <c r="D25" s="44">
        <f t="shared" si="2"/>
        <v>1.8880573223928097</v>
      </c>
      <c r="E25" s="44">
        <f t="shared" si="2"/>
        <v>0.001009469327055928</v>
      </c>
      <c r="F25" s="44">
        <f t="shared" si="2"/>
        <v>0.0013996210589906283</v>
      </c>
      <c r="G25" s="44">
        <f t="shared" si="2"/>
        <v>52.655575849534706</v>
      </c>
      <c r="H25" s="44">
        <f t="shared" si="2"/>
        <v>1.4690565761108159</v>
      </c>
      <c r="I25" s="44">
        <f t="shared" si="2"/>
        <v>0.1051192936147386</v>
      </c>
      <c r="J25" s="44">
        <f t="shared" si="2"/>
        <v>0.05412670087020113</v>
      </c>
      <c r="K25" s="44">
        <f t="shared" si="2"/>
        <v>0.0006087227752185486</v>
      </c>
      <c r="L25" s="44">
        <f t="shared" si="2"/>
        <v>0.04035649382866412</v>
      </c>
      <c r="M25" s="44">
        <f t="shared" si="2"/>
        <v>0.6813890565102628</v>
      </c>
      <c r="N25" s="44">
        <f t="shared" si="2"/>
        <v>3.8632824587482455</v>
      </c>
      <c r="O25" s="45">
        <f t="shared" si="2"/>
        <v>0.1711816328265231</v>
      </c>
      <c r="P25" s="17">
        <f>SUM(C25:O25)</f>
        <v>100</v>
      </c>
      <c r="Q25" s="7"/>
      <c r="R25" s="6"/>
    </row>
    <row r="26" spans="2:18" ht="16.5" thickBot="1">
      <c r="B26" s="20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7"/>
      <c r="P26" s="13"/>
      <c r="Q26" s="14"/>
      <c r="R26" s="6"/>
    </row>
    <row r="27" spans="2:16" ht="16.5" thickTop="1">
      <c r="B27" s="2"/>
      <c r="G27" s="6"/>
      <c r="P27" s="6" t="s">
        <v>0</v>
      </c>
    </row>
    <row r="28" spans="2:16" ht="15.75">
      <c r="B28" s="2"/>
      <c r="G28" s="32"/>
      <c r="P28" s="6" t="s">
        <v>0</v>
      </c>
    </row>
    <row r="29" spans="2:7" ht="15">
      <c r="B29" s="15" t="s">
        <v>26</v>
      </c>
      <c r="C29" s="15" t="s">
        <v>11</v>
      </c>
      <c r="G29" s="6"/>
    </row>
    <row r="30" spans="2:7" ht="15">
      <c r="B30" s="15"/>
      <c r="C30" s="15" t="s">
        <v>25</v>
      </c>
      <c r="G30" s="6"/>
    </row>
    <row r="31" spans="2:7" ht="15">
      <c r="B31" s="15"/>
      <c r="C31" s="15" t="s">
        <v>12</v>
      </c>
      <c r="G31" s="6"/>
    </row>
    <row r="32" spans="2:7" ht="15">
      <c r="B32" s="15"/>
      <c r="C32" s="15" t="s">
        <v>31</v>
      </c>
      <c r="G32" s="6"/>
    </row>
    <row r="33" spans="2:7" ht="15">
      <c r="B33" s="15"/>
      <c r="C33" s="15" t="s">
        <v>21</v>
      </c>
      <c r="G33" s="6"/>
    </row>
    <row r="34" ht="15.75">
      <c r="B34" s="2" t="s">
        <v>0</v>
      </c>
    </row>
    <row r="35" ht="15.75">
      <c r="B35" s="2" t="s">
        <v>13</v>
      </c>
    </row>
  </sheetData>
  <mergeCells count="3">
    <mergeCell ref="B1:Q1"/>
    <mergeCell ref="B2:Q2"/>
    <mergeCell ref="B3:Q3"/>
  </mergeCells>
  <printOptions horizontalCentered="1" verticalCentered="1"/>
  <pageMargins left="0.25" right="0.25" top="0.5" bottom="0.25" header="0.5" footer="0.5"/>
  <pageSetup horizontalDpi="300" verticalDpi="300" orientation="landscape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grubb</dc:creator>
  <cp:keywords/>
  <dc:description/>
  <cp:lastModifiedBy>chris.nutakor</cp:lastModifiedBy>
  <cp:lastPrinted>2007-05-09T17:10:59Z</cp:lastPrinted>
  <dcterms:created xsi:type="dcterms:W3CDTF">1999-02-24T14:03:01Z</dcterms:created>
  <dcterms:modified xsi:type="dcterms:W3CDTF">2007-07-10T14:44:13Z</dcterms:modified>
  <cp:category/>
  <cp:version/>
  <cp:contentType/>
  <cp:contentStatus/>
</cp:coreProperties>
</file>