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8325" activeTab="1"/>
  </bookViews>
  <sheets>
    <sheet name="strength" sheetId="1" r:id="rId1"/>
    <sheet name="nonlin chart" sheetId="2" r:id="rId2"/>
    <sheet name="excitation" sheetId="3" r:id="rId3"/>
    <sheet name="remnant" sheetId="4" r:id="rId4"/>
    <sheet name="shape @450" sheetId="5" r:id="rId5"/>
    <sheet name="shape @850" sheetId="6" r:id="rId6"/>
    <sheet name="shape chart" sheetId="7" r:id="rId7"/>
    <sheet name="attributes" sheetId="8" r:id="rId8"/>
  </sheet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<sst xmlns="http://schemas.openxmlformats.org/spreadsheetml/2006/main" count="129" uniqueCount="56">
  <si>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</si>
  <si>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</si>
  <si>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</si>
  <si>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</si>
  <si>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</si>
  <si>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</si>
  <si>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</si>
  <si>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</si>
  <si>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!Apr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</si>
  <si>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</si>
  <si>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</si>
  <si>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</si>
  <si>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</si>
  <si>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</si>
  <si>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</si>
  <si>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</si>
  <si>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</si>
  <si>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</si>
  <si>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</si>
  <si>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</si>
  <si>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</si>
  <si>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</si>
  <si>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</si>
  <si>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</si>
  <si>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</si>
  <si>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</si>
  <si>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</si>
  <si>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</si>
  <si>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</si>
  <si>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</si>
  <si>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rel dev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</si>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</sst>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"/>
    <numFmt numFmtId="167" formatCode="0.0E+00"/>
    <numFmt numFmtId="168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SDFB014-1 integrated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9285"/>
          <c:h val="0.84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excitation!$B$3:$B$43</c:f>
              <c:numCache>
                <c:ptCount val="41"/>
                <c:pt idx="0">
                  <c:v>-0.25</c:v>
                </c:pt>
                <c:pt idx="1">
                  <c:v>54.08</c:v>
                </c:pt>
                <c:pt idx="2">
                  <c:v>104.01</c:v>
                </c:pt>
                <c:pt idx="3">
                  <c:v>153.93</c:v>
                </c:pt>
                <c:pt idx="4">
                  <c:v>203.87</c:v>
                </c:pt>
                <c:pt idx="5">
                  <c:v>253.79</c:v>
                </c:pt>
                <c:pt idx="6">
                  <c:v>303.72</c:v>
                </c:pt>
                <c:pt idx="7">
                  <c:v>353.64</c:v>
                </c:pt>
                <c:pt idx="8">
                  <c:v>403.68</c:v>
                </c:pt>
                <c:pt idx="9">
                  <c:v>453.59</c:v>
                </c:pt>
                <c:pt idx="10">
                  <c:v>503.51</c:v>
                </c:pt>
                <c:pt idx="11">
                  <c:v>553.44</c:v>
                </c:pt>
                <c:pt idx="12">
                  <c:v>603.36</c:v>
                </c:pt>
                <c:pt idx="13">
                  <c:v>653.29</c:v>
                </c:pt>
                <c:pt idx="14">
                  <c:v>703.22</c:v>
                </c:pt>
                <c:pt idx="15">
                  <c:v>753.14</c:v>
                </c:pt>
                <c:pt idx="16">
                  <c:v>803.06</c:v>
                </c:pt>
                <c:pt idx="17">
                  <c:v>853</c:v>
                </c:pt>
                <c:pt idx="18">
                  <c:v>902.93</c:v>
                </c:pt>
                <c:pt idx="19">
                  <c:v>952.85</c:v>
                </c:pt>
                <c:pt idx="20">
                  <c:v>1002.78</c:v>
                </c:pt>
                <c:pt idx="21">
                  <c:v>952.86</c:v>
                </c:pt>
                <c:pt idx="22">
                  <c:v>902.93</c:v>
                </c:pt>
                <c:pt idx="23">
                  <c:v>853.01</c:v>
                </c:pt>
                <c:pt idx="24">
                  <c:v>803.06</c:v>
                </c:pt>
                <c:pt idx="25">
                  <c:v>753.14</c:v>
                </c:pt>
                <c:pt idx="26">
                  <c:v>703.22</c:v>
                </c:pt>
                <c:pt idx="27">
                  <c:v>653.29</c:v>
                </c:pt>
                <c:pt idx="28">
                  <c:v>603.37</c:v>
                </c:pt>
                <c:pt idx="29">
                  <c:v>553.44</c:v>
                </c:pt>
                <c:pt idx="30">
                  <c:v>503.52</c:v>
                </c:pt>
                <c:pt idx="31">
                  <c:v>453.59</c:v>
                </c:pt>
                <c:pt idx="32">
                  <c:v>403.68</c:v>
                </c:pt>
                <c:pt idx="33">
                  <c:v>353.64</c:v>
                </c:pt>
                <c:pt idx="34">
                  <c:v>303.72</c:v>
                </c:pt>
                <c:pt idx="35">
                  <c:v>253.79</c:v>
                </c:pt>
                <c:pt idx="36">
                  <c:v>203.87</c:v>
                </c:pt>
                <c:pt idx="37">
                  <c:v>153.93</c:v>
                </c:pt>
                <c:pt idx="38">
                  <c:v>104.01</c:v>
                </c:pt>
                <c:pt idx="39">
                  <c:v>54.07</c:v>
                </c:pt>
                <c:pt idx="40">
                  <c:v>-0.25</c:v>
                </c:pt>
              </c:numCache>
            </c:numRef>
          </c:xVal>
          <c:yVal>
            <c:numRef>
              <c:f>excitation!$F$3:$F$43</c:f>
              <c:numCache>
                <c:ptCount val="41"/>
                <c:pt idx="0">
                  <c:v>0.017852856522073333</c:v>
                </c:pt>
                <c:pt idx="1">
                  <c:v>0.28979283238333337</c:v>
                </c:pt>
                <c:pt idx="2">
                  <c:v>0.5484998323833333</c:v>
                </c:pt>
                <c:pt idx="3">
                  <c:v>0.8102578323833334</c:v>
                </c:pt>
                <c:pt idx="4">
                  <c:v>1.0732548323833333</c:v>
                </c:pt>
                <c:pt idx="5">
                  <c:v>1.3364898323833334</c:v>
                </c:pt>
                <c:pt idx="6">
                  <c:v>1.5996418323833332</c:v>
                </c:pt>
                <c:pt idx="7">
                  <c:v>1.8623878323833334</c:v>
                </c:pt>
                <c:pt idx="8">
                  <c:v>2.125240832383333</c:v>
                </c:pt>
                <c:pt idx="9">
                  <c:v>2.3862088323833333</c:v>
                </c:pt>
                <c:pt idx="10">
                  <c:v>2.6459388323833335</c:v>
                </c:pt>
                <c:pt idx="11">
                  <c:v>2.9038948323833336</c:v>
                </c:pt>
                <c:pt idx="12">
                  <c:v>3.1590878323833333</c:v>
                </c:pt>
                <c:pt idx="13">
                  <c:v>3.4103458323833333</c:v>
                </c:pt>
                <c:pt idx="14">
                  <c:v>3.6546268323833333</c:v>
                </c:pt>
                <c:pt idx="15">
                  <c:v>3.8856258323833335</c:v>
                </c:pt>
                <c:pt idx="16">
                  <c:v>4.0972878323833335</c:v>
                </c:pt>
                <c:pt idx="17">
                  <c:v>4.289101832383333</c:v>
                </c:pt>
                <c:pt idx="18">
                  <c:v>4.463138832383334</c:v>
                </c:pt>
                <c:pt idx="19">
                  <c:v>4.622245832383333</c:v>
                </c:pt>
                <c:pt idx="20">
                  <c:v>4.768964832383333</c:v>
                </c:pt>
                <c:pt idx="21">
                  <c:v>4.629548832383334</c:v>
                </c:pt>
                <c:pt idx="22">
                  <c:v>4.478529832383333</c:v>
                </c:pt>
                <c:pt idx="23">
                  <c:v>4.312944832383334</c:v>
                </c:pt>
                <c:pt idx="24">
                  <c:v>4.129397832383333</c:v>
                </c:pt>
                <c:pt idx="25">
                  <c:v>3.9247958323833334</c:v>
                </c:pt>
                <c:pt idx="26">
                  <c:v>3.6969138323833333</c:v>
                </c:pt>
                <c:pt idx="27">
                  <c:v>3.4499618323833334</c:v>
                </c:pt>
                <c:pt idx="28">
                  <c:v>3.1948408323833335</c:v>
                </c:pt>
                <c:pt idx="29">
                  <c:v>2.9361228323833335</c:v>
                </c:pt>
                <c:pt idx="30">
                  <c:v>2.6754278323833334</c:v>
                </c:pt>
                <c:pt idx="31">
                  <c:v>2.4133688323833336</c:v>
                </c:pt>
                <c:pt idx="32">
                  <c:v>2.1507588323833335</c:v>
                </c:pt>
                <c:pt idx="33">
                  <c:v>1.8870868323833334</c:v>
                </c:pt>
                <c:pt idx="34">
                  <c:v>1.6237278323833333</c:v>
                </c:pt>
                <c:pt idx="35">
                  <c:v>1.3601748323833334</c:v>
                </c:pt>
                <c:pt idx="36">
                  <c:v>1.0965688323833334</c:v>
                </c:pt>
                <c:pt idx="37">
                  <c:v>0.8327728323833333</c:v>
                </c:pt>
                <c:pt idx="38">
                  <c:v>0.5689068323833334</c:v>
                </c:pt>
                <c:pt idx="39">
                  <c:v>0.30482583238333333</c:v>
                </c:pt>
                <c:pt idx="40">
                  <c:v>0.017852808244583334</c:v>
                </c:pt>
              </c:numCache>
            </c:numRef>
          </c:yVal>
          <c:smooth val="1"/>
        </c:ser>
        <c:axId val="61865798"/>
        <c:axId val="19921271"/>
      </c:scatterChart>
      <c:valAx>
        <c:axId val="618657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21271"/>
        <c:crosses val="autoZero"/>
        <c:crossBetween val="midCat"/>
        <c:dispUnits/>
      </c:valAx>
      <c:valAx>
        <c:axId val="1992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865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SDFB014-1, non-linear part of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916"/>
          <c:h val="0.84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excitation!$B$3:$B$43</c:f>
              <c:numCache>
                <c:ptCount val="41"/>
                <c:pt idx="0">
                  <c:v>-0.25</c:v>
                </c:pt>
                <c:pt idx="1">
                  <c:v>54.08</c:v>
                </c:pt>
                <c:pt idx="2">
                  <c:v>104.01</c:v>
                </c:pt>
                <c:pt idx="3">
                  <c:v>153.93</c:v>
                </c:pt>
                <c:pt idx="4">
                  <c:v>203.87</c:v>
                </c:pt>
                <c:pt idx="5">
                  <c:v>253.79</c:v>
                </c:pt>
                <c:pt idx="6">
                  <c:v>303.72</c:v>
                </c:pt>
                <c:pt idx="7">
                  <c:v>353.64</c:v>
                </c:pt>
                <c:pt idx="8">
                  <c:v>403.68</c:v>
                </c:pt>
                <c:pt idx="9">
                  <c:v>453.59</c:v>
                </c:pt>
                <c:pt idx="10">
                  <c:v>503.51</c:v>
                </c:pt>
                <c:pt idx="11">
                  <c:v>553.44</c:v>
                </c:pt>
                <c:pt idx="12">
                  <c:v>603.36</c:v>
                </c:pt>
                <c:pt idx="13">
                  <c:v>653.29</c:v>
                </c:pt>
                <c:pt idx="14">
                  <c:v>703.22</c:v>
                </c:pt>
                <c:pt idx="15">
                  <c:v>753.14</c:v>
                </c:pt>
                <c:pt idx="16">
                  <c:v>803.06</c:v>
                </c:pt>
                <c:pt idx="17">
                  <c:v>853</c:v>
                </c:pt>
                <c:pt idx="18">
                  <c:v>902.93</c:v>
                </c:pt>
                <c:pt idx="19">
                  <c:v>952.85</c:v>
                </c:pt>
                <c:pt idx="20">
                  <c:v>1002.78</c:v>
                </c:pt>
                <c:pt idx="21">
                  <c:v>952.86</c:v>
                </c:pt>
                <c:pt idx="22">
                  <c:v>902.93</c:v>
                </c:pt>
                <c:pt idx="23">
                  <c:v>853.01</c:v>
                </c:pt>
                <c:pt idx="24">
                  <c:v>803.06</c:v>
                </c:pt>
                <c:pt idx="25">
                  <c:v>753.14</c:v>
                </c:pt>
                <c:pt idx="26">
                  <c:v>703.22</c:v>
                </c:pt>
                <c:pt idx="27">
                  <c:v>653.29</c:v>
                </c:pt>
                <c:pt idx="28">
                  <c:v>603.37</c:v>
                </c:pt>
                <c:pt idx="29">
                  <c:v>553.44</c:v>
                </c:pt>
                <c:pt idx="30">
                  <c:v>503.52</c:v>
                </c:pt>
                <c:pt idx="31">
                  <c:v>453.59</c:v>
                </c:pt>
                <c:pt idx="32">
                  <c:v>403.68</c:v>
                </c:pt>
                <c:pt idx="33">
                  <c:v>353.64</c:v>
                </c:pt>
                <c:pt idx="34">
                  <c:v>303.72</c:v>
                </c:pt>
                <c:pt idx="35">
                  <c:v>253.79</c:v>
                </c:pt>
                <c:pt idx="36">
                  <c:v>203.87</c:v>
                </c:pt>
                <c:pt idx="37">
                  <c:v>153.93</c:v>
                </c:pt>
                <c:pt idx="38">
                  <c:v>104.01</c:v>
                </c:pt>
                <c:pt idx="39">
                  <c:v>54.07</c:v>
                </c:pt>
                <c:pt idx="40">
                  <c:v>-0.25</c:v>
                </c:pt>
              </c:numCache>
            </c:numRef>
          </c:xVal>
          <c:yVal>
            <c:numRef>
              <c:f>excitation!$H$3:$H$43</c:f>
              <c:numCache>
                <c:ptCount val="41"/>
                <c:pt idx="0">
                  <c:v>0.019171009244145578</c:v>
                </c:pt>
                <c:pt idx="1">
                  <c:v>0.004650035544664977</c:v>
                </c:pt>
                <c:pt idx="2">
                  <c:v>9.557389239578384E-05</c:v>
                </c:pt>
                <c:pt idx="3">
                  <c:v>-0.0013551616509904774</c:v>
                </c:pt>
                <c:pt idx="4">
                  <c:v>-0.0016723494121424487</c:v>
                </c:pt>
                <c:pt idx="5">
                  <c:v>-0.0016460849555286483</c:v>
                </c:pt>
                <c:pt idx="6">
                  <c:v>-0.0017555466077980864</c:v>
                </c:pt>
                <c:pt idx="7">
                  <c:v>-0.0022182821511840256</c:v>
                </c:pt>
                <c:pt idx="8">
                  <c:v>-0.0032067310011649752</c:v>
                </c:pt>
                <c:pt idx="9">
                  <c:v>-0.005394740435668233</c:v>
                </c:pt>
                <c:pt idx="10">
                  <c:v>-0.008873475979054302</c:v>
                </c:pt>
                <c:pt idx="11">
                  <c:v>-0.01417893763132394</c:v>
                </c:pt>
                <c:pt idx="12">
                  <c:v>-0.022194673174710022</c:v>
                </c:pt>
                <c:pt idx="13">
                  <c:v>-0.034198134826978865</c:v>
                </c:pt>
                <c:pt idx="14">
                  <c:v>-0.053178596479248164</c:v>
                </c:pt>
                <c:pt idx="15">
                  <c:v>-0.0853883320226343</c:v>
                </c:pt>
                <c:pt idx="16">
                  <c:v>-0.13693506756602059</c:v>
                </c:pt>
                <c:pt idx="17">
                  <c:v>-0.20843525532717244</c:v>
                </c:pt>
                <c:pt idx="18">
                  <c:v>-0.2976597169794415</c:v>
                </c:pt>
                <c:pt idx="19">
                  <c:v>-0.4017614525228286</c:v>
                </c:pt>
                <c:pt idx="20">
                  <c:v>-0.5183039141750969</c:v>
                </c:pt>
                <c:pt idx="21">
                  <c:v>-0.3945111786317108</c:v>
                </c:pt>
                <c:pt idx="22">
                  <c:v>-0.2822687169794422</c:v>
                </c:pt>
                <c:pt idx="23">
                  <c:v>-0.18464498143605557</c:v>
                </c:pt>
                <c:pt idx="24">
                  <c:v>-0.10482506756602117</c:v>
                </c:pt>
                <c:pt idx="25">
                  <c:v>-0.04621833202263437</c:v>
                </c:pt>
                <c:pt idx="26">
                  <c:v>-0.0108915964792482</c:v>
                </c:pt>
                <c:pt idx="27">
                  <c:v>0.00541786517302123</c:v>
                </c:pt>
                <c:pt idx="28">
                  <c:v>0.013505600716407162</c:v>
                </c:pt>
                <c:pt idx="29">
                  <c:v>0.018049062368675983</c:v>
                </c:pt>
                <c:pt idx="30">
                  <c:v>0.020562797912062614</c:v>
                </c:pt>
                <c:pt idx="31">
                  <c:v>0.021765259564332062</c:v>
                </c:pt>
                <c:pt idx="32">
                  <c:v>0.0223112689988354</c:v>
                </c:pt>
                <c:pt idx="33">
                  <c:v>0.022480717848816</c:v>
                </c:pt>
                <c:pt idx="34">
                  <c:v>0.022330453392201965</c:v>
                </c:pt>
                <c:pt idx="35">
                  <c:v>0.022038915044471308</c:v>
                </c:pt>
                <c:pt idx="36">
                  <c:v>0.021641650587857608</c:v>
                </c:pt>
                <c:pt idx="37">
                  <c:v>0.021159838349009474</c:v>
                </c:pt>
                <c:pt idx="38">
                  <c:v>0.020502573892395848</c:v>
                </c:pt>
                <c:pt idx="39">
                  <c:v>0.01973576165354779</c:v>
                </c:pt>
                <c:pt idx="40">
                  <c:v>0.01917096096665558</c:v>
                </c:pt>
              </c:numCache>
            </c:numRef>
          </c:yVal>
          <c:smooth val="1"/>
        </c:ser>
        <c:axId val="45073712"/>
        <c:axId val="3010225"/>
      </c:scatterChart>
      <c:valAx>
        <c:axId val="4507371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225"/>
        <c:crosses val="autoZero"/>
        <c:crossBetween val="midCat"/>
        <c:dispUnits/>
      </c:val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073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SDFB014-1 transverse scan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1"/>
          <c:w val="0.81975"/>
          <c:h val="0.8025"/>
        </c:manualLayout>
      </c:layout>
      <c:scatterChart>
        <c:scatterStyle val="smoothMarker"/>
        <c:varyColors val="0"/>
        <c:ser>
          <c:idx val="0"/>
          <c:order val="0"/>
          <c:tx>
            <c:v>450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y (450) = -2E-05x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- 7E-06x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+ 4E-05x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+ 3E-05x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- 1E-05x + 3E-06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'shape @850'!$F$11:$F$33</c:f>
                <c:numCache>
                  <c:ptCount val="23"/>
                  <c:pt idx="0">
                    <c:v>8.276246E-05</c:v>
                  </c:pt>
                  <c:pt idx="1">
                    <c:v>9.016403E-05</c:v>
                  </c:pt>
                  <c:pt idx="2">
                    <c:v>7.753055E-05</c:v>
                  </c:pt>
                  <c:pt idx="3">
                    <c:v>8.049215E-05</c:v>
                  </c:pt>
                  <c:pt idx="4">
                    <c:v>0.000115648</c:v>
                  </c:pt>
                  <c:pt idx="5">
                    <c:v>0.0001007543</c:v>
                  </c:pt>
                  <c:pt idx="6">
                    <c:v>0.0001020213</c:v>
                  </c:pt>
                  <c:pt idx="7">
                    <c:v>7.378455E-05</c:v>
                  </c:pt>
                  <c:pt idx="8">
                    <c:v>7.876336E-05</c:v>
                  </c:pt>
                  <c:pt idx="9">
                    <c:v>7.322768E-05</c:v>
                  </c:pt>
                  <c:pt idx="10">
                    <c:v>5.870517E-05</c:v>
                  </c:pt>
                  <c:pt idx="11">
                    <c:v>6.196504E-05</c:v>
                  </c:pt>
                  <c:pt idx="12">
                    <c:v>5.946604E-05</c:v>
                  </c:pt>
                  <c:pt idx="13">
                    <c:v>6.01424E-05</c:v>
                  </c:pt>
                  <c:pt idx="14">
                    <c:v>6.383406E-05</c:v>
                  </c:pt>
                  <c:pt idx="15">
                    <c:v>6.502753E-05</c:v>
                  </c:pt>
                  <c:pt idx="16">
                    <c:v>5.975548E-05</c:v>
                  </c:pt>
                  <c:pt idx="17">
                    <c:v>5.600516E-05</c:v>
                  </c:pt>
                  <c:pt idx="18">
                    <c:v>6.42704E-05</c:v>
                  </c:pt>
                  <c:pt idx="19">
                    <c:v>6.533846E-05</c:v>
                  </c:pt>
                  <c:pt idx="20">
                    <c:v>6.607785E-05</c:v>
                  </c:pt>
                  <c:pt idx="21">
                    <c:v>7.238049E-05</c:v>
                  </c:pt>
                  <c:pt idx="22">
                    <c:v>7.568012E-05</c:v>
                  </c:pt>
                </c:numCache>
              </c:numRef>
            </c:plus>
            <c:minus>
              <c:numRef>
                <c:f>'shape @850'!$F$11:$F$33</c:f>
                <c:numCache>
                  <c:ptCount val="23"/>
                  <c:pt idx="0">
                    <c:v>8.276246E-05</c:v>
                  </c:pt>
                  <c:pt idx="1">
                    <c:v>9.016403E-05</c:v>
                  </c:pt>
                  <c:pt idx="2">
                    <c:v>7.753055E-05</c:v>
                  </c:pt>
                  <c:pt idx="3">
                    <c:v>8.049215E-05</c:v>
                  </c:pt>
                  <c:pt idx="4">
                    <c:v>0.000115648</c:v>
                  </c:pt>
                  <c:pt idx="5">
                    <c:v>0.0001007543</c:v>
                  </c:pt>
                  <c:pt idx="6">
                    <c:v>0.0001020213</c:v>
                  </c:pt>
                  <c:pt idx="7">
                    <c:v>7.378455E-05</c:v>
                  </c:pt>
                  <c:pt idx="8">
                    <c:v>7.876336E-05</c:v>
                  </c:pt>
                  <c:pt idx="9">
                    <c:v>7.322768E-05</c:v>
                  </c:pt>
                  <c:pt idx="10">
                    <c:v>5.870517E-05</c:v>
                  </c:pt>
                  <c:pt idx="11">
                    <c:v>6.196504E-05</c:v>
                  </c:pt>
                  <c:pt idx="12">
                    <c:v>5.946604E-05</c:v>
                  </c:pt>
                  <c:pt idx="13">
                    <c:v>6.01424E-05</c:v>
                  </c:pt>
                  <c:pt idx="14">
                    <c:v>6.383406E-05</c:v>
                  </c:pt>
                  <c:pt idx="15">
                    <c:v>6.502753E-05</c:v>
                  </c:pt>
                  <c:pt idx="16">
                    <c:v>5.975548E-05</c:v>
                  </c:pt>
                  <c:pt idx="17">
                    <c:v>5.600516E-05</c:v>
                  </c:pt>
                  <c:pt idx="18">
                    <c:v>6.42704E-05</c:v>
                  </c:pt>
                  <c:pt idx="19">
                    <c:v>6.533846E-05</c:v>
                  </c:pt>
                  <c:pt idx="20">
                    <c:v>6.607785E-05</c:v>
                  </c:pt>
                  <c:pt idx="21">
                    <c:v>7.238049E-05</c:v>
                  </c:pt>
                  <c:pt idx="22">
                    <c:v>7.568012E-05</c:v>
                  </c:pt>
                </c:numCache>
              </c:numRef>
            </c:minus>
            <c:noEndCap val="0"/>
          </c:errBars>
          <c:xVal>
            <c:numRef>
              <c:f>'shape @450'!$B$11:$B$33</c:f>
              <c:numCache>
                <c:ptCount val="23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</c:numCache>
            </c:numRef>
          </c:xVal>
          <c:yVal>
            <c:numRef>
              <c:f>'shape @450'!$E$11:$E$33</c:f>
              <c:numCache>
                <c:ptCount val="23"/>
                <c:pt idx="0">
                  <c:v>0.0009145271</c:v>
                </c:pt>
                <c:pt idx="1">
                  <c:v>0.0009118354</c:v>
                </c:pt>
                <c:pt idx="2">
                  <c:v>0.0007374166</c:v>
                </c:pt>
                <c:pt idx="3">
                  <c:v>0.0005269606</c:v>
                </c:pt>
                <c:pt idx="4">
                  <c:v>0.0003786841</c:v>
                </c:pt>
                <c:pt idx="5">
                  <c:v>0.0002435577</c:v>
                </c:pt>
                <c:pt idx="6">
                  <c:v>0.0001232275</c:v>
                </c:pt>
                <c:pt idx="7">
                  <c:v>6.036131E-05</c:v>
                </c:pt>
                <c:pt idx="8">
                  <c:v>3.944103E-05</c:v>
                </c:pt>
                <c:pt idx="9">
                  <c:v>2.055208E-05</c:v>
                </c:pt>
                <c:pt idx="10">
                  <c:v>-8.380695E-06</c:v>
                </c:pt>
                <c:pt idx="11">
                  <c:v>9.749696E-17</c:v>
                </c:pt>
                <c:pt idx="12">
                  <c:v>-6.782374E-06</c:v>
                </c:pt>
                <c:pt idx="13">
                  <c:v>1.377466E-06</c:v>
                </c:pt>
                <c:pt idx="14">
                  <c:v>4.252669E-05</c:v>
                </c:pt>
                <c:pt idx="15">
                  <c:v>8.900983E-05</c:v>
                </c:pt>
                <c:pt idx="16">
                  <c:v>0.0001920016</c:v>
                </c:pt>
                <c:pt idx="17">
                  <c:v>0.000301267</c:v>
                </c:pt>
                <c:pt idx="18">
                  <c:v>0.0004671469</c:v>
                </c:pt>
                <c:pt idx="19">
                  <c:v>0.0006820917</c:v>
                </c:pt>
                <c:pt idx="20">
                  <c:v>0.0009026213</c:v>
                </c:pt>
                <c:pt idx="21">
                  <c:v>0.001070359</c:v>
                </c:pt>
                <c:pt idx="22">
                  <c:v>0.001006435</c:v>
                </c:pt>
              </c:numCache>
            </c:numRef>
          </c:yVal>
          <c:smooth val="1"/>
        </c:ser>
        <c:ser>
          <c:idx val="1"/>
          <c:order val="1"/>
          <c:tx>
            <c:v>850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y (850) = -2E-05x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- 4E-06x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- 0.0002x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+ 1E-05x + 5E-06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'shape @850'!$F$11:$F$33</c:f>
                <c:numCache>
                  <c:ptCount val="23"/>
                  <c:pt idx="0">
                    <c:v>0.0001108755</c:v>
                  </c:pt>
                  <c:pt idx="1">
                    <c:v>0.0001041438</c:v>
                  </c:pt>
                  <c:pt idx="2">
                    <c:v>7.347416E-05</c:v>
                  </c:pt>
                  <c:pt idx="3">
                    <c:v>6.24667E-05</c:v>
                  </c:pt>
                  <c:pt idx="4">
                    <c:v>4.926444E-05</c:v>
                  </c:pt>
                  <c:pt idx="5">
                    <c:v>5.00471E-05</c:v>
                  </c:pt>
                  <c:pt idx="6">
                    <c:v>3.067081E-05</c:v>
                  </c:pt>
                  <c:pt idx="7">
                    <c:v>2.121009E-05</c:v>
                  </c:pt>
                  <c:pt idx="8">
                    <c:v>6.269661E-06</c:v>
                  </c:pt>
                  <c:pt idx="9">
                    <c:v>1.150727E-05</c:v>
                  </c:pt>
                  <c:pt idx="10">
                    <c:v>1.507967E-05</c:v>
                  </c:pt>
                  <c:pt idx="11">
                    <c:v>2.186068E-05</c:v>
                  </c:pt>
                  <c:pt idx="12">
                    <c:v>2.83141E-05</c:v>
                  </c:pt>
                  <c:pt idx="13">
                    <c:v>2.682809E-05</c:v>
                  </c:pt>
                  <c:pt idx="14">
                    <c:v>2.628902E-05</c:v>
                  </c:pt>
                  <c:pt idx="15">
                    <c:v>3.102189E-05</c:v>
                  </c:pt>
                  <c:pt idx="16">
                    <c:v>3.730056E-05</c:v>
                  </c:pt>
                  <c:pt idx="17">
                    <c:v>3.966202E-05</c:v>
                  </c:pt>
                  <c:pt idx="18">
                    <c:v>3.189018E-05</c:v>
                  </c:pt>
                  <c:pt idx="19">
                    <c:v>3.846274E-05</c:v>
                  </c:pt>
                  <c:pt idx="20">
                    <c:v>2.496228E-05</c:v>
                  </c:pt>
                  <c:pt idx="21">
                    <c:v>4.8374E-05</c:v>
                  </c:pt>
                  <c:pt idx="22">
                    <c:v>4.735779E-05</c:v>
                  </c:pt>
                </c:numCache>
              </c:numRef>
            </c:plus>
            <c:minus>
              <c:numRef>
                <c:f>'shape @850'!$F$11:$F$33</c:f>
                <c:numCache>
                  <c:ptCount val="23"/>
                  <c:pt idx="0">
                    <c:v>0.0001108755</c:v>
                  </c:pt>
                  <c:pt idx="1">
                    <c:v>0.0001041438</c:v>
                  </c:pt>
                  <c:pt idx="2">
                    <c:v>7.347416E-05</c:v>
                  </c:pt>
                  <c:pt idx="3">
                    <c:v>6.24667E-05</c:v>
                  </c:pt>
                  <c:pt idx="4">
                    <c:v>4.926444E-05</c:v>
                  </c:pt>
                  <c:pt idx="5">
                    <c:v>5.00471E-05</c:v>
                  </c:pt>
                  <c:pt idx="6">
                    <c:v>3.067081E-05</c:v>
                  </c:pt>
                  <c:pt idx="7">
                    <c:v>2.121009E-05</c:v>
                  </c:pt>
                  <c:pt idx="8">
                    <c:v>6.269661E-06</c:v>
                  </c:pt>
                  <c:pt idx="9">
                    <c:v>1.150727E-05</c:v>
                  </c:pt>
                  <c:pt idx="10">
                    <c:v>1.507967E-05</c:v>
                  </c:pt>
                  <c:pt idx="11">
                    <c:v>2.186068E-05</c:v>
                  </c:pt>
                  <c:pt idx="12">
                    <c:v>2.83141E-05</c:v>
                  </c:pt>
                  <c:pt idx="13">
                    <c:v>2.682809E-05</c:v>
                  </c:pt>
                  <c:pt idx="14">
                    <c:v>2.628902E-05</c:v>
                  </c:pt>
                  <c:pt idx="15">
                    <c:v>3.102189E-05</c:v>
                  </c:pt>
                  <c:pt idx="16">
                    <c:v>3.730056E-05</c:v>
                  </c:pt>
                  <c:pt idx="17">
                    <c:v>3.966202E-05</c:v>
                  </c:pt>
                  <c:pt idx="18">
                    <c:v>3.189018E-05</c:v>
                  </c:pt>
                  <c:pt idx="19">
                    <c:v>3.846274E-05</c:v>
                  </c:pt>
                  <c:pt idx="20">
                    <c:v>2.496228E-05</c:v>
                  </c:pt>
                  <c:pt idx="21">
                    <c:v>4.8374E-05</c:v>
                  </c:pt>
                  <c:pt idx="22">
                    <c:v>4.735779E-05</c:v>
                  </c:pt>
                </c:numCache>
              </c:numRef>
            </c:minus>
            <c:noEndCap val="0"/>
          </c:errBars>
          <c:xVal>
            <c:numRef>
              <c:f>'shape @850'!$B$11:$B$33</c:f>
              <c:numCache>
                <c:ptCount val="23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</c:numCache>
            </c:numRef>
          </c:xVal>
          <c:yVal>
            <c:numRef>
              <c:f>'shape @850'!$E$11:$E$33</c:f>
              <c:numCache>
                <c:ptCount val="23"/>
                <c:pt idx="0">
                  <c:v>-0.0003840374</c:v>
                </c:pt>
                <c:pt idx="1">
                  <c:v>-0.0001121111</c:v>
                </c:pt>
                <c:pt idx="2">
                  <c:v>-4.399623E-05</c:v>
                </c:pt>
                <c:pt idx="3">
                  <c:v>-7.204001E-05</c:v>
                </c:pt>
                <c:pt idx="4">
                  <c:v>-6.890684E-05</c:v>
                </c:pt>
                <c:pt idx="5">
                  <c:v>-8.33295E-05</c:v>
                </c:pt>
                <c:pt idx="6">
                  <c:v>-0.0001030783</c:v>
                </c:pt>
                <c:pt idx="7">
                  <c:v>-5.833601E-05</c:v>
                </c:pt>
                <c:pt idx="8">
                  <c:v>-4.664172E-05</c:v>
                </c:pt>
                <c:pt idx="9">
                  <c:v>-3.09851E-05</c:v>
                </c:pt>
                <c:pt idx="10">
                  <c:v>-1.987185E-05</c:v>
                </c:pt>
                <c:pt idx="11">
                  <c:v>9.20225E-17</c:v>
                </c:pt>
                <c:pt idx="12">
                  <c:v>-9.993763E-06</c:v>
                </c:pt>
                <c:pt idx="13">
                  <c:v>-1.648532E-05</c:v>
                </c:pt>
                <c:pt idx="14">
                  <c:v>-2.078924E-05</c:v>
                </c:pt>
                <c:pt idx="15">
                  <c:v>-4.219583E-05</c:v>
                </c:pt>
                <c:pt idx="16">
                  <c:v>-3.735199E-05</c:v>
                </c:pt>
                <c:pt idx="17">
                  <c:v>-2.878314E-05</c:v>
                </c:pt>
                <c:pt idx="18">
                  <c:v>-2.274217E-05</c:v>
                </c:pt>
                <c:pt idx="19">
                  <c:v>2.139529E-05</c:v>
                </c:pt>
                <c:pt idx="20">
                  <c:v>2.862095E-05</c:v>
                </c:pt>
                <c:pt idx="21">
                  <c:v>-5.065873E-05</c:v>
                </c:pt>
                <c:pt idx="22">
                  <c:v>-0.0004034096</c:v>
                </c:pt>
              </c:numCache>
            </c:numRef>
          </c:yVal>
          <c:smooth val="1"/>
        </c:ser>
        <c:axId val="27092026"/>
        <c:axId val="42501643"/>
      </c:scatterChart>
      <c:val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01643"/>
        <c:crosses val="autoZero"/>
        <c:crossBetween val="midCat"/>
        <c:dispUnits/>
      </c:val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7092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J3" sqref="J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4.8515625" style="0" bestFit="1" customWidth="1"/>
    <col min="6" max="6" width="15.57421875" style="0" bestFit="1" customWidth="1"/>
    <col min="7" max="7" width="13.140625" style="0" bestFit="1" customWidth="1"/>
    <col min="8" max="9" width="9.57421875" style="0" bestFit="1" customWidth="1"/>
  </cols>
  <sheetData>
    <row r="1" spans="1:8" ht="12.75">
      <c r="A1" t="s">
        <v>8</v>
      </c>
      <c r="B1">
        <v>24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3812520</v>
      </c>
    </row>
    <row r="2" spans="1:9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  <c r="I2" t="s">
        <v>30</v>
      </c>
    </row>
    <row r="3" spans="1:9" ht="12.75">
      <c r="A3">
        <v>1</v>
      </c>
      <c r="B3">
        <v>-0.25</v>
      </c>
      <c r="C3">
        <v>0</v>
      </c>
      <c r="D3" s="2">
        <v>2.413874E-08</v>
      </c>
      <c r="E3" s="2">
        <v>8.982278E-06</v>
      </c>
      <c r="F3" s="2">
        <f>D3+rem</f>
        <v>0.017852856522073333</v>
      </c>
      <c r="G3" s="2">
        <f>B3*tf</f>
        <v>-0.0013181527220722468</v>
      </c>
      <c r="H3" s="2">
        <f>F3-G3</f>
        <v>0.019171009244145578</v>
      </c>
      <c r="I3" s="2">
        <f>(F3-G3)/G3</f>
        <v>-14.543845279177622</v>
      </c>
    </row>
    <row r="4" spans="1:9" ht="12.75">
      <c r="A4">
        <v>2</v>
      </c>
      <c r="B4">
        <v>54.08</v>
      </c>
      <c r="C4">
        <v>0</v>
      </c>
      <c r="D4">
        <v>0.27194</v>
      </c>
      <c r="E4" s="2">
        <v>1.733364E-05</v>
      </c>
      <c r="F4" s="2">
        <f aca="true" t="shared" si="0" ref="F4:F43">D4+rem</f>
        <v>0.28979283238333337</v>
      </c>
      <c r="G4" s="2">
        <f aca="true" t="shared" si="1" ref="G4:G43">B4*tf</f>
        <v>0.2851427968386684</v>
      </c>
      <c r="H4" s="2">
        <f aca="true" t="shared" si="2" ref="H4:H43">F4-G4</f>
        <v>0.004650035544664977</v>
      </c>
      <c r="I4" s="2">
        <f aca="true" t="shared" si="3" ref="I4:I43">(F4-G4)/G4</f>
        <v>0.016307743334985702</v>
      </c>
    </row>
    <row r="5" spans="1:9" ht="12.75">
      <c r="A5">
        <v>3</v>
      </c>
      <c r="B5">
        <v>104.01</v>
      </c>
      <c r="C5">
        <v>0</v>
      </c>
      <c r="D5">
        <v>0.530647</v>
      </c>
      <c r="E5" s="2">
        <v>2.140865E-05</v>
      </c>
      <c r="F5" s="2">
        <f t="shared" si="0"/>
        <v>0.5484998323833333</v>
      </c>
      <c r="G5" s="2">
        <f t="shared" si="1"/>
        <v>0.5484042584909375</v>
      </c>
      <c r="H5" s="2">
        <f t="shared" si="2"/>
        <v>9.557389239578384E-05</v>
      </c>
      <c r="I5" s="2">
        <f t="shared" si="3"/>
        <v>0.00017427634982043673</v>
      </c>
    </row>
    <row r="6" spans="1:9" ht="12.75">
      <c r="A6">
        <v>4</v>
      </c>
      <c r="B6">
        <v>153.93</v>
      </c>
      <c r="C6">
        <v>0</v>
      </c>
      <c r="D6">
        <v>0.792405</v>
      </c>
      <c r="E6" s="2">
        <v>2.223907E-06</v>
      </c>
      <c r="F6" s="2">
        <f t="shared" si="0"/>
        <v>0.8102578323833334</v>
      </c>
      <c r="G6" s="2">
        <f t="shared" si="1"/>
        <v>0.8116129940343239</v>
      </c>
      <c r="H6" s="2">
        <f t="shared" si="2"/>
        <v>-0.0013551616509904774</v>
      </c>
      <c r="I6" s="2">
        <f t="shared" si="3"/>
        <v>-0.0016697140890442254</v>
      </c>
    </row>
    <row r="7" spans="1:9" ht="12.75">
      <c r="A7">
        <v>5</v>
      </c>
      <c r="B7">
        <v>203.87</v>
      </c>
      <c r="C7">
        <v>0</v>
      </c>
      <c r="D7">
        <v>1.055402</v>
      </c>
      <c r="E7" s="2">
        <v>5.753388E-06</v>
      </c>
      <c r="F7" s="2">
        <f t="shared" si="0"/>
        <v>1.0732548323833333</v>
      </c>
      <c r="G7" s="2">
        <f t="shared" si="1"/>
        <v>1.0749271817954758</v>
      </c>
      <c r="H7" s="2">
        <f t="shared" si="2"/>
        <v>-0.0016723494121424487</v>
      </c>
      <c r="I7" s="2">
        <f t="shared" si="3"/>
        <v>-0.001555779256925185</v>
      </c>
    </row>
    <row r="8" spans="1:9" ht="12.75">
      <c r="A8">
        <v>6</v>
      </c>
      <c r="B8">
        <v>253.79</v>
      </c>
      <c r="C8">
        <v>0</v>
      </c>
      <c r="D8">
        <v>1.318637</v>
      </c>
      <c r="E8" s="2">
        <v>1.428096E-05</v>
      </c>
      <c r="F8" s="2">
        <f t="shared" si="0"/>
        <v>1.3364898323833334</v>
      </c>
      <c r="G8" s="2">
        <f t="shared" si="1"/>
        <v>1.338135917338862</v>
      </c>
      <c r="H8" s="2">
        <f t="shared" si="2"/>
        <v>-0.0016460849555286483</v>
      </c>
      <c r="I8" s="2">
        <f t="shared" si="3"/>
        <v>-0.0012301328543681883</v>
      </c>
    </row>
    <row r="9" spans="1:9" ht="12.75">
      <c r="A9">
        <v>7</v>
      </c>
      <c r="B9">
        <v>303.72</v>
      </c>
      <c r="C9">
        <v>0</v>
      </c>
      <c r="D9">
        <v>1.581789</v>
      </c>
      <c r="E9" s="2">
        <v>4.519831E-05</v>
      </c>
      <c r="F9" s="2">
        <f t="shared" si="0"/>
        <v>1.5996418323833332</v>
      </c>
      <c r="G9" s="2">
        <f t="shared" si="1"/>
        <v>1.6013973789911313</v>
      </c>
      <c r="H9" s="2">
        <f t="shared" si="2"/>
        <v>-0.0017555466077980864</v>
      </c>
      <c r="I9" s="2">
        <f t="shared" si="3"/>
        <v>-0.0010962591988904515</v>
      </c>
    </row>
    <row r="10" spans="1:9" ht="12.75">
      <c r="A10">
        <v>8</v>
      </c>
      <c r="B10">
        <v>353.64</v>
      </c>
      <c r="C10">
        <v>0</v>
      </c>
      <c r="D10">
        <v>1.844535</v>
      </c>
      <c r="E10" s="2">
        <v>2.718817E-05</v>
      </c>
      <c r="F10" s="2">
        <f t="shared" si="0"/>
        <v>1.8623878323833334</v>
      </c>
      <c r="G10" s="2">
        <f t="shared" si="1"/>
        <v>1.8646061145345174</v>
      </c>
      <c r="H10" s="2">
        <f t="shared" si="2"/>
        <v>-0.0022182821511840256</v>
      </c>
      <c r="I10" s="2">
        <f t="shared" si="3"/>
        <v>-0.0011896786854299255</v>
      </c>
    </row>
    <row r="11" spans="1:9" ht="12.75">
      <c r="A11">
        <v>9</v>
      </c>
      <c r="B11">
        <v>403.68</v>
      </c>
      <c r="C11">
        <v>0</v>
      </c>
      <c r="D11">
        <v>2.107388</v>
      </c>
      <c r="E11" s="2">
        <v>3.396247E-05</v>
      </c>
      <c r="F11" s="2">
        <f t="shared" si="0"/>
        <v>2.125240832383333</v>
      </c>
      <c r="G11" s="2">
        <f t="shared" si="1"/>
        <v>2.128447563384498</v>
      </c>
      <c r="H11" s="2">
        <f t="shared" si="2"/>
        <v>-0.0032067310011649752</v>
      </c>
      <c r="I11" s="2">
        <f t="shared" si="3"/>
        <v>-0.0015066055919488435</v>
      </c>
    </row>
    <row r="12" spans="1:9" ht="12.75">
      <c r="A12">
        <v>10</v>
      </c>
      <c r="B12">
        <v>453.59</v>
      </c>
      <c r="C12">
        <v>0</v>
      </c>
      <c r="D12">
        <v>2.368356</v>
      </c>
      <c r="E12" s="2">
        <v>1.04935E-05</v>
      </c>
      <c r="F12" s="2">
        <f t="shared" si="0"/>
        <v>2.3862088323833333</v>
      </c>
      <c r="G12" s="2">
        <f t="shared" si="1"/>
        <v>2.3916035728190015</v>
      </c>
      <c r="H12" s="2">
        <f t="shared" si="2"/>
        <v>-0.005394740435668233</v>
      </c>
      <c r="I12" s="2">
        <f t="shared" si="3"/>
        <v>-0.0022557001072336627</v>
      </c>
    </row>
    <row r="13" spans="1:9" ht="12.75">
      <c r="A13">
        <v>11</v>
      </c>
      <c r="B13">
        <v>503.51</v>
      </c>
      <c r="C13">
        <v>0</v>
      </c>
      <c r="D13">
        <v>2.628086</v>
      </c>
      <c r="E13" s="2">
        <v>5.068432E-06</v>
      </c>
      <c r="F13" s="2">
        <f t="shared" si="0"/>
        <v>2.6459388323833335</v>
      </c>
      <c r="G13" s="2">
        <f t="shared" si="1"/>
        <v>2.654812308362388</v>
      </c>
      <c r="H13" s="2">
        <f t="shared" si="2"/>
        <v>-0.008873475979054302</v>
      </c>
      <c r="I13" s="2">
        <f t="shared" si="3"/>
        <v>-0.003342411797287423</v>
      </c>
    </row>
    <row r="14" spans="1:9" ht="12.75">
      <c r="A14">
        <v>12</v>
      </c>
      <c r="B14">
        <v>553.44</v>
      </c>
      <c r="C14">
        <v>0</v>
      </c>
      <c r="D14">
        <v>2.886042</v>
      </c>
      <c r="E14" s="2">
        <v>3.717811E-05</v>
      </c>
      <c r="F14" s="2">
        <f t="shared" si="0"/>
        <v>2.9038948323833336</v>
      </c>
      <c r="G14" s="2">
        <f t="shared" si="1"/>
        <v>2.9180737700146575</v>
      </c>
      <c r="H14" s="2">
        <f t="shared" si="2"/>
        <v>-0.01417893763132394</v>
      </c>
      <c r="I14" s="2">
        <f t="shared" si="3"/>
        <v>-0.004859005888412725</v>
      </c>
    </row>
    <row r="15" spans="1:9" ht="12.75">
      <c r="A15">
        <v>13</v>
      </c>
      <c r="B15">
        <v>603.36</v>
      </c>
      <c r="C15">
        <v>0</v>
      </c>
      <c r="D15">
        <v>3.141235</v>
      </c>
      <c r="E15" s="2">
        <v>2.74295E-05</v>
      </c>
      <c r="F15" s="2">
        <f t="shared" si="0"/>
        <v>3.1590878323833333</v>
      </c>
      <c r="G15" s="2">
        <f t="shared" si="1"/>
        <v>3.1812825055580434</v>
      </c>
      <c r="H15" s="2">
        <f t="shared" si="2"/>
        <v>-0.022194673174710022</v>
      </c>
      <c r="I15" s="2">
        <f t="shared" si="3"/>
        <v>-0.006976643267592091</v>
      </c>
    </row>
    <row r="16" spans="1:9" ht="12.75">
      <c r="A16">
        <v>14</v>
      </c>
      <c r="B16">
        <v>653.29</v>
      </c>
      <c r="C16">
        <v>0</v>
      </c>
      <c r="D16">
        <v>3.392493</v>
      </c>
      <c r="E16" s="2">
        <v>2.749576E-05</v>
      </c>
      <c r="F16" s="2">
        <f t="shared" si="0"/>
        <v>3.4103458323833333</v>
      </c>
      <c r="G16" s="2">
        <f t="shared" si="1"/>
        <v>3.444543967210312</v>
      </c>
      <c r="H16" s="2">
        <f t="shared" si="2"/>
        <v>-0.034198134826978865</v>
      </c>
      <c r="I16" s="2">
        <f t="shared" si="3"/>
        <v>-0.00992820389361308</v>
      </c>
    </row>
    <row r="17" spans="1:9" ht="12.75">
      <c r="A17">
        <v>15</v>
      </c>
      <c r="B17">
        <v>703.22</v>
      </c>
      <c r="C17">
        <v>0</v>
      </c>
      <c r="D17">
        <v>3.636774</v>
      </c>
      <c r="E17" s="2">
        <v>3.943581E-05</v>
      </c>
      <c r="F17" s="2">
        <f t="shared" si="0"/>
        <v>3.6546268323833333</v>
      </c>
      <c r="G17" s="2">
        <f t="shared" si="1"/>
        <v>3.7078054288625815</v>
      </c>
      <c r="H17" s="2">
        <f t="shared" si="2"/>
        <v>-0.053178596479248164</v>
      </c>
      <c r="I17" s="2">
        <f t="shared" si="3"/>
        <v>-0.014342337401334839</v>
      </c>
    </row>
    <row r="18" spans="1:9" ht="12.75">
      <c r="A18">
        <v>16</v>
      </c>
      <c r="B18">
        <v>753.14</v>
      </c>
      <c r="C18">
        <v>0</v>
      </c>
      <c r="D18">
        <v>3.867773</v>
      </c>
      <c r="E18" s="2">
        <v>1.813055E-05</v>
      </c>
      <c r="F18" s="2">
        <f t="shared" si="0"/>
        <v>3.8856258323833335</v>
      </c>
      <c r="G18" s="2">
        <f t="shared" si="1"/>
        <v>3.9710141644059678</v>
      </c>
      <c r="H18" s="2">
        <f t="shared" si="2"/>
        <v>-0.0853883320226343</v>
      </c>
      <c r="I18" s="2">
        <f t="shared" si="3"/>
        <v>-0.0215029029077784</v>
      </c>
    </row>
    <row r="19" spans="1:9" ht="12.75">
      <c r="A19">
        <v>17</v>
      </c>
      <c r="B19">
        <v>803.06</v>
      </c>
      <c r="C19">
        <v>0</v>
      </c>
      <c r="D19">
        <v>4.079435</v>
      </c>
      <c r="E19" s="2">
        <v>9.667756E-06</v>
      </c>
      <c r="F19" s="2">
        <f t="shared" si="0"/>
        <v>4.0972878323833335</v>
      </c>
      <c r="G19" s="2">
        <f t="shared" si="1"/>
        <v>4.234222899949354</v>
      </c>
      <c r="H19" s="2">
        <f t="shared" si="2"/>
        <v>-0.13693506756602059</v>
      </c>
      <c r="I19" s="2">
        <f t="shared" si="3"/>
        <v>-0.03234007061075091</v>
      </c>
    </row>
    <row r="20" spans="1:9" ht="12.75">
      <c r="A20">
        <v>18</v>
      </c>
      <c r="B20">
        <v>853</v>
      </c>
      <c r="C20">
        <v>0</v>
      </c>
      <c r="D20">
        <v>4.271249</v>
      </c>
      <c r="E20" s="2">
        <v>5.50578E-05</v>
      </c>
      <c r="F20" s="2">
        <f t="shared" si="0"/>
        <v>4.289101832383333</v>
      </c>
      <c r="G20" s="2">
        <f t="shared" si="1"/>
        <v>4.497537087710506</v>
      </c>
      <c r="H20" s="2">
        <f t="shared" si="2"/>
        <v>-0.20843525532717244</v>
      </c>
      <c r="I20" s="2">
        <f t="shared" si="3"/>
        <v>-0.0463443105109062</v>
      </c>
    </row>
    <row r="21" spans="1:9" ht="12.75">
      <c r="A21">
        <v>19</v>
      </c>
      <c r="B21">
        <v>902.93</v>
      </c>
      <c r="C21">
        <v>0</v>
      </c>
      <c r="D21">
        <v>4.445286</v>
      </c>
      <c r="E21" s="2">
        <v>8.029528E-06</v>
      </c>
      <c r="F21" s="2">
        <f t="shared" si="0"/>
        <v>4.463138832383334</v>
      </c>
      <c r="G21" s="2">
        <f t="shared" si="1"/>
        <v>4.760798549362775</v>
      </c>
      <c r="H21" s="2">
        <f t="shared" si="2"/>
        <v>-0.2976597169794415</v>
      </c>
      <c r="I21" s="2">
        <f t="shared" si="3"/>
        <v>-0.06252306496339416</v>
      </c>
    </row>
    <row r="22" spans="1:9" ht="12.75">
      <c r="A22">
        <v>20</v>
      </c>
      <c r="B22">
        <v>952.85</v>
      </c>
      <c r="C22">
        <v>0</v>
      </c>
      <c r="D22">
        <v>4.604393</v>
      </c>
      <c r="E22" s="2">
        <v>2.993199E-05</v>
      </c>
      <c r="F22" s="2">
        <f t="shared" si="0"/>
        <v>4.622245832383333</v>
      </c>
      <c r="G22" s="2">
        <f t="shared" si="1"/>
        <v>5.024007284906162</v>
      </c>
      <c r="H22" s="2">
        <f t="shared" si="2"/>
        <v>-0.4017614525228286</v>
      </c>
      <c r="I22" s="2">
        <f t="shared" si="3"/>
        <v>-0.07996832602728454</v>
      </c>
    </row>
    <row r="23" spans="1:9" ht="12.75">
      <c r="A23">
        <v>21</v>
      </c>
      <c r="B23">
        <v>1002.78</v>
      </c>
      <c r="C23">
        <v>0</v>
      </c>
      <c r="D23">
        <v>4.751112</v>
      </c>
      <c r="E23" s="2">
        <v>5.28209E-05</v>
      </c>
      <c r="F23" s="2">
        <f t="shared" si="0"/>
        <v>4.768964832383333</v>
      </c>
      <c r="G23" s="2">
        <f t="shared" si="1"/>
        <v>5.28726874655843</v>
      </c>
      <c r="H23" s="2">
        <f t="shared" si="2"/>
        <v>-0.5183039141750969</v>
      </c>
      <c r="I23" s="2">
        <f t="shared" si="3"/>
        <v>-0.09802866830109012</v>
      </c>
    </row>
    <row r="24" spans="1:9" ht="12.75">
      <c r="A24">
        <v>22</v>
      </c>
      <c r="B24">
        <v>952.86</v>
      </c>
      <c r="C24">
        <v>0</v>
      </c>
      <c r="D24">
        <v>4.611696</v>
      </c>
      <c r="E24" s="2">
        <v>3.649872E-05</v>
      </c>
      <c r="F24" s="2">
        <f t="shared" si="0"/>
        <v>4.629548832383334</v>
      </c>
      <c r="G24" s="2">
        <f t="shared" si="1"/>
        <v>5.024060011015044</v>
      </c>
      <c r="H24" s="2">
        <f t="shared" si="2"/>
        <v>-0.3945111786317108</v>
      </c>
      <c r="I24" s="2">
        <f t="shared" si="3"/>
        <v>-0.0785243762548141</v>
      </c>
    </row>
    <row r="25" spans="1:9" ht="12.75">
      <c r="A25">
        <v>23</v>
      </c>
      <c r="B25">
        <v>902.93</v>
      </c>
      <c r="C25">
        <v>0</v>
      </c>
      <c r="D25">
        <v>4.460677</v>
      </c>
      <c r="E25" s="2">
        <v>1.234027E-05</v>
      </c>
      <c r="F25" s="2">
        <f t="shared" si="0"/>
        <v>4.478529832383333</v>
      </c>
      <c r="G25" s="2">
        <f t="shared" si="1"/>
        <v>4.760798549362775</v>
      </c>
      <c r="H25" s="2">
        <f t="shared" si="2"/>
        <v>-0.2822687169794422</v>
      </c>
      <c r="I25" s="2">
        <f t="shared" si="3"/>
        <v>-0.059290203954801536</v>
      </c>
    </row>
    <row r="26" spans="1:9" ht="12.75">
      <c r="A26">
        <v>24</v>
      </c>
      <c r="B26">
        <v>853.01</v>
      </c>
      <c r="C26">
        <v>0</v>
      </c>
      <c r="D26">
        <v>4.295092</v>
      </c>
      <c r="E26" s="2">
        <v>2.583774E-05</v>
      </c>
      <c r="F26" s="2">
        <f t="shared" si="0"/>
        <v>4.312944832383334</v>
      </c>
      <c r="G26" s="2">
        <f t="shared" si="1"/>
        <v>4.497589813819389</v>
      </c>
      <c r="H26" s="2">
        <f t="shared" si="2"/>
        <v>-0.18464498143605557</v>
      </c>
      <c r="I26" s="2">
        <f t="shared" si="3"/>
        <v>-0.041054206603881815</v>
      </c>
    </row>
    <row r="27" spans="1:9" ht="12.75">
      <c r="A27">
        <v>25</v>
      </c>
      <c r="B27">
        <v>803.06</v>
      </c>
      <c r="C27">
        <v>0</v>
      </c>
      <c r="D27">
        <v>4.111545</v>
      </c>
      <c r="E27" s="2">
        <v>9.564817E-06</v>
      </c>
      <c r="F27" s="2">
        <f t="shared" si="0"/>
        <v>4.129397832383333</v>
      </c>
      <c r="G27" s="2">
        <f t="shared" si="1"/>
        <v>4.234222899949354</v>
      </c>
      <c r="H27" s="2">
        <f t="shared" si="2"/>
        <v>-0.10482506756602117</v>
      </c>
      <c r="I27" s="2">
        <f t="shared" si="3"/>
        <v>-0.024756624779313105</v>
      </c>
    </row>
    <row r="28" spans="1:9" ht="12.75">
      <c r="A28">
        <v>26</v>
      </c>
      <c r="B28">
        <v>753.14</v>
      </c>
      <c r="C28">
        <v>0</v>
      </c>
      <c r="D28">
        <v>3.906943</v>
      </c>
      <c r="E28" s="2">
        <v>3.998158E-05</v>
      </c>
      <c r="F28" s="2">
        <f t="shared" si="0"/>
        <v>3.9247958323833334</v>
      </c>
      <c r="G28" s="2">
        <f t="shared" si="1"/>
        <v>3.9710141644059678</v>
      </c>
      <c r="H28" s="2">
        <f t="shared" si="2"/>
        <v>-0.04621833202263437</v>
      </c>
      <c r="I28" s="2">
        <f t="shared" si="3"/>
        <v>-0.011638923989974804</v>
      </c>
    </row>
    <row r="29" spans="1:9" ht="12.75">
      <c r="A29">
        <v>27</v>
      </c>
      <c r="B29">
        <v>703.22</v>
      </c>
      <c r="C29">
        <v>0</v>
      </c>
      <c r="D29">
        <v>3.679061</v>
      </c>
      <c r="E29" s="2">
        <v>2.551926E-05</v>
      </c>
      <c r="F29" s="2">
        <f t="shared" si="0"/>
        <v>3.6969138323833333</v>
      </c>
      <c r="G29" s="2">
        <f t="shared" si="1"/>
        <v>3.7078054288625815</v>
      </c>
      <c r="H29" s="2">
        <f t="shared" si="2"/>
        <v>-0.0108915964792482</v>
      </c>
      <c r="I29" s="2">
        <f t="shared" si="3"/>
        <v>-0.002937477893113</v>
      </c>
    </row>
    <row r="30" spans="1:9" ht="12.75">
      <c r="A30">
        <v>28</v>
      </c>
      <c r="B30">
        <v>653.29</v>
      </c>
      <c r="C30">
        <v>0</v>
      </c>
      <c r="D30">
        <v>3.432109</v>
      </c>
      <c r="E30" s="2">
        <v>3.746265E-06</v>
      </c>
      <c r="F30" s="2">
        <f t="shared" si="0"/>
        <v>3.4499618323833334</v>
      </c>
      <c r="G30" s="2">
        <f t="shared" si="1"/>
        <v>3.444543967210312</v>
      </c>
      <c r="H30" s="2">
        <f t="shared" si="2"/>
        <v>0.00541786517302123</v>
      </c>
      <c r="I30" s="2">
        <f t="shared" si="3"/>
        <v>0.0015728831521953494</v>
      </c>
    </row>
    <row r="31" spans="1:9" ht="12.75">
      <c r="A31">
        <v>29</v>
      </c>
      <c r="B31">
        <v>603.37</v>
      </c>
      <c r="C31">
        <v>0</v>
      </c>
      <c r="D31">
        <v>3.176988</v>
      </c>
      <c r="E31" s="2">
        <v>5.632702E-05</v>
      </c>
      <c r="F31" s="2">
        <f t="shared" si="0"/>
        <v>3.1948408323833335</v>
      </c>
      <c r="G31" s="2">
        <f t="shared" si="1"/>
        <v>3.1813352316669263</v>
      </c>
      <c r="H31" s="2">
        <f t="shared" si="2"/>
        <v>0.013505600716407162</v>
      </c>
      <c r="I31" s="2">
        <f t="shared" si="3"/>
        <v>0.004245261732235186</v>
      </c>
    </row>
    <row r="32" spans="1:9" ht="12.75">
      <c r="A32">
        <v>30</v>
      </c>
      <c r="B32">
        <v>553.44</v>
      </c>
      <c r="C32">
        <v>0</v>
      </c>
      <c r="D32">
        <v>2.91827</v>
      </c>
      <c r="E32" s="2">
        <v>8.398693E-06</v>
      </c>
      <c r="F32" s="2">
        <f t="shared" si="0"/>
        <v>2.9361228323833335</v>
      </c>
      <c r="G32" s="2">
        <f t="shared" si="1"/>
        <v>2.9180737700146575</v>
      </c>
      <c r="H32" s="2">
        <f t="shared" si="2"/>
        <v>0.018049062368675983</v>
      </c>
      <c r="I32" s="2">
        <f t="shared" si="3"/>
        <v>0.006185265963507606</v>
      </c>
    </row>
    <row r="33" spans="1:9" ht="12.75">
      <c r="A33">
        <v>31</v>
      </c>
      <c r="B33">
        <v>503.52</v>
      </c>
      <c r="C33">
        <v>0</v>
      </c>
      <c r="D33">
        <v>2.657575</v>
      </c>
      <c r="E33" s="2">
        <v>6.961428E-05</v>
      </c>
      <c r="F33" s="2">
        <f t="shared" si="0"/>
        <v>2.6754278323833334</v>
      </c>
      <c r="G33" s="2">
        <f t="shared" si="1"/>
        <v>2.6548650344712708</v>
      </c>
      <c r="H33" s="2">
        <f t="shared" si="2"/>
        <v>0.020562797912062614</v>
      </c>
      <c r="I33" s="2">
        <f t="shared" si="3"/>
        <v>0.007745327029838183</v>
      </c>
    </row>
    <row r="34" spans="1:9" ht="12.75">
      <c r="A34">
        <v>32</v>
      </c>
      <c r="B34">
        <v>453.59</v>
      </c>
      <c r="C34">
        <v>0</v>
      </c>
      <c r="D34">
        <v>2.395516</v>
      </c>
      <c r="E34" s="2">
        <v>1.409724E-05</v>
      </c>
      <c r="F34" s="2">
        <f t="shared" si="0"/>
        <v>2.4133688323833336</v>
      </c>
      <c r="G34" s="2">
        <f t="shared" si="1"/>
        <v>2.3916035728190015</v>
      </c>
      <c r="H34" s="2">
        <f t="shared" si="2"/>
        <v>0.021765259564332062</v>
      </c>
      <c r="I34" s="2">
        <f t="shared" si="3"/>
        <v>0.009100697043480824</v>
      </c>
    </row>
    <row r="35" spans="1:9" ht="12.75">
      <c r="A35">
        <v>33</v>
      </c>
      <c r="B35">
        <v>403.68</v>
      </c>
      <c r="C35">
        <v>0</v>
      </c>
      <c r="D35">
        <v>2.132906</v>
      </c>
      <c r="E35" s="2">
        <v>1.927906E-05</v>
      </c>
      <c r="F35" s="2">
        <f t="shared" si="0"/>
        <v>2.1507588323833335</v>
      </c>
      <c r="G35" s="2">
        <f t="shared" si="1"/>
        <v>2.128447563384498</v>
      </c>
      <c r="H35" s="2">
        <f t="shared" si="2"/>
        <v>0.0223112689988354</v>
      </c>
      <c r="I35" s="2">
        <f t="shared" si="3"/>
        <v>0.010482414217129074</v>
      </c>
    </row>
    <row r="36" spans="1:9" ht="12.75">
      <c r="A36">
        <v>34</v>
      </c>
      <c r="B36">
        <v>353.64</v>
      </c>
      <c r="C36">
        <v>0</v>
      </c>
      <c r="D36">
        <v>1.869234</v>
      </c>
      <c r="E36" s="2">
        <v>2.782673E-05</v>
      </c>
      <c r="F36" s="2">
        <f t="shared" si="0"/>
        <v>1.8870868323833334</v>
      </c>
      <c r="G36" s="2">
        <f t="shared" si="1"/>
        <v>1.8646061145345174</v>
      </c>
      <c r="H36" s="2">
        <f t="shared" si="2"/>
        <v>0.022480717848816</v>
      </c>
      <c r="I36" s="2">
        <f t="shared" si="3"/>
        <v>0.012056550535568804</v>
      </c>
    </row>
    <row r="37" spans="1:9" ht="12.75">
      <c r="A37">
        <v>35</v>
      </c>
      <c r="B37">
        <v>303.72</v>
      </c>
      <c r="C37">
        <v>0</v>
      </c>
      <c r="D37">
        <v>1.605875</v>
      </c>
      <c r="E37" s="2">
        <v>2.711368E-05</v>
      </c>
      <c r="F37" s="2">
        <f t="shared" si="0"/>
        <v>1.6237278323833333</v>
      </c>
      <c r="G37" s="2">
        <f t="shared" si="1"/>
        <v>1.6013973789911313</v>
      </c>
      <c r="H37" s="2">
        <f t="shared" si="2"/>
        <v>0.022330453392201965</v>
      </c>
      <c r="I37" s="2">
        <f t="shared" si="3"/>
        <v>0.013944354902260417</v>
      </c>
    </row>
    <row r="38" spans="1:9" ht="12.75">
      <c r="A38">
        <v>36</v>
      </c>
      <c r="B38">
        <v>253.79</v>
      </c>
      <c r="C38">
        <v>0</v>
      </c>
      <c r="D38">
        <v>1.342322</v>
      </c>
      <c r="E38" s="2">
        <v>2.431351E-05</v>
      </c>
      <c r="F38" s="2">
        <f t="shared" si="0"/>
        <v>1.3601748323833334</v>
      </c>
      <c r="G38" s="2">
        <f t="shared" si="1"/>
        <v>1.338135917338862</v>
      </c>
      <c r="H38" s="2">
        <f t="shared" si="2"/>
        <v>0.022038915044471308</v>
      </c>
      <c r="I38" s="2">
        <f t="shared" si="3"/>
        <v>0.016469862858400727</v>
      </c>
    </row>
    <row r="39" spans="1:9" ht="12.75">
      <c r="A39">
        <v>37</v>
      </c>
      <c r="B39">
        <v>203.87</v>
      </c>
      <c r="C39">
        <v>0</v>
      </c>
      <c r="D39">
        <v>1.078716</v>
      </c>
      <c r="E39" s="2">
        <v>4.90293E-05</v>
      </c>
      <c r="F39" s="2">
        <f t="shared" si="0"/>
        <v>1.0965688323833334</v>
      </c>
      <c r="G39" s="2">
        <f t="shared" si="1"/>
        <v>1.0749271817954758</v>
      </c>
      <c r="H39" s="2">
        <f t="shared" si="2"/>
        <v>0.021641650587857608</v>
      </c>
      <c r="I39" s="2">
        <f t="shared" si="3"/>
        <v>0.020133131764059644</v>
      </c>
    </row>
    <row r="40" spans="1:9" ht="12.75">
      <c r="A40">
        <v>38</v>
      </c>
      <c r="B40">
        <v>153.93</v>
      </c>
      <c r="C40">
        <v>0.01</v>
      </c>
      <c r="D40">
        <v>0.81492</v>
      </c>
      <c r="E40" s="2">
        <v>3.728409E-05</v>
      </c>
      <c r="F40" s="2">
        <f t="shared" si="0"/>
        <v>0.8327728323833333</v>
      </c>
      <c r="G40" s="2">
        <f t="shared" si="1"/>
        <v>0.8116129940343239</v>
      </c>
      <c r="H40" s="2">
        <f t="shared" si="2"/>
        <v>0.021159838349009474</v>
      </c>
      <c r="I40" s="2">
        <f t="shared" si="3"/>
        <v>0.026071340040810888</v>
      </c>
    </row>
    <row r="41" spans="1:9" ht="12.75">
      <c r="A41">
        <v>39</v>
      </c>
      <c r="B41">
        <v>104.01</v>
      </c>
      <c r="C41">
        <v>0</v>
      </c>
      <c r="D41">
        <v>0.551054</v>
      </c>
      <c r="E41" s="2">
        <v>3.634312E-05</v>
      </c>
      <c r="F41" s="2">
        <f t="shared" si="0"/>
        <v>0.5689068323833334</v>
      </c>
      <c r="G41" s="2">
        <f t="shared" si="1"/>
        <v>0.5484042584909375</v>
      </c>
      <c r="H41" s="2">
        <f t="shared" si="2"/>
        <v>0.020502573892395848</v>
      </c>
      <c r="I41" s="2">
        <f t="shared" si="3"/>
        <v>0.03738587652257382</v>
      </c>
    </row>
    <row r="42" spans="1:9" ht="12.75">
      <c r="A42">
        <v>40</v>
      </c>
      <c r="B42">
        <v>54.07</v>
      </c>
      <c r="C42">
        <v>0.01</v>
      </c>
      <c r="D42">
        <v>0.286973</v>
      </c>
      <c r="E42" s="2">
        <v>4.973094E-05</v>
      </c>
      <c r="F42" s="2">
        <f t="shared" si="0"/>
        <v>0.30482583238333333</v>
      </c>
      <c r="G42" s="2">
        <f t="shared" si="1"/>
        <v>0.28509007072978554</v>
      </c>
      <c r="H42" s="2">
        <f t="shared" si="2"/>
        <v>0.01973576165354779</v>
      </c>
      <c r="I42" s="2">
        <f t="shared" si="3"/>
        <v>0.06922640835237565</v>
      </c>
    </row>
    <row r="43" spans="1:9" ht="12.75">
      <c r="A43">
        <v>41</v>
      </c>
      <c r="B43">
        <v>-0.25</v>
      </c>
      <c r="C43">
        <v>0</v>
      </c>
      <c r="D43" s="2">
        <v>-2.413875E-08</v>
      </c>
      <c r="E43" s="2">
        <v>3.055071E-06</v>
      </c>
      <c r="F43" s="2">
        <f t="shared" si="0"/>
        <v>0.017852808244583334</v>
      </c>
      <c r="G43" s="2">
        <f t="shared" si="1"/>
        <v>-0.0013181527220722468</v>
      </c>
      <c r="H43" s="2">
        <f t="shared" si="2"/>
        <v>0.01917096096665558</v>
      </c>
      <c r="I43" s="2">
        <f t="shared" si="3"/>
        <v>-14.54380865406644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3" sqref="C13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4.8515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24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3812669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-0.24</v>
      </c>
      <c r="C3">
        <v>0</v>
      </c>
      <c r="D3" s="2">
        <v>6.22083E-08</v>
      </c>
      <c r="E3" s="2">
        <v>1.203926E-05</v>
      </c>
    </row>
    <row r="4" spans="1:5" ht="12.75">
      <c r="A4">
        <v>2</v>
      </c>
      <c r="B4">
        <v>-0.24</v>
      </c>
      <c r="C4">
        <v>0</v>
      </c>
      <c r="D4">
        <v>-0.035647</v>
      </c>
      <c r="E4" s="2">
        <v>5.138063E-06</v>
      </c>
    </row>
    <row r="5" spans="1:5" ht="12.75">
      <c r="A5">
        <v>3</v>
      </c>
      <c r="B5">
        <v>-0.24</v>
      </c>
      <c r="C5">
        <v>0</v>
      </c>
      <c r="D5" s="2">
        <v>-0.0001780057</v>
      </c>
      <c r="E5" s="2">
        <v>7.224481E-06</v>
      </c>
    </row>
    <row r="6" spans="1:5" ht="12.75">
      <c r="A6">
        <v>4</v>
      </c>
      <c r="B6">
        <v>-0.24</v>
      </c>
      <c r="C6">
        <v>0</v>
      </c>
      <c r="D6">
        <v>-0.035883</v>
      </c>
      <c r="E6" s="2">
        <v>3.459875E-06</v>
      </c>
    </row>
    <row r="7" spans="1:5" ht="12.75">
      <c r="A7">
        <v>5</v>
      </c>
      <c r="B7">
        <v>-0.24</v>
      </c>
      <c r="C7">
        <v>0</v>
      </c>
      <c r="D7" s="2">
        <v>-6.22083E-08</v>
      </c>
      <c r="E7" s="2">
        <v>9.908346E-07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-5.9335233333333334E-05</v>
      </c>
      <c r="D10" t="s">
        <v>22</v>
      </c>
      <c r="E10" s="4">
        <f>STDEV(D3,D5)</f>
        <v>0.00012591302547063432</v>
      </c>
    </row>
    <row r="11" spans="2:5" ht="12.75">
      <c r="B11" t="s">
        <v>23</v>
      </c>
      <c r="C11" s="4">
        <f>AVERAGE(D4,D6)</f>
        <v>-0.035765</v>
      </c>
      <c r="D11" t="s">
        <v>22</v>
      </c>
      <c r="E11" s="4">
        <f>STDEV(D4,D6)</f>
        <v>0.00016687720036056712</v>
      </c>
    </row>
    <row r="12" spans="2:5" ht="12.75">
      <c r="B12" t="s">
        <v>24</v>
      </c>
      <c r="C12" s="4">
        <f>(C10-C11)/2</f>
        <v>0.017852832383333333</v>
      </c>
      <c r="D12" t="s">
        <v>22</v>
      </c>
      <c r="E12" s="4">
        <f>0.5*SQRT(E10^2+E11^2)</f>
        <v>0.00010452522420850084</v>
      </c>
    </row>
    <row r="13" spans="2:4" ht="12.75">
      <c r="B13" t="s">
        <v>25</v>
      </c>
      <c r="C13" s="4">
        <f>C12/l_eff</f>
        <v>0.005689239127894625</v>
      </c>
      <c r="D13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">
      <selection activeCell="N4" sqref="N4"/>
    </sheetView>
  </sheetViews>
  <sheetFormatPr defaultColWidth="9.140625" defaultRowHeight="12.75"/>
  <cols>
    <col min="1" max="1" width="9.7109375" style="0" bestFit="1" customWidth="1"/>
    <col min="2" max="2" width="13.1406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8</v>
      </c>
      <c r="B1">
        <v>24</v>
      </c>
      <c r="C1">
        <v>2001</v>
      </c>
      <c r="D1" t="s">
        <v>31</v>
      </c>
      <c r="E1" t="s">
        <v>32</v>
      </c>
      <c r="F1" t="s">
        <v>33</v>
      </c>
      <c r="G1" t="s">
        <v>34</v>
      </c>
      <c r="H1" t="s">
        <v>10</v>
      </c>
      <c r="I1" t="s">
        <v>34</v>
      </c>
      <c r="J1" t="s">
        <v>35</v>
      </c>
      <c r="K1" t="s">
        <v>12</v>
      </c>
      <c r="L1">
        <v>3812604</v>
      </c>
    </row>
    <row r="2" spans="1:4" ht="12.75">
      <c r="A2" t="s">
        <v>36</v>
      </c>
      <c r="B2" t="s">
        <v>37</v>
      </c>
      <c r="C2" t="s">
        <v>38</v>
      </c>
      <c r="D2" t="s">
        <v>39</v>
      </c>
    </row>
    <row r="3" spans="1:6" ht="12.75">
      <c r="A3" t="s">
        <v>40</v>
      </c>
      <c r="B3" t="s">
        <v>41</v>
      </c>
      <c r="C3" t="s">
        <v>42</v>
      </c>
      <c r="D3" t="s">
        <v>11</v>
      </c>
      <c r="E3" t="s">
        <v>12</v>
      </c>
      <c r="F3">
        <v>3812520</v>
      </c>
    </row>
    <row r="4" spans="1:5" ht="12.75">
      <c r="A4" t="s">
        <v>36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36</v>
      </c>
      <c r="B5" t="s">
        <v>47</v>
      </c>
      <c r="C5" t="s">
        <v>18</v>
      </c>
      <c r="D5" t="s">
        <v>3</v>
      </c>
      <c r="E5" t="s">
        <v>19</v>
      </c>
    </row>
    <row r="6" spans="1:5" ht="12.75">
      <c r="A6" t="s">
        <v>36</v>
      </c>
      <c r="B6">
        <v>10</v>
      </c>
      <c r="C6">
        <v>453.59</v>
      </c>
      <c r="D6" s="2">
        <v>2.368356</v>
      </c>
      <c r="E6" s="2">
        <v>1.04935E-05</v>
      </c>
    </row>
    <row r="7" ht="12.75">
      <c r="A7" t="s">
        <v>36</v>
      </c>
    </row>
    <row r="8" spans="1:3" ht="12.75">
      <c r="A8" t="s">
        <v>36</v>
      </c>
      <c r="B8" t="s">
        <v>48</v>
      </c>
      <c r="C8" t="s">
        <v>49</v>
      </c>
    </row>
    <row r="9" spans="1:6" ht="12.75">
      <c r="A9" t="s">
        <v>36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</row>
    <row r="10" spans="1:5" ht="12.75">
      <c r="A10" t="s">
        <v>55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-2.2</v>
      </c>
      <c r="C11" s="2">
        <v>0.002165926</v>
      </c>
      <c r="D11" s="2">
        <v>0.0001321601</v>
      </c>
      <c r="E11" s="2">
        <v>0.0009145271</v>
      </c>
      <c r="F11" s="2">
        <v>5.580248E-05</v>
      </c>
    </row>
    <row r="12" spans="2:6" ht="12.75">
      <c r="B12">
        <v>-2</v>
      </c>
      <c r="C12" s="2">
        <v>0.002159551</v>
      </c>
      <c r="D12" s="2">
        <v>0.00010365</v>
      </c>
      <c r="E12" s="2">
        <v>0.0009118354</v>
      </c>
      <c r="F12" s="2">
        <v>4.376454E-05</v>
      </c>
    </row>
    <row r="13" spans="2:6" ht="12.75">
      <c r="B13">
        <v>-1.8</v>
      </c>
      <c r="C13" s="2">
        <v>0.001746465</v>
      </c>
      <c r="D13" s="2">
        <v>0.0001147232</v>
      </c>
      <c r="E13" s="2">
        <v>0.0007374166</v>
      </c>
      <c r="F13" s="2">
        <v>4.843999E-05</v>
      </c>
    </row>
    <row r="14" spans="2:6" ht="12.75">
      <c r="B14">
        <v>-1.6</v>
      </c>
      <c r="C14" s="2">
        <v>0.00124803</v>
      </c>
      <c r="D14" s="2">
        <v>8.707447E-05</v>
      </c>
      <c r="E14" s="2">
        <v>0.0005269606</v>
      </c>
      <c r="F14" s="2">
        <v>3.676579E-05</v>
      </c>
    </row>
    <row r="15" spans="2:6" ht="12.75">
      <c r="B15">
        <v>-1.4</v>
      </c>
      <c r="C15" s="2">
        <v>0.0008968589</v>
      </c>
      <c r="D15" s="2">
        <v>7.769049E-05</v>
      </c>
      <c r="E15" s="2">
        <v>0.0003786841</v>
      </c>
      <c r="F15" s="2">
        <v>3.280355E-05</v>
      </c>
    </row>
    <row r="16" spans="2:6" ht="12.75">
      <c r="B16">
        <v>-1.2</v>
      </c>
      <c r="C16" s="2">
        <v>0.0005768315</v>
      </c>
      <c r="D16" s="2">
        <v>7.453905E-05</v>
      </c>
      <c r="E16" s="2">
        <v>0.0002435577</v>
      </c>
      <c r="F16" s="2">
        <v>3.147291E-05</v>
      </c>
    </row>
    <row r="17" spans="2:6" ht="12.75">
      <c r="B17">
        <v>-1</v>
      </c>
      <c r="C17" s="2">
        <v>0.0002918466</v>
      </c>
      <c r="D17" s="2">
        <v>6.010169E-05</v>
      </c>
      <c r="E17" s="2">
        <v>0.0001232275</v>
      </c>
      <c r="F17" s="2">
        <v>2.537697E-05</v>
      </c>
    </row>
    <row r="18" spans="2:6" ht="12.75">
      <c r="B18">
        <v>-0.8</v>
      </c>
      <c r="C18" s="2">
        <v>0.0001429571</v>
      </c>
      <c r="D18" s="2">
        <v>0.0001097288</v>
      </c>
      <c r="E18" s="2">
        <v>6.036131E-05</v>
      </c>
      <c r="F18" s="2">
        <v>4.633123E-05</v>
      </c>
    </row>
    <row r="19" spans="2:6" ht="12.75">
      <c r="B19">
        <v>-0.6</v>
      </c>
      <c r="C19" s="2">
        <v>9.34104E-05</v>
      </c>
      <c r="D19" s="2">
        <v>0.0001330579</v>
      </c>
      <c r="E19" s="2">
        <v>3.944103E-05</v>
      </c>
      <c r="F19" s="2">
        <v>5.618153E-05</v>
      </c>
    </row>
    <row r="20" spans="2:6" ht="12.75">
      <c r="B20">
        <v>-0.4</v>
      </c>
      <c r="C20" s="2">
        <v>4.867465E-05</v>
      </c>
      <c r="D20" s="2">
        <v>0.0001341072</v>
      </c>
      <c r="E20" s="2">
        <v>2.055208E-05</v>
      </c>
      <c r="F20" s="2">
        <v>5.662459E-05</v>
      </c>
    </row>
    <row r="21" spans="2:6" ht="12.75">
      <c r="B21">
        <v>-0.2</v>
      </c>
      <c r="C21" s="2">
        <v>-1.984847E-05</v>
      </c>
      <c r="D21" s="2">
        <v>0.0001059502</v>
      </c>
      <c r="E21" s="2">
        <v>-8.380695E-06</v>
      </c>
      <c r="F21" s="2">
        <v>4.473577E-05</v>
      </c>
    </row>
    <row r="22" spans="2:6" ht="12.75">
      <c r="B22">
        <v>0</v>
      </c>
      <c r="C22" s="2">
        <v>2.309075E-16</v>
      </c>
      <c r="D22" s="2">
        <v>9.841206E-05</v>
      </c>
      <c r="E22" s="2">
        <v>9.749696E-17</v>
      </c>
      <c r="F22" s="2">
        <v>4.15529E-05</v>
      </c>
    </row>
    <row r="23" spans="2:6" ht="12.75">
      <c r="B23">
        <v>0.2</v>
      </c>
      <c r="C23" s="2">
        <v>-1.606308E-05</v>
      </c>
      <c r="D23" s="2">
        <v>8.554843E-05</v>
      </c>
      <c r="E23" s="2">
        <v>-6.782374E-06</v>
      </c>
      <c r="F23" s="2">
        <v>3.612144E-05</v>
      </c>
    </row>
    <row r="24" spans="2:6" ht="12.75">
      <c r="B24">
        <v>0.4</v>
      </c>
      <c r="C24" s="2">
        <v>3.26233E-06</v>
      </c>
      <c r="D24" s="2">
        <v>0.0001079803</v>
      </c>
      <c r="E24" s="2">
        <v>1.377466E-06</v>
      </c>
      <c r="F24" s="2">
        <v>4.559292E-05</v>
      </c>
    </row>
    <row r="25" spans="2:6" ht="12.75">
      <c r="B25">
        <v>0.6</v>
      </c>
      <c r="C25" s="2">
        <v>0.0001007183</v>
      </c>
      <c r="D25" s="2">
        <v>8.050662E-05</v>
      </c>
      <c r="E25" s="2">
        <v>4.252669E-05</v>
      </c>
      <c r="F25" s="2">
        <v>3.399262E-05</v>
      </c>
    </row>
    <row r="26" spans="2:6" ht="12.75">
      <c r="B26">
        <v>0.8</v>
      </c>
      <c r="C26" s="2">
        <v>0.000210807</v>
      </c>
      <c r="D26" s="2">
        <v>0.0001232335</v>
      </c>
      <c r="E26" s="2">
        <v>8.900983E-05</v>
      </c>
      <c r="F26" s="2">
        <v>5.203336E-05</v>
      </c>
    </row>
    <row r="27" spans="2:6" ht="12.75">
      <c r="B27">
        <v>1</v>
      </c>
      <c r="C27" s="2">
        <v>0.0004547283</v>
      </c>
      <c r="D27" s="2">
        <v>7.835924E-05</v>
      </c>
      <c r="E27" s="2">
        <v>0.0001920016</v>
      </c>
      <c r="F27" s="2">
        <v>3.308592E-05</v>
      </c>
    </row>
    <row r="28" spans="2:6" ht="12.75">
      <c r="B28">
        <v>1.2</v>
      </c>
      <c r="C28" s="2">
        <v>0.0007135076</v>
      </c>
      <c r="D28" s="2">
        <v>8.157059E-05</v>
      </c>
      <c r="E28" s="2">
        <v>0.000301267</v>
      </c>
      <c r="F28" s="2">
        <v>3.444186E-05</v>
      </c>
    </row>
    <row r="29" spans="2:6" ht="12.75">
      <c r="B29">
        <v>1.4</v>
      </c>
      <c r="C29" s="2">
        <v>0.00110637</v>
      </c>
      <c r="D29" s="2">
        <v>5.307965E-05</v>
      </c>
      <c r="E29" s="2">
        <v>0.0004671469</v>
      </c>
      <c r="F29" s="2">
        <v>2.241202E-05</v>
      </c>
    </row>
    <row r="30" spans="2:6" ht="12.75">
      <c r="B30">
        <v>1.6</v>
      </c>
      <c r="C30" s="2">
        <v>0.001615436</v>
      </c>
      <c r="D30" s="2">
        <v>8.607983E-05</v>
      </c>
      <c r="E30" s="2">
        <v>0.0006820917</v>
      </c>
      <c r="F30" s="2">
        <v>3.634581E-05</v>
      </c>
    </row>
    <row r="31" spans="2:6" ht="12.75">
      <c r="B31">
        <v>1.8</v>
      </c>
      <c r="C31" s="2">
        <v>0.002137729</v>
      </c>
      <c r="D31" s="2">
        <v>1.399587E-05</v>
      </c>
      <c r="E31" s="2">
        <v>0.0009026213</v>
      </c>
      <c r="F31" s="2">
        <v>5.909529E-06</v>
      </c>
    </row>
    <row r="32" spans="2:6" ht="12.75">
      <c r="B32">
        <v>2</v>
      </c>
      <c r="C32" s="2">
        <v>0.002534991</v>
      </c>
      <c r="D32" s="2">
        <v>3.14553E-05</v>
      </c>
      <c r="E32" s="2">
        <v>0.001070359</v>
      </c>
      <c r="F32" s="2">
        <v>1.328149E-05</v>
      </c>
    </row>
    <row r="33" spans="2:6" ht="12.75">
      <c r="B33">
        <v>2.2</v>
      </c>
      <c r="C33" s="2">
        <v>0.002383597</v>
      </c>
      <c r="D33" s="2">
        <v>1.889252E-05</v>
      </c>
      <c r="E33" s="2">
        <v>0.001006435</v>
      </c>
      <c r="F33" s="2">
        <v>7.977062E-06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8</v>
      </c>
      <c r="B1">
        <v>24</v>
      </c>
      <c r="C1">
        <v>2001</v>
      </c>
      <c r="D1" t="s">
        <v>31</v>
      </c>
      <c r="E1" t="s">
        <v>32</v>
      </c>
      <c r="F1" t="s">
        <v>33</v>
      </c>
      <c r="G1" t="s">
        <v>34</v>
      </c>
      <c r="H1" t="s">
        <v>10</v>
      </c>
      <c r="I1" t="s">
        <v>34</v>
      </c>
      <c r="J1" t="s">
        <v>35</v>
      </c>
      <c r="K1" t="s">
        <v>12</v>
      </c>
      <c r="L1">
        <v>3812639</v>
      </c>
    </row>
    <row r="2" spans="1:4" ht="12.75">
      <c r="A2" t="s">
        <v>36</v>
      </c>
      <c r="B2" t="s">
        <v>37</v>
      </c>
      <c r="C2" t="s">
        <v>38</v>
      </c>
      <c r="D2" t="s">
        <v>39</v>
      </c>
    </row>
    <row r="3" spans="1:6" ht="12.75">
      <c r="A3" t="s">
        <v>40</v>
      </c>
      <c r="B3" t="s">
        <v>41</v>
      </c>
      <c r="C3" t="s">
        <v>42</v>
      </c>
      <c r="D3" t="s">
        <v>11</v>
      </c>
      <c r="E3" t="s">
        <v>12</v>
      </c>
      <c r="F3">
        <v>3812520</v>
      </c>
    </row>
    <row r="4" spans="1:5" ht="12.75">
      <c r="A4" t="s">
        <v>36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36</v>
      </c>
      <c r="B5" t="s">
        <v>47</v>
      </c>
      <c r="C5" t="s">
        <v>18</v>
      </c>
      <c r="D5" t="s">
        <v>3</v>
      </c>
      <c r="E5" t="s">
        <v>19</v>
      </c>
    </row>
    <row r="6" spans="1:5" ht="12.75">
      <c r="A6" t="s">
        <v>36</v>
      </c>
      <c r="B6">
        <v>18</v>
      </c>
      <c r="C6">
        <v>853</v>
      </c>
      <c r="D6" s="2">
        <v>4.271249</v>
      </c>
      <c r="E6" s="2">
        <v>5.50578E-05</v>
      </c>
    </row>
    <row r="7" ht="12.75">
      <c r="A7" t="s">
        <v>36</v>
      </c>
    </row>
    <row r="8" spans="1:3" ht="12.75">
      <c r="A8" t="s">
        <v>36</v>
      </c>
      <c r="B8" t="s">
        <v>48</v>
      </c>
      <c r="C8" t="s">
        <v>49</v>
      </c>
    </row>
    <row r="9" spans="1:6" ht="12.75">
      <c r="A9" t="s">
        <v>36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</row>
    <row r="10" spans="1:5" ht="12.75">
      <c r="A10" t="s">
        <v>55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-2.2</v>
      </c>
      <c r="C11" s="2">
        <v>-0.001640319</v>
      </c>
      <c r="D11" s="2">
        <v>0.0003534991</v>
      </c>
      <c r="E11" s="2">
        <v>-0.0003840374</v>
      </c>
      <c r="F11" s="2">
        <v>8.276246E-05</v>
      </c>
    </row>
    <row r="12" spans="2:6" ht="12.75">
      <c r="B12">
        <v>-2</v>
      </c>
      <c r="C12" s="2">
        <v>-0.0004788546</v>
      </c>
      <c r="D12" s="2">
        <v>0.000385113</v>
      </c>
      <c r="E12" s="2">
        <v>-0.0001121111</v>
      </c>
      <c r="F12" s="2">
        <v>9.016403E-05</v>
      </c>
    </row>
    <row r="13" spans="2:6" ht="12.75">
      <c r="B13">
        <v>-1.8</v>
      </c>
      <c r="C13" s="2">
        <v>-0.0001879189</v>
      </c>
      <c r="D13" s="2">
        <v>0.0003311523</v>
      </c>
      <c r="E13" s="2">
        <v>-4.399623E-05</v>
      </c>
      <c r="F13" s="2">
        <v>7.753055E-05</v>
      </c>
    </row>
    <row r="14" spans="2:6" ht="12.75">
      <c r="B14">
        <v>-1.6</v>
      </c>
      <c r="C14" s="2">
        <v>-0.0003077008</v>
      </c>
      <c r="D14" s="2">
        <v>0.000343802</v>
      </c>
      <c r="E14" s="2">
        <v>-7.204001E-05</v>
      </c>
      <c r="F14" s="2">
        <v>8.049215E-05</v>
      </c>
    </row>
    <row r="15" spans="2:6" ht="12.75">
      <c r="B15">
        <v>-1.4</v>
      </c>
      <c r="C15" s="2">
        <v>-0.0002943183</v>
      </c>
      <c r="D15" s="2">
        <v>0.0004939614</v>
      </c>
      <c r="E15" s="2">
        <v>-6.890684E-05</v>
      </c>
      <c r="F15" s="2">
        <v>0.000115648</v>
      </c>
    </row>
    <row r="16" spans="2:6" ht="12.75">
      <c r="B16">
        <v>-1.2</v>
      </c>
      <c r="C16" s="2">
        <v>-0.0003559211</v>
      </c>
      <c r="D16" s="2">
        <v>0.0004303469</v>
      </c>
      <c r="E16" s="2">
        <v>-8.33295E-05</v>
      </c>
      <c r="F16" s="2">
        <v>0.0001007543</v>
      </c>
    </row>
    <row r="17" spans="2:6" ht="12.75">
      <c r="B17">
        <v>-1</v>
      </c>
      <c r="C17" s="2">
        <v>-0.0004402731</v>
      </c>
      <c r="D17" s="2">
        <v>0.0004357584</v>
      </c>
      <c r="E17" s="2">
        <v>-0.0001030783</v>
      </c>
      <c r="F17" s="2">
        <v>0.0001020213</v>
      </c>
    </row>
    <row r="18" spans="2:6" ht="12.75">
      <c r="B18">
        <v>-0.8</v>
      </c>
      <c r="C18" s="2">
        <v>-0.0002491676</v>
      </c>
      <c r="D18" s="2">
        <v>0.0003151522</v>
      </c>
      <c r="E18" s="2">
        <v>-5.833601E-05</v>
      </c>
      <c r="F18" s="2">
        <v>7.378455E-05</v>
      </c>
    </row>
    <row r="19" spans="2:6" ht="12.75">
      <c r="B19">
        <v>-0.6</v>
      </c>
      <c r="C19" s="2">
        <v>-0.0001992184</v>
      </c>
      <c r="D19" s="2">
        <v>0.0003364179</v>
      </c>
      <c r="E19" s="2">
        <v>-4.664172E-05</v>
      </c>
      <c r="F19" s="2">
        <v>7.876336E-05</v>
      </c>
    </row>
    <row r="20" spans="2:6" ht="12.75">
      <c r="B20">
        <v>-0.4</v>
      </c>
      <c r="C20" s="2">
        <v>-0.0001323451</v>
      </c>
      <c r="D20" s="2">
        <v>0.0003127737</v>
      </c>
      <c r="E20" s="2">
        <v>-3.09851E-05</v>
      </c>
      <c r="F20" s="2">
        <v>7.322768E-05</v>
      </c>
    </row>
    <row r="21" spans="2:6" ht="12.75">
      <c r="B21">
        <v>-0.2</v>
      </c>
      <c r="C21" s="2">
        <v>-8.487764E-05</v>
      </c>
      <c r="D21" s="2">
        <v>0.0002507444</v>
      </c>
      <c r="E21" s="2">
        <v>-1.987185E-05</v>
      </c>
      <c r="F21" s="2">
        <v>5.870517E-05</v>
      </c>
    </row>
    <row r="22" spans="2:6" ht="12.75">
      <c r="B22">
        <v>0</v>
      </c>
      <c r="C22" s="2">
        <v>3.93051E-16</v>
      </c>
      <c r="D22" s="2">
        <v>0.0002646681</v>
      </c>
      <c r="E22" s="2">
        <v>9.20225E-17</v>
      </c>
      <c r="F22" s="2">
        <v>6.196504E-05</v>
      </c>
    </row>
    <row r="23" spans="2:6" ht="12.75">
      <c r="B23">
        <v>0.2</v>
      </c>
      <c r="C23" s="2">
        <v>-4.268585E-05</v>
      </c>
      <c r="D23" s="2">
        <v>0.0002539943</v>
      </c>
      <c r="E23" s="2">
        <v>-9.993763E-06</v>
      </c>
      <c r="F23" s="2">
        <v>5.946604E-05</v>
      </c>
    </row>
    <row r="24" spans="2:6" ht="12.75">
      <c r="B24">
        <v>0.4</v>
      </c>
      <c r="C24" s="2">
        <v>-7.041292E-05</v>
      </c>
      <c r="D24" s="2">
        <v>0.0002568832</v>
      </c>
      <c r="E24" s="2">
        <v>-1.648532E-05</v>
      </c>
      <c r="F24" s="2">
        <v>6.01424E-05</v>
      </c>
    </row>
    <row r="25" spans="2:6" ht="12.75">
      <c r="B25">
        <v>0.6</v>
      </c>
      <c r="C25" s="2">
        <v>-8.879605E-05</v>
      </c>
      <c r="D25" s="2">
        <v>0.0002726512</v>
      </c>
      <c r="E25" s="2">
        <v>-2.078924E-05</v>
      </c>
      <c r="F25" s="2">
        <v>6.383406E-05</v>
      </c>
    </row>
    <row r="26" spans="2:6" ht="12.75">
      <c r="B26">
        <v>0.8</v>
      </c>
      <c r="C26" s="2">
        <v>-0.0001802289</v>
      </c>
      <c r="D26" s="2">
        <v>0.0002777488</v>
      </c>
      <c r="E26" s="2">
        <v>-4.219583E-05</v>
      </c>
      <c r="F26" s="2">
        <v>6.502753E-05</v>
      </c>
    </row>
    <row r="27" spans="2:6" ht="12.75">
      <c r="B27">
        <v>1</v>
      </c>
      <c r="C27" s="2">
        <v>-0.0001595397</v>
      </c>
      <c r="D27" s="2">
        <v>0.0002552306</v>
      </c>
      <c r="E27" s="2">
        <v>-3.735199E-05</v>
      </c>
      <c r="F27" s="2">
        <v>5.975548E-05</v>
      </c>
    </row>
    <row r="28" spans="2:6" ht="12.75">
      <c r="B28">
        <v>1.2</v>
      </c>
      <c r="C28" s="2">
        <v>-0.00012294</v>
      </c>
      <c r="D28" s="2">
        <v>0.000239212</v>
      </c>
      <c r="E28" s="2">
        <v>-2.878314E-05</v>
      </c>
      <c r="F28" s="2">
        <v>5.600516E-05</v>
      </c>
    </row>
    <row r="29" spans="2:6" ht="12.75">
      <c r="B29">
        <v>1.4</v>
      </c>
      <c r="C29" s="2">
        <v>-9.713748E-05</v>
      </c>
      <c r="D29" s="2">
        <v>0.0002745149</v>
      </c>
      <c r="E29" s="2">
        <v>-2.274217E-05</v>
      </c>
      <c r="F29" s="2">
        <v>6.42704E-05</v>
      </c>
    </row>
    <row r="30" spans="2:6" ht="12.75">
      <c r="B30">
        <v>1.6</v>
      </c>
      <c r="C30" s="2">
        <v>9.13846E-05</v>
      </c>
      <c r="D30" s="2">
        <v>0.0002790769</v>
      </c>
      <c r="E30" s="2">
        <v>2.139529E-05</v>
      </c>
      <c r="F30" s="2">
        <v>6.533846E-05</v>
      </c>
    </row>
    <row r="31" spans="2:6" ht="12.75">
      <c r="B31">
        <v>1.8</v>
      </c>
      <c r="C31" s="2">
        <v>0.0001222472</v>
      </c>
      <c r="D31" s="2">
        <v>0.000282235</v>
      </c>
      <c r="E31" s="2">
        <v>2.862095E-05</v>
      </c>
      <c r="F31" s="2">
        <v>6.607785E-05</v>
      </c>
    </row>
    <row r="32" spans="2:6" ht="12.75">
      <c r="B32">
        <v>2</v>
      </c>
      <c r="C32" s="2">
        <v>-0.0002163761</v>
      </c>
      <c r="D32" s="2">
        <v>0.0003091551</v>
      </c>
      <c r="E32" s="2">
        <v>-5.065873E-05</v>
      </c>
      <c r="F32" s="2">
        <v>7.238049E-05</v>
      </c>
    </row>
    <row r="33" spans="2:6" ht="12.75">
      <c r="B33">
        <v>2.2</v>
      </c>
      <c r="C33" s="2">
        <v>-0.001723063</v>
      </c>
      <c r="D33" s="2">
        <v>0.0003232487</v>
      </c>
      <c r="E33" s="2">
        <v>-0.0004034096</v>
      </c>
      <c r="F33" s="2">
        <v>7.568012E-05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0.040386</v>
      </c>
    </row>
    <row r="4" spans="1:2" ht="12.75">
      <c r="A4" t="s">
        <v>5</v>
      </c>
      <c r="B4">
        <v>3.138</v>
      </c>
    </row>
    <row r="5" spans="1:2" ht="12.75">
      <c r="A5" t="s">
        <v>6</v>
      </c>
      <c r="B5">
        <v>108</v>
      </c>
    </row>
    <row r="7" spans="1:2" ht="12.75">
      <c r="A7" t="s">
        <v>7</v>
      </c>
      <c r="B7" s="1">
        <f>4*PI()*0.0000001*n_turns*l_eff/(2*r_ap)</f>
        <v>0.005272610888288987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2001-04-24T20:12:15Z</dcterms:created>
  <dcterms:modified xsi:type="dcterms:W3CDTF">2002-05-03T15:11:02Z</dcterms:modified>
  <cp:category/>
  <cp:version/>
  <cp:contentType/>
  <cp:contentStatus/>
</cp:coreProperties>
</file>