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5506" windowWidth="12120" windowHeight="4635" tabRatio="605" firstSheet="1" activeTab="1"/>
  </bookViews>
  <sheets>
    <sheet name="Instructions" sheetId="1" r:id="rId1"/>
    <sheet name="Appl Eval Wksht - Hoolehua" sheetId="2" r:id="rId2"/>
  </sheets>
  <definedNames>
    <definedName name="_edn1" localSheetId="1">'Appl Eval Wksht - Hoolehua'!#REF!</definedName>
    <definedName name="_edn2" localSheetId="1">'Appl Eval Wksht - Hoolehua'!#REF!</definedName>
    <definedName name="_ednref1" localSheetId="1">'Appl Eval Wksht - Hoolehua'!#REF!</definedName>
    <definedName name="_ednref2" localSheetId="1">'Appl Eval Wksht - Hoolehua'!#REF!</definedName>
    <definedName name="_xlnm.Print_Area" localSheetId="1">'Appl Eval Wksht - Hoolehua'!$A$1:$F$111</definedName>
    <definedName name="_xlnm.Print_Titles" localSheetId="1">'Appl Eval Wksht - Hoolehua'!$38:$38</definedName>
  </definedNames>
  <calcPr fullCalcOnLoad="1"/>
</workbook>
</file>

<file path=xl/sharedStrings.xml><?xml version="1.0" encoding="utf-8"?>
<sst xmlns="http://schemas.openxmlformats.org/spreadsheetml/2006/main" count="671" uniqueCount="626">
  <si>
    <t>Schinus terebinthifolius (Christmasberry, Brazilian pepper)</t>
  </si>
  <si>
    <t>Senecio madagascariensis (fireweed)</t>
  </si>
  <si>
    <t>Solanum carolinense (horsenettle)</t>
  </si>
  <si>
    <t>Solanum elaeagnifolium (silverleaf nightshade)</t>
  </si>
  <si>
    <t>Solanum torvum (turkeyberry, terongan)</t>
  </si>
  <si>
    <t>Sonchus arvensis (perennial sowthistle)</t>
  </si>
  <si>
    <t>Spartium junceum (Spanish broom)</t>
  </si>
  <si>
    <t>Stipa trichotoma (nasella tussock)</t>
  </si>
  <si>
    <t>Striga spp. (witchweeds)</t>
  </si>
  <si>
    <t>Themeda villosa (Lyon’s grass)</t>
  </si>
  <si>
    <t>Tibouchina spp. (tibouchina)</t>
  </si>
  <si>
    <t>Triumfetta rhomboidea (paroquet bur)</t>
  </si>
  <si>
    <r>
      <t xml:space="preserve">Does the applicant have an identified priority natural resource problem?
</t>
    </r>
    <r>
      <rPr>
        <i/>
        <sz val="8"/>
        <rFont val="Arial"/>
        <family val="2"/>
      </rPr>
      <t>(Applicant does not meet the quality criteria for sedimentation or erosion, noxious weeds, insufficient water supply for irrigation or livestock, pesticide or nutrient contamination of ground or surface waters, or at-risk species habitat.)</t>
    </r>
  </si>
  <si>
    <r>
      <t xml:space="preserve">Will the project change nutrient management techniques (i.e., timing, rate, placement, etc.) to reduce the risk of polluting surface or ground water?
</t>
    </r>
    <r>
      <rPr>
        <i/>
        <sz val="8"/>
        <rFont val="Arial"/>
        <family val="2"/>
      </rPr>
      <t>Nutrient Management (590)</t>
    </r>
  </si>
  <si>
    <t>Will the applicant revegetate the entire treated area?</t>
  </si>
  <si>
    <r>
      <t xml:space="preserve">(Percentage equals treated acres divided by acres affected by sheet &amp; rill erosion.)
</t>
    </r>
    <r>
      <rPr>
        <i/>
        <sz val="8"/>
        <rFont val="Arial"/>
        <family val="2"/>
      </rPr>
      <t>Conservation Cover (327), Cover Crop (340), Critical Area Planting (342), Filter Strip (393), Pasture Planting (512), Range Planting (550), Residue Management - Seasonal (344)</t>
    </r>
  </si>
  <si>
    <t xml:space="preserve">Will vegetative or structural measures be installed to treat sheet and rill erosion?  If yes, check appropriate box indicating percentage of eroded area to be treated.
</t>
  </si>
  <si>
    <r>
      <t xml:space="preserve">Will existing roads be treated for erosion?  If yes, check appropriate box indicating percentage of eroded roads to be treated.
</t>
    </r>
  </si>
  <si>
    <t>(Percentage equals feet of treated roads divided by feet of eroded roads in the project area.)</t>
  </si>
  <si>
    <t>Access Road (560)</t>
  </si>
  <si>
    <t>Triumfetta semitriloba (Sacramento bur)</t>
  </si>
  <si>
    <t xml:space="preserve">Cost-Share Funds Requested:  </t>
  </si>
  <si>
    <t>Dillenia suffruticosa (shrubby simpoh)</t>
  </si>
  <si>
    <t>Duranta erecta (golden dewdrop, duranta, pigeon berry)</t>
  </si>
  <si>
    <t>Eichhornia crassipes (water hyacinth)</t>
  </si>
  <si>
    <t>Erigeron karvinskianus (daisy fleabane, Mexican daisy)</t>
  </si>
  <si>
    <t>Fuchsia magellanica (hardy fuchsia, lady's eardrops, earring flower)</t>
  </si>
  <si>
    <t>Fuchsia paniculata (fuchsia, lady's eardrops)</t>
  </si>
  <si>
    <t>Hiptage benghalensis (hiptage)</t>
  </si>
  <si>
    <r>
      <t xml:space="preserve">Is the land being used to produce agricultural commodities or livestock by 2/20/04?
</t>
    </r>
    <r>
      <rPr>
        <i/>
        <sz val="8"/>
        <rFont val="Arial"/>
        <family val="2"/>
      </rPr>
      <t>(Only land being used to produce agricultural commodities or livestock for use as a food, fiber or ornamental by 2/20/04 are eligible.  Land planned for expanding existing cropland and rangeland is not eligible.)</t>
    </r>
  </si>
  <si>
    <t>Hydrilla verticillata (hydrilla, water thyme, Florida elodea)</t>
  </si>
  <si>
    <t>EQIP Application Evaluation Worksheet</t>
  </si>
  <si>
    <t>Christmasberry (Schinus terebinthifolius)</t>
  </si>
  <si>
    <t>Gorse (Ulex europaeus)</t>
  </si>
  <si>
    <t>Guava (Psidium guajava)</t>
  </si>
  <si>
    <t>Rubus species</t>
  </si>
  <si>
    <t>Black wattle (Acacia mearnsii)</t>
  </si>
  <si>
    <t>Chinese inkberry (Cestrum diurnum)</t>
  </si>
  <si>
    <t>Formosan koa (Acacia confusa)</t>
  </si>
  <si>
    <t>Kikania or Common cockelbur (Xanthium strumarium)</t>
  </si>
  <si>
    <t>Noxious Weed Lists</t>
  </si>
  <si>
    <t>Kalanchoe delagoensis (chandelier plant)</t>
  </si>
  <si>
    <t>Kalanchoe pinnata (air plant)</t>
  </si>
  <si>
    <t>Lemna spp. (duckweed)</t>
  </si>
  <si>
    <t>Ligustrum lucidum (tree privet, broadleaf privet)</t>
  </si>
  <si>
    <t>Ligustrum sinense (Chinese privet, hedge privet, small-leaved privet)</t>
  </si>
  <si>
    <t>Medinilla venosa (medinilla)</t>
  </si>
  <si>
    <t>Medinilla cumingii (medinilla)</t>
  </si>
  <si>
    <t>Melastoma sanguineum (fox-tongued melastoma)</t>
  </si>
  <si>
    <t>Najas spp. (naiad, pondweed)</t>
  </si>
  <si>
    <t>Nymphaea spp. (water lily)</t>
  </si>
  <si>
    <t>Ochna thomasiana (Mickey Mouse plant, ochna)</t>
  </si>
  <si>
    <t>Pimenta dioica (allspice)</t>
  </si>
  <si>
    <t>Pistia stratiotes (water lettuce)</t>
  </si>
  <si>
    <t>Pittosporum pentandrum (mamalis)</t>
  </si>
  <si>
    <t>Platycerium bifurcatum (elkhorn fern, common staghorn fern)</t>
  </si>
  <si>
    <t>Salvinia spp. (floating fern)</t>
  </si>
  <si>
    <t>Solandra maxima (cup-of-gold, golden cup, chalice vine)</t>
  </si>
  <si>
    <t>Spagneticola trilobata (wedelia)</t>
  </si>
  <si>
    <t>Stapelia gigantea (carrion flower, starfish flower, Zulu-giant)</t>
  </si>
  <si>
    <t>Tamarix spp.</t>
  </si>
  <si>
    <t>Cinnamomum burmannii (Padang cassia, cinnamon tree)</t>
  </si>
  <si>
    <t>Elaeagnus umbellata (oleaster, autumn olive)</t>
  </si>
  <si>
    <t>Thevetia peruviana (be-still tree)</t>
  </si>
  <si>
    <t>Bush beardgrass (Schizachyrium condensatum)</t>
  </si>
  <si>
    <t>Waiawi or Strawberry guava (Psidium cattleianum)</t>
  </si>
  <si>
    <t>WAILUKU</t>
  </si>
  <si>
    <t>HOOLEHUA</t>
  </si>
  <si>
    <t>HILO</t>
  </si>
  <si>
    <t>WAIMEA</t>
  </si>
  <si>
    <t>KEALAKEKUA</t>
  </si>
  <si>
    <t>AIEA</t>
  </si>
  <si>
    <t>LIHUE</t>
  </si>
  <si>
    <t>Syngonium podophyllum (arrowhead plant)</t>
  </si>
  <si>
    <t>Tecoma stans (yellow bells)</t>
  </si>
  <si>
    <t>Bischofia javanica (bishopwood)</t>
  </si>
  <si>
    <t>Buddleja madagascariensis (butterfly bush, smoke bush)</t>
  </si>
  <si>
    <t>Acacia auriculiformis (Darwin Black Wattle)</t>
  </si>
  <si>
    <t>Acacia nilotica (gum arabic tree)</t>
  </si>
  <si>
    <t>Adenanthera pavonina (peacock tree)</t>
  </si>
  <si>
    <t>Aeschynomene americana (American joint vetch)</t>
  </si>
  <si>
    <t>Albizia lebbeck (woman's-tongue tree)</t>
  </si>
  <si>
    <t>Centrosema pubescens (centro)</t>
  </si>
  <si>
    <t>Senna alata (candle bush)</t>
  </si>
  <si>
    <t>Tephrosia purpurea (pila)</t>
  </si>
  <si>
    <t>Cinnamomum camphora (camphor tree)</t>
  </si>
  <si>
    <t>Ficus rubiginosa (Port Jackson fig)</t>
  </si>
  <si>
    <t>Ardisia crenata (Hilo holly, hens eyes, coral ardisia)</t>
  </si>
  <si>
    <t>Jasminum fluminense (Brazilian jasmine)</t>
  </si>
  <si>
    <t>Passiflora rubra (red passionfruit)</t>
  </si>
  <si>
    <t>Polygonum capitatum (pink knotweed)</t>
  </si>
  <si>
    <t>Cardiospermum halicacabum (baloon vine)</t>
  </si>
  <si>
    <t>Paulownia tomentosa (princess tree)</t>
  </si>
  <si>
    <t>Solanum seaforthianum (Brazilian nightshade)</t>
  </si>
  <si>
    <t>Muntingia calabura (Jamaica cherry)</t>
  </si>
  <si>
    <t>Clerodendrum quadriloculare (bronze leaved clerodendrum)</t>
  </si>
  <si>
    <t>Phyla nodiflora (matt grass)</t>
  </si>
  <si>
    <t>Acacia parramattensis (South Wales wattle)</t>
  </si>
  <si>
    <t>Anemone hupehensis (Japanese thimbleweed)</t>
  </si>
  <si>
    <t>Archontophoenix alexandrae (Alexandra palm)</t>
  </si>
  <si>
    <t>Argemone mexicana (Mexican pricklypoppy)</t>
  </si>
  <si>
    <t>Asclepias physocarpa (balloonplant)</t>
  </si>
  <si>
    <t>Bidens alba (romerillo)</t>
  </si>
  <si>
    <t>Bidens cynapiifolia (West Indian beggarticks)</t>
  </si>
  <si>
    <t>Brassica nigra (black mustard, shortpod mustard)</t>
  </si>
  <si>
    <t>Bromus tectorum (downy brome, cheatgrass)</t>
  </si>
  <si>
    <t>Chrysophyllum cainito (star apple)</t>
  </si>
  <si>
    <t>Cortaderia selloana (silver pampas grass)</t>
  </si>
  <si>
    <t>Cortaderia jubata (purple pampas grass)</t>
  </si>
  <si>
    <t>Cyperus haspan (haspan flatsedge)</t>
  </si>
  <si>
    <t>Deparia petersonii (false spleenwort)</t>
  </si>
  <si>
    <t>Derris elliptica (oiltree)</t>
  </si>
  <si>
    <t>Desmodium cajanifolium (tropical ticktrefoil)</t>
  </si>
  <si>
    <t>Dissotis rotundifolia (pinklady)</t>
  </si>
  <si>
    <t>Cropland</t>
  </si>
  <si>
    <t>Land Use</t>
  </si>
  <si>
    <t xml:space="preserve">Priority Resource Concern </t>
  </si>
  <si>
    <t>Animal Waste Management</t>
  </si>
  <si>
    <t>Noxious Weed Control</t>
  </si>
  <si>
    <t>Excess Surface Runoff / Flooding</t>
  </si>
  <si>
    <t xml:space="preserve">     OR</t>
  </si>
  <si>
    <r>
      <t xml:space="preserve">Will clean water runoff (surface or roof runoff) be diverted away from animal confinement areas?
</t>
    </r>
    <r>
      <rPr>
        <i/>
        <sz val="8"/>
        <rFont val="Arial"/>
        <family val="2"/>
      </rPr>
      <t>Diversion (362), Grassed Waterway (412), Lined Waterway or Outlet (468), Roof Runoff Structure (558)</t>
    </r>
  </si>
  <si>
    <t>Hyparrhenia rufa (jaragua)</t>
  </si>
  <si>
    <t>Hypericum canariense (Canary Island St. Johnswort)</t>
  </si>
  <si>
    <t>Ipomoea alba (tropical white morningglory)</t>
  </si>
  <si>
    <t>Juncus effusus (common rush)</t>
  </si>
  <si>
    <t>Juncus planifolius (broadleaf rush)</t>
  </si>
  <si>
    <t>Juncus polyanthemos (manyflower rush)</t>
  </si>
  <si>
    <t>Macaranga mappa (pengua)</t>
  </si>
  <si>
    <t>Macaranga tanarius (parasol leaf tree)</t>
  </si>
  <si>
    <t>Myrica cerifera (wax myrtle)</t>
  </si>
  <si>
    <t>Nicotiana glauca (tree tobacco)</t>
  </si>
  <si>
    <t>Paederia foetida (stinkvine)</t>
  </si>
  <si>
    <t>Phyllostachys aurea (golden bamboo)</t>
  </si>
  <si>
    <t>Phyllostachys nigra (black bamboo)</t>
  </si>
  <si>
    <t>Pinus taeda (loblolly pine)</t>
  </si>
  <si>
    <t>Before filling out information for an applicant, click on "FILE", "SAVE AS", then edit file name by typing in the name of the participant.  Click on the "SAVE" button.  As data is inputted into worksheets, periodically "SAVE" information.</t>
  </si>
  <si>
    <t>C.</t>
  </si>
  <si>
    <t>D.</t>
  </si>
  <si>
    <t>E.</t>
  </si>
  <si>
    <t>Molokai - South Molokai</t>
  </si>
  <si>
    <t>Oahu - Ala Wai Canal</t>
  </si>
  <si>
    <t>Oahu - Kawa Stream</t>
  </si>
  <si>
    <t>Water Quality Limited Segments</t>
  </si>
  <si>
    <t xml:space="preserve">Environmental Benefit Points:  </t>
  </si>
  <si>
    <t>Look-up tables are located on AA200.</t>
  </si>
  <si>
    <t>Acacia melanoxylon (Australian blackwood)</t>
  </si>
  <si>
    <t>Chrysophyllum oliviforme (satin leaf, caimitillo)</t>
  </si>
  <si>
    <t>Corynocarpus laevigatus (New Zealand laurel, karakaranut)</t>
  </si>
  <si>
    <r>
      <t xml:space="preserve">Will the project directly address a concern that poses a serious threat to public health &amp; safety?
</t>
    </r>
    <r>
      <rPr>
        <i/>
        <sz val="8"/>
        <rFont val="Arial"/>
        <family val="2"/>
      </rPr>
      <t>Example:  During heavy rainfall, runoff outlets onto a major highway/road or animal waste flows into stream, road or neighboring property.  Describe below:</t>
    </r>
  </si>
  <si>
    <t>Hedychium coronarium (white ginger)</t>
  </si>
  <si>
    <t>Hedychium gardnerianum (kahili ginger)</t>
  </si>
  <si>
    <t>Heterocentron subtriplinervium (pearl flower)</t>
  </si>
  <si>
    <t>Leptospermum scoparium (New Zealand tea)</t>
  </si>
  <si>
    <t>Melaleuca quinquenervia (paper bark, cajeput)</t>
  </si>
  <si>
    <t>Melastoma candidum (Indian rhododendron, Bank's melastoma)</t>
  </si>
  <si>
    <t>Olea europea (olive)</t>
  </si>
  <si>
    <t>Oxyspora paniculata (oxyspora)</t>
  </si>
  <si>
    <t>Paspalum urvillei (vasey grass)</t>
  </si>
  <si>
    <t>Passiflora edulis (passion fruit, lilikoi, purple granadilla)</t>
  </si>
  <si>
    <t>Citharexylum caudatum (fiddlewood, juniper berry)</t>
  </si>
  <si>
    <t>Angiopteris evecta (mules foot, Madagascar tree fern, giant fern)</t>
  </si>
  <si>
    <t>Antigonon leptopus (Mexican creeper, mountain rose, coral bells)</t>
  </si>
  <si>
    <t>Arthrostema ciliatum (arthrostemma)</t>
  </si>
  <si>
    <t>Asparagus densiflorus (asparagus fern)</t>
  </si>
  <si>
    <t>Java plum (Syzygium cumini)</t>
  </si>
  <si>
    <t>Klu (Acacia farnesiana)</t>
  </si>
  <si>
    <t>Mesquite or Kiawe (Prosopis pallida)</t>
  </si>
  <si>
    <t>Sourgrass (Digitaria insularis)</t>
  </si>
  <si>
    <t>2003 NRCS Hawaii Weed List</t>
  </si>
  <si>
    <t>Asparagus setaceus (climbing asparagus fern)</t>
  </si>
  <si>
    <t>Hoolehua Field Office</t>
  </si>
  <si>
    <t xml:space="preserve">1st Tie Breaker:  Points for Sedimentation:  </t>
  </si>
  <si>
    <t xml:space="preserve">2nd Tie Breaker:  Points for Insufficient Water:  </t>
  </si>
  <si>
    <t>Buddleja davidii (orange-eyed butterfly bush, summer lilac)</t>
  </si>
  <si>
    <t>Carmona retusa (Fukien tea, Philippine tea)</t>
  </si>
  <si>
    <t>Cestrum diurnum (day cestrum, makahala, Chinese inkberry)</t>
  </si>
  <si>
    <t>Cestrum nocturnum (night cestrum, night-blooming jasmine)</t>
  </si>
  <si>
    <t>Cissus nodosa (grape ivy)</t>
  </si>
  <si>
    <t>Clerodendrum  buchanani (pagoda flower, lau'awa)</t>
  </si>
  <si>
    <t>Clerodendrum chinense (glory bower)</t>
  </si>
  <si>
    <t>Clerodendrum macrostegium</t>
  </si>
  <si>
    <t>Clusia rosea (autograph tree, copey, Scotch attorney)</t>
  </si>
  <si>
    <t>Cotoneaster pannosus (cotoneaster)</t>
  </si>
  <si>
    <t>Cryptostegia spp. (rubber vine, India rubber vine)</t>
  </si>
  <si>
    <t>Cupaniopsis anacardioides (carrotwood)</t>
  </si>
  <si>
    <t>Delairea odorata (German ivy, Italian ivy)</t>
  </si>
  <si>
    <t>Phormium tenax (New Zealand flax, New Zealand hemp)</t>
  </si>
  <si>
    <t>Prosopis juliflora (algaroba, mesquite)</t>
  </si>
  <si>
    <t>Prosopis pallida (mesquite, algaroba, kiawe)</t>
  </si>
  <si>
    <t>Psidium cattleianum (strawberry guava, waiawi, `ula `ula)</t>
  </si>
  <si>
    <t>Schefflera actinophylla (umbrella or octopus tree)</t>
  </si>
  <si>
    <t>Senecio mikanioides (German or Italian ivy)</t>
  </si>
  <si>
    <t>Setaria palmifolia (palmgrass)</t>
  </si>
  <si>
    <t>Syzigium jambos (rose apple)</t>
  </si>
  <si>
    <t>Tibouchina herbacea (glorybush, cane ti)</t>
  </si>
  <si>
    <t>Tibouchina urvilleana (lasiandra, glorybush)</t>
  </si>
  <si>
    <t>Maui - Honomanu Bay (enterococci)</t>
  </si>
  <si>
    <t>Maui - Hookipa Beach (turbidity)</t>
  </si>
  <si>
    <t>Maui - Kahekili Beach (turbidity)</t>
  </si>
  <si>
    <t>Maui - Kahului Bay (nutrients, turbidity, chlorophyll a)</t>
  </si>
  <si>
    <t>Maui - Kanaha Beach (phosphorous, turbidity, chlorophyll a)</t>
  </si>
  <si>
    <t>Maui - Kihei Coast (nutrients, turbidity, suspended solids, chlorophyll a)</t>
  </si>
  <si>
    <t>Maui - Launiupoko Wayside (turbidity)</t>
  </si>
  <si>
    <t>Maui - Maalaea Bay &amp; Harbor (turbidity, chlorophyll a)</t>
  </si>
  <si>
    <t>Maui - Mai Ponia Oe Iau Park (turbidity)</t>
  </si>
  <si>
    <t>Maui - Makena Beach (chlorophyll a, turbidity)</t>
  </si>
  <si>
    <t>Maui - Olowalu Beach (turbidity)</t>
  </si>
  <si>
    <t>Maui - Paia Bay (turbidity)</t>
  </si>
  <si>
    <t>Maui - Puunoa Point (turbidity)</t>
  </si>
  <si>
    <t>Maui - Spreckelsville Beach (turbidity)</t>
  </si>
  <si>
    <t>Maui - Ukumehame Beach (enterococci)</t>
  </si>
  <si>
    <t>Maui - Wailea Beach (turbidity)</t>
  </si>
  <si>
    <t>Maui - West Maui, North (nutrients, turbidity, suspended solids, chlorophyll a, enterococci)</t>
  </si>
  <si>
    <t>Molokai - Kawaaloa and Moomomi Bays (turbidity)</t>
  </si>
  <si>
    <t>Molokai - South Molokai (nutrients, turbidity, suspended solids)</t>
  </si>
  <si>
    <t>Oahu - Aiea Stream (turbidity, trash)</t>
  </si>
  <si>
    <t>Hawaii - Kona (watershed protection, flood prevention)</t>
  </si>
  <si>
    <t>Hawaii - Naalehu (watershed protection, flood prevention)</t>
  </si>
  <si>
    <t>Hawaii - Puukapu (watershed protection, flood prevention)</t>
  </si>
  <si>
    <t>Oahu - Waianae Iki (watershed protection, flood prevention)</t>
  </si>
  <si>
    <t>Oahu - Waianae Nui (watershed protection, flood prevention)</t>
  </si>
  <si>
    <t>TOTAL ENVIRONMENTAL POINTS:  (Add points from Section III.)</t>
  </si>
  <si>
    <t>Oahu - Anahulu Stream (nutrients, turbidity)</t>
  </si>
  <si>
    <t>Oahu - Halawa Stream (nutrients, turbidity)</t>
  </si>
  <si>
    <t>Oahu - Kaaawa Stream (nutrients, turbidity)</t>
  </si>
  <si>
    <t>Oahu - Kahaluu Stream (nutrients, turbidity)</t>
  </si>
  <si>
    <t>Oahu - Kahawainui Stream (nutrients, turbidity)</t>
  </si>
  <si>
    <t>Oahu - Kalihi Stream (nutrients, turbidity, trash)</t>
  </si>
  <si>
    <t>Oahu - Kamooalii Stream (nutrients, turbidity)</t>
  </si>
  <si>
    <t>Oahu - Kapaa Stream (nutrients, turbidity, suspended solids, metals)</t>
  </si>
  <si>
    <t>Oahu - Kapakahi Stream (nutrients, turbidity, trash)</t>
  </si>
  <si>
    <t>Oahu - Kapalama Stream (nutrients, turbidity, trash)</t>
  </si>
  <si>
    <t>Oahu - Kaupuni Stream (nutrients, turbidity, trash)</t>
  </si>
  <si>
    <t>Oahu - Kawa Stream (nutrients, turbidity, suspended solids)</t>
  </si>
  <si>
    <t>Oahu - Keaahala Stream (nutrients, turbidity, trash)</t>
  </si>
  <si>
    <t>Downy rosemyrtle (Rhodomyrtus tomentosa)</t>
  </si>
  <si>
    <t>Hau (Hibiscus tiliaceus)</t>
  </si>
  <si>
    <t>Oahu - Kiikii Stream (nutrients, turbidity)</t>
  </si>
  <si>
    <t>Oahu - Makiki Stream (phosphorous, nitrogen)</t>
  </si>
  <si>
    <t>Oahu - Maunawili Stream (nutrients, turbidity, trash)</t>
  </si>
  <si>
    <t>Oahu - Moanalua Stream (nutrients, turbidity, trash)</t>
  </si>
  <si>
    <t>Oahu - Nuuanu Stream (nutrients, turbidity, trash, dieldrin, chlordane)</t>
  </si>
  <si>
    <t>Oahu - Palolo Stream (trash)</t>
  </si>
  <si>
    <t>Oahu - Paukauila Stream (nutrients, turbidity)</t>
  </si>
  <si>
    <t>Oahu - Waiawa Stream (nutrients, turbidity, trash)</t>
  </si>
  <si>
    <t>Oahu - Waihee Stream (nutrients)</t>
  </si>
  <si>
    <t>If all 3 questions are answered "yes," go to the Section II - Pre-Screening; land is eligible.  If any question is not answered "yes," stop; land is ineligible.</t>
  </si>
  <si>
    <t>If question #1 is answered "yes," stop; application is considered low priority.  If question #1 is not answered "yes," go to Section B - Medium Priority.</t>
  </si>
  <si>
    <t>If question #2 is answered "yes," go to Section III - Ranking Criteria.  If the answer is not "yes," stop; application is considered low priority.</t>
  </si>
  <si>
    <t>Oahu - Waikele Stream (nutrients, turbidity)</t>
  </si>
  <si>
    <t>Oahu - Waimalu Stream (turbidity)</t>
  </si>
  <si>
    <t>Oahu - Waimanalo Stream (nutrients, turbidity, suspended solids)</t>
  </si>
  <si>
    <t>Oahu - Waimano Stream (turbidity)</t>
  </si>
  <si>
    <t>Oahu - Ala Wai Canal (nutrients, pathogens, metals, turbidity, suspended solids, organochlorine, lead, enterococci, chlorophyll a, fecal coliform)</t>
  </si>
  <si>
    <t>Roseapple (Syzigium jambos)</t>
  </si>
  <si>
    <t>German ivy (Delairea odorata)</t>
  </si>
  <si>
    <t>Dog tail (Buddleia asiatica)</t>
  </si>
  <si>
    <t>Oahu - Manoa Stream (nutrients, turbidity, dieldrin, chlordane, fecal coliform)</t>
  </si>
  <si>
    <t>Oahu - Ewa Beach (phosphorous, nitrogen, chlorophyll a, turbidity)</t>
  </si>
  <si>
    <t>Oahu - Gray's Beach (nitrogen, chlorophyll a, turbidity)</t>
  </si>
  <si>
    <t>Oahu - Hanauma Bay (trash, chlorophyll a, nitrite-nitrate, ammonium, turbidity, nitrogen)</t>
  </si>
  <si>
    <t>Oahu - Hawaii Kai (enterococci)</t>
  </si>
  <si>
    <t>Oahu - Honolulu Harbor (nutrients, pathogens, metals, turbidity, suspended solids, enterococci, chlorophyll a, trash)</t>
  </si>
  <si>
    <t>Oahu - Lanikai Beach (enterococci)</t>
  </si>
  <si>
    <t>The weed list has been copied to a separate worksheet so that it may be printed out easily.  To access, click on index tab located near the bottom of the spreadsheet titled "Weeds."</t>
  </si>
  <si>
    <t>Instructions for Application Evaluation Worksheet
&amp; Conservation Plan Schedule of Operations</t>
  </si>
  <si>
    <t>AD-1155 &amp; AD-1155A Conservation Plan Schedule of Operations</t>
  </si>
  <si>
    <t>To access the AD-11155 &amp; AD-1155A Conservation Plan Schedule of Operations, click on index tab located near the bottom of the spreadsheet titled "AD-1155 (FA)," AD-1155 (TA)" or "AD-1155A."</t>
  </si>
  <si>
    <t>List practices to be cost-shared under column 10.  To do this, place cursor on cell under this column and an arrow key will appear.  Click on arrow key and you may select elibible EQIP practices which address the identified resource concern for the project site.  List the "Estimated Amount" of the practice in column 11.</t>
  </si>
  <si>
    <t>Click on cell under "Resource Concern Addressed" and an arrow key will appear.  Click on arrow key and select type of resource concern addressed by the practice.</t>
  </si>
  <si>
    <t>Click on cell under "Livestock" and an arrow key will appear.  Click on arrow key and select type of livestock the planned practice will address.</t>
  </si>
  <si>
    <t>Total cost-share amount for that practice component will automatically multiply out and appear under "Cost Share" column.  Cost-share amounts will automatically total up on AD-1155A.</t>
  </si>
  <si>
    <r>
      <t xml:space="preserve">Does the applicant have permission from the landowner to implement structural practices?
</t>
    </r>
    <r>
      <rPr>
        <i/>
        <sz val="8"/>
        <rFont val="Arial"/>
        <family val="2"/>
      </rPr>
      <t>(Concurrence letter from the landowner must be received by the last day of the sign-up period, if land is leased.)</t>
    </r>
  </si>
  <si>
    <t>Click on cell under "Year Scheduled" and an arrow key will appear.  Click on arrow key and select year that practice will be installed.</t>
  </si>
  <si>
    <t>Oahu - Kaelepulu Stream (nutrients, turbidity, enterococci, chlorophyll a)</t>
  </si>
  <si>
    <t>Oahu - Kahana Bay (suspended solids, turbidity, nitrogen, enterococci, phosphorous)</t>
  </si>
  <si>
    <t>Oahu - Kahanamoku Lagoon (enterococci)</t>
  </si>
  <si>
    <t>Oahu - Kailua Beach (enterococci, nitrogen, chlorophyll a, phosphorous, turbidity)</t>
  </si>
  <si>
    <t>Oahu - Kaiona Beach (enterococci)</t>
  </si>
  <si>
    <t>Oahu - Kaneohe Bay (nutrients, turbidity, suspended solids, chlorophyll a, enterococci)</t>
  </si>
  <si>
    <t>Oahu - Kawela Bay (nitrogen, chlorophyll a, phosphorous, turbidity, enterococci)</t>
  </si>
  <si>
    <t>Oahu - Keehi Lagoon (nutrients, turbidity, suspended solids, enterococci, chlorophyll a)</t>
  </si>
  <si>
    <r>
      <t xml:space="preserve">Will the project change pest management techniques to reduce the risk of polluting surface or ground water with pesticides?
</t>
    </r>
    <r>
      <rPr>
        <i/>
        <sz val="8"/>
        <rFont val="Arial"/>
        <family val="2"/>
      </rPr>
      <t>Pesticides must currently be used and Pest Management (595) will be implemented.</t>
    </r>
  </si>
  <si>
    <t>If score is 100 points or more, calculate cost of practices.  If score is less than 100 points, STOP.</t>
  </si>
  <si>
    <t xml:space="preserve">3rd Tie Breaker:  Acres to be Treated / Environmental Benefit Points:  </t>
  </si>
  <si>
    <t>Notes:</t>
  </si>
  <si>
    <t>Oahu - Kualoa Beach (enterococci)</t>
  </si>
  <si>
    <t>Oahu - Kuhio Beach (enterococci)</t>
  </si>
  <si>
    <t>Oahu - Laie Bay (chlorophyll a, nitrogen, phosphorous, turbidity)</t>
  </si>
  <si>
    <t>Oahu - Makaha Beach (nitrogen, chlorophyll a, turbidity)</t>
  </si>
  <si>
    <t>Oahu - Mamala Bay (nitrogen, chlorophyll a, enterococci)</t>
  </si>
  <si>
    <t>Oahu - Maunalua Bay (nitrogen, nitrite-nitrate, ammonium, chlorophyll a)</t>
  </si>
  <si>
    <t>Oahu - Pearl Harbor (nutrients, turbidity, suspended solids, PCBs, chlorophyll a)</t>
  </si>
  <si>
    <t>Oahu - Pokai Bay (nitrogen, chlorophyll a)</t>
  </si>
  <si>
    <t>Oahu - Public Bath Beach (nitrogen, chlorophyll a, turbidity)</t>
  </si>
  <si>
    <t>Is the project site located in or adjacent to a U.S. Fish &amp; Wildlife Service proposed "Critical Habitat" area, or located in an area with threatened &amp; endangered species based on field observations or information from The Nature Conservancy?  And, do the planned practices address the species?</t>
  </si>
  <si>
    <t>Oahu - Salt Lake (turbidity, trash)</t>
  </si>
  <si>
    <t>Oahu - Sandy Beach Point (nitrogen, turbidity, chlorophyll a)</t>
  </si>
  <si>
    <t>Oahu - Waialae-Kahala Beach (enterococci)</t>
  </si>
  <si>
    <t>Oahu - Waimanalo Bay (enterococci)</t>
  </si>
  <si>
    <t>Oahu - Bellows Beach (enterococci)</t>
  </si>
  <si>
    <t>Hawaii - Kawaihae Harbor/Pelekane Bay (turbidity, chlorophyll a)</t>
  </si>
  <si>
    <t>Hawaii - Kealakekua Bay (turbidity)</t>
  </si>
  <si>
    <t>Hawaii - Richardson Ocean Center (chlorophyll a, turbidity)</t>
  </si>
  <si>
    <t>Kauai - Hanalei River (turbidity, enterococci)</t>
  </si>
  <si>
    <t>Kauai - Hanapepe Bay (nutrients, turbidity, chlorophyll a)</t>
  </si>
  <si>
    <t>Oahu - Kaneohe Stream (nutrients, turbidity, dieldrin+AM319)</t>
  </si>
  <si>
    <t>Oahu - Waialua/Kaiaka Bays (nutrients, turbidity, suspended solids, enterococci, chlorophyll a)</t>
  </si>
  <si>
    <r>
      <t xml:space="preserve">Will animal carcasses be composted or incinerated?
</t>
    </r>
    <r>
      <rPr>
        <i/>
        <sz val="8"/>
        <rFont val="Arial"/>
        <family val="2"/>
      </rPr>
      <t>Animal Mortality Facility (316), Composting Facility (317)</t>
    </r>
  </si>
  <si>
    <t>Ficus microcarpa (Chinese banyan, Maylayan banyan)</t>
  </si>
  <si>
    <t>Arundo donax (giant reed)</t>
  </si>
  <si>
    <t>Cattail (Typhus latiolia)</t>
  </si>
  <si>
    <t>Paspalum fimbriatum (fimbriate or Panama paspalum)</t>
  </si>
  <si>
    <r>
      <t xml:space="preserve">If not, will the amount of wash water be reduced by another method?
</t>
    </r>
    <r>
      <rPr>
        <i/>
        <sz val="8"/>
        <rFont val="Arial"/>
        <family val="2"/>
      </rPr>
      <t>Change sprinkler nozzles, reduce washing time, or change cleaning procedures.</t>
    </r>
  </si>
  <si>
    <r>
      <t xml:space="preserve">Is the project site located in a watershed with a Total Maximum Daily Load or Watershed Restoration Plan?  And, do the planned practices reduce the amount of pollutant that will drain to the receiving waters?
</t>
    </r>
    <r>
      <rPr>
        <i/>
        <sz val="8"/>
        <rFont val="Arial"/>
        <family val="2"/>
      </rPr>
      <t>Select receiving waters from pull-down list in cell below:</t>
    </r>
  </si>
  <si>
    <r>
      <t xml:space="preserve">Does the project area drain to a Water Quality Limited Segment (WQLS)?  And, do the planned practices reduce the amount of pollutant that will drain to the receiving waters?
</t>
    </r>
    <r>
      <rPr>
        <i/>
        <sz val="8"/>
        <rFont val="Arial"/>
        <family val="2"/>
      </rPr>
      <t>Select WQLS from pull-down list in cell below:</t>
    </r>
  </si>
  <si>
    <t>Comb hyptis (Hyptis pectinata)</t>
  </si>
  <si>
    <t>Fountaingrass (Pennisetum setaceum)</t>
  </si>
  <si>
    <t>Fuchsia boliviana (fuchsia, lady's eardrops)</t>
  </si>
  <si>
    <t>Maile pilau (Paederia scandens)</t>
  </si>
  <si>
    <t>Kolomona or Kalamona (Senna surattensis)</t>
  </si>
  <si>
    <t>Paraserianthes falcataria (Molucca albizia)</t>
  </si>
  <si>
    <t>Paspalum conjugatum (Hilo grass)</t>
  </si>
  <si>
    <t>Passiflora laurifolia (yellow granadilla)</t>
  </si>
  <si>
    <t>Passiflora lingularis (sweet granadilla)</t>
  </si>
  <si>
    <t>Passiflora suberosa (huehue haole)</t>
  </si>
  <si>
    <t>Pinus caribaea (slash pine)</t>
  </si>
  <si>
    <t>Pinus patula (Mexican weeping pine)</t>
  </si>
  <si>
    <t>Pinus pinaster (cluster pine)</t>
  </si>
  <si>
    <t>Pithecellobium dulce (opiuma)</t>
  </si>
  <si>
    <t>Pluchea indica (Indian fleabane)</t>
  </si>
  <si>
    <t>Pluchea symphytifolia (sourbush)</t>
  </si>
  <si>
    <t>Psidium guajava (guava)</t>
  </si>
  <si>
    <t>Pyracantha angustifolia (firethorn)</t>
  </si>
  <si>
    <t>Rhizophora mangle (red mangrove, american mangrove)</t>
  </si>
  <si>
    <t>Rhynchelytrum repens (Natal redtop, Natal grass)</t>
  </si>
  <si>
    <t>Ricinus communis (castor bean)</t>
  </si>
  <si>
    <t>Rubus glaucus (raspberry)</t>
  </si>
  <si>
    <t>Sacciolepis indica (Glenwood grass)</t>
  </si>
  <si>
    <t>Schizachyrium condensatum (bush beardgrass, little bluestem)</t>
  </si>
  <si>
    <t>Setaria gracilis (yellow or perennial foxtail)</t>
  </si>
  <si>
    <t>Sorghum halapense (Johnson grass)</t>
  </si>
  <si>
    <t>Spathodea campanulata (African tulip tree)</t>
  </si>
  <si>
    <t>Sphaeropteris cooperi (Australian tree fern)</t>
  </si>
  <si>
    <t>Sporobolus indicus (West Indian dropseed, smutgrass)</t>
  </si>
  <si>
    <t>Syzygium cumini (Java plum, jambolan plum)</t>
  </si>
  <si>
    <t>Tagetes minuta (stinkweed, marigold)</t>
  </si>
  <si>
    <t>Terminalia myriocarpa (jhalna)</t>
  </si>
  <si>
    <t>Thunbergia alata (black-eyed susan vine)</t>
  </si>
  <si>
    <t>Thunbergia grandiflora (Bengal trumpet, blue trumpet vine)</t>
  </si>
  <si>
    <t>Thunbergia laurifolia (purple allamanda, laurel-leaved thunbergia)</t>
  </si>
  <si>
    <t>Ulex europaeus (gorse, furze, whin)</t>
  </si>
  <si>
    <t>Urena lobata (caesarweed, aramina)</t>
  </si>
  <si>
    <t>Tithonia diversifolia (tree marigold)</t>
  </si>
  <si>
    <t>Toona ciliata (Australian red cedar)</t>
  </si>
  <si>
    <t>Trema orientalis (charcoal tree, gunpowder tree)</t>
  </si>
  <si>
    <t>Wedelia trilobata (wedelia)</t>
  </si>
  <si>
    <t>Wisteria sinensis (Chinese wisteria)</t>
  </si>
  <si>
    <t>III.  RANKING CRITERIA</t>
  </si>
  <si>
    <t>DOCUMENTATION OF POINTS</t>
  </si>
  <si>
    <t>Insufficient Water Supply for Irrigation</t>
  </si>
  <si>
    <t>Insufficient Water Supply for Livestock</t>
  </si>
  <si>
    <t>Does the project site drain to a coral reef ecosystem?  And, will the planned practices reduce the amount of pollutants that will drain to the coral reef ecosystem?</t>
  </si>
  <si>
    <t>Sedimentation</t>
  </si>
  <si>
    <r>
      <t xml:space="preserve">Will the project implement soil moisture conservation measures?
</t>
    </r>
    <r>
      <rPr>
        <i/>
        <sz val="8"/>
        <rFont val="Arial"/>
        <family val="2"/>
      </rPr>
      <t>Mulching (484), Residue Management, Seasonal (344), Windbreak/Shelterbreak Establishment (380)</t>
    </r>
  </si>
  <si>
    <r>
      <t xml:space="preserve">Will surface waters or wetlands on or adjacent to the property be adequately buffered by conservation practices that filter sediment?
</t>
    </r>
    <r>
      <rPr>
        <i/>
        <sz val="8"/>
        <rFont val="Arial"/>
        <family val="2"/>
      </rPr>
      <t>Fence (382) - only if area excluded from livestock will filter sediment before entering a stream or waterbody, Filter Strip (393), Riparian Forest Buffer (391), Sediment Basin (350), a system of Terrace-Gradient (600) and Sediment Basin (350), Terrace-Level (600), Water and Sediment Control Basin (638), Use Exclusion (472)</t>
    </r>
  </si>
  <si>
    <r>
      <t xml:space="preserve">Will the project increase the amount of water available for irrigation or livestock?
</t>
    </r>
    <r>
      <rPr>
        <i/>
        <sz val="8"/>
        <rFont val="Arial"/>
        <family val="2"/>
      </rPr>
      <t>Irrigation Regulating Reservoir (552), Irrigation Storage Reservoir (436), Pond (378), Pond-Sealing or Lining (521A), Water Harvesting Catchment (636), Watering Facility-Tank (614)</t>
    </r>
  </si>
  <si>
    <r>
      <t xml:space="preserve">Will the project deliver and distribute livestock water to facilitate grazing management? 
</t>
    </r>
    <r>
      <rPr>
        <i/>
        <sz val="8"/>
        <rFont val="Arial"/>
        <family val="2"/>
      </rPr>
      <t>Pipeline (516), Watering Facility-Trough (614)</t>
    </r>
  </si>
  <si>
    <r>
      <t xml:space="preserve">Will the planned system be changed to increase irrigation application efficiency?
</t>
    </r>
    <r>
      <rPr>
        <i/>
        <sz val="8"/>
        <rFont val="Arial"/>
        <family val="2"/>
      </rPr>
      <t>Examples of Allowable:  Bucket or water hose to micro-irrigation.  Furrow to sprinkler or micro-irrigation.  Sprinkler to micro-irrigation.  Change in irrigation schedule.
Example of Not Allowable:  Bucket or water hose to sprinkler.</t>
    </r>
  </si>
  <si>
    <t xml:space="preserve">If not, did the applicant have a District Conservationist and Participant signed Progressive Plan by the end of last fiscal year (9/30/03)? </t>
  </si>
  <si>
    <t>Did the applicant have a District Conservationist and Participant signed Resource Management System plan by the end of last fiscal year (9/30/03)?</t>
  </si>
  <si>
    <r>
      <t xml:space="preserve">Is your existing water source inadequate such that it does not provide for plant or livestock water needs?
</t>
    </r>
    <r>
      <rPr>
        <i/>
        <sz val="8"/>
        <rFont val="Arial"/>
        <family val="2"/>
      </rPr>
      <t>There is no water supply source (such as a county or state agriculture water system) to provide for crop or livetock water needs.</t>
    </r>
    <r>
      <rPr>
        <sz val="10"/>
        <rFont val="Arial"/>
        <family val="0"/>
      </rPr>
      <t xml:space="preserve">
</t>
    </r>
  </si>
  <si>
    <r>
      <t xml:space="preserve">Does the applicant currently meet the quality criteria for the identified resource concern?
</t>
    </r>
    <r>
      <rPr>
        <i/>
        <sz val="8"/>
        <rFont val="Arial"/>
        <family val="2"/>
      </rPr>
      <t>(Applicant meets the quality criteria listed in Section III of the NRCS Field Office Technical Guide for sedimentation or erosion, noxious weeds, insufficient water supply for irrigation or livestock, pesticide or nutrient contamination of ground or surface waters, or at-risk species habitat.)</t>
    </r>
  </si>
  <si>
    <t xml:space="preserve">Applicant Name:  </t>
  </si>
  <si>
    <t xml:space="preserve">TMK#:  </t>
  </si>
  <si>
    <t xml:space="preserve">Date:  </t>
  </si>
  <si>
    <t>TOTAL ACRES</t>
  </si>
  <si>
    <t>ACRES TO BE TREATED</t>
  </si>
  <si>
    <t>PROBLEM(S) TO BE ADDRESSED</t>
  </si>
  <si>
    <t>POINTS SCORED</t>
  </si>
  <si>
    <t>A.</t>
  </si>
  <si>
    <t>B.</t>
  </si>
  <si>
    <t>Fill in "Applicant" information at the top.</t>
  </si>
  <si>
    <t>Location:</t>
  </si>
  <si>
    <t>Grazingland (Range, Pasture)</t>
  </si>
  <si>
    <t>Forestland (Private Non-Industrial)</t>
  </si>
  <si>
    <t>Other Agricultural Lands</t>
  </si>
  <si>
    <t>TMDL or Watershed Restoration Plan</t>
  </si>
  <si>
    <t>Hawaii - Pelekane Bay</t>
  </si>
  <si>
    <t>Maui - West Maui</t>
  </si>
  <si>
    <t>Oahu - Waimanalo</t>
  </si>
  <si>
    <t>Oahu - Koolaupoko</t>
  </si>
  <si>
    <t>Public Law 566 Watershed</t>
  </si>
  <si>
    <t>Kauai - Nawiliwili</t>
  </si>
  <si>
    <t>Hawaii - Wailuku-Alenaio (watershed protection, flood prevention, water quality)</t>
  </si>
  <si>
    <t>Natural Resources Conservation Service (NRCS)</t>
  </si>
  <si>
    <t>Broomsedge (Andropogon virginicus)</t>
  </si>
  <si>
    <t>Coffee senna (Cassia occidentalis)</t>
  </si>
  <si>
    <t>African tuliptree (Spathodea campanulata)</t>
  </si>
  <si>
    <t>Catsclaw (Caesalpinia decapetala)</t>
  </si>
  <si>
    <t>Madagascar fireweed (Senecio madagascariensis)</t>
  </si>
  <si>
    <t>Largeleaf lantana (Lantana camara)</t>
  </si>
  <si>
    <t>Ironwood (Casuarina species)</t>
  </si>
  <si>
    <t>Melastoma species</t>
  </si>
  <si>
    <t>Koster's curse (Clidemia hirta)</t>
  </si>
  <si>
    <t>Silver oak (Grevillea robusta)</t>
  </si>
  <si>
    <t>Sensitiveplant or Sleeping grass (Mimosa species)</t>
  </si>
  <si>
    <t>Castor bean (Ricinus communis)</t>
  </si>
  <si>
    <t>Henry's crabgrass (Digitaria ciliaris)</t>
  </si>
  <si>
    <t>Ivy gourd (Coccinia grandis)</t>
  </si>
  <si>
    <t>Nut grass (Cyperus rotundus)</t>
  </si>
  <si>
    <t>Purple pampas grass (Cortaderia jubata)</t>
  </si>
  <si>
    <t>Strawberry guava or Waiawi (Psidium cattleianum)</t>
  </si>
  <si>
    <t>Tropical white morningglory (Ipomoea alba)</t>
  </si>
  <si>
    <t>Wiregrass (Eleusine indica)</t>
  </si>
  <si>
    <t>Maui - Honolua (watershed protection, flood prevention, water quality)</t>
  </si>
  <si>
    <t>Oahu - Kahaluu (watershed protection, flood prevention)</t>
  </si>
  <si>
    <t>Oahu - Waimanalo (agricultural water management)</t>
  </si>
  <si>
    <t>Hawaii - Waimea-Paauilo (agricultural water management)</t>
  </si>
  <si>
    <t>Maui - Lahaina (flood prevention, water quality)</t>
  </si>
  <si>
    <t>Maui - Upcountry Maui (agricultural water management)</t>
  </si>
  <si>
    <t>Hawaii - Lower Hamakua Ditch (agricultural water management)</t>
  </si>
  <si>
    <t>Hawaii - South Kona (agricultural water management)</t>
  </si>
  <si>
    <t>Maui - Lower Kula (agricultural water management)</t>
  </si>
  <si>
    <t>Hawaii - Aamakao Stream (turbidity)</t>
  </si>
  <si>
    <t>Hawaii - Alenaio Stream (nutrients)</t>
  </si>
  <si>
    <t>Hawaii - Hakalau Stream (nutrients, turbidity)</t>
  </si>
  <si>
    <t>Hawaii - Honolii Stream (nutrients, turbidity)</t>
  </si>
  <si>
    <t>Hawaii - Kaieie Stream (nutrients)</t>
  </si>
  <si>
    <t>Hawaii - Kolekole Stream (nutrients, turbidity)</t>
  </si>
  <si>
    <t>Hawaii - Niulii Stream (turbidity)</t>
  </si>
  <si>
    <t>Hawaii - Waiakea Stream (nutrients)</t>
  </si>
  <si>
    <t>Hawaii - Waikama Stream (turbidity)</t>
  </si>
  <si>
    <t>I.  LAND ELIGIBILITY DETERMINATION</t>
  </si>
  <si>
    <t>LAND USE</t>
  </si>
  <si>
    <t>Animal Feeding Operation</t>
  </si>
  <si>
    <t>II.  PRE-SCREENING</t>
  </si>
  <si>
    <t>Hawaii - Wailoa Stream (nutrients, turbidity)</t>
  </si>
  <si>
    <t>Hawaii - Wailuku Stream (nutrients)</t>
  </si>
  <si>
    <t>Hawaii - Wainaia Stream (turbidity)</t>
  </si>
  <si>
    <t>Hawaii - Hapuna Beach (chlorophyll a, turbidity)</t>
  </si>
  <si>
    <t>Hawaii - Hilo Bay (nutrients, turbidity, chlorophyll a, enterococci)</t>
  </si>
  <si>
    <t>Hawaii - Leleiwi Beach (phosphorous, enterococci)</t>
  </si>
  <si>
    <t>Hawaii - Kailua Bay (phosphorous)</t>
  </si>
  <si>
    <t>Hawaii - Kolekole Beach (enterococci, turbidity)</t>
  </si>
  <si>
    <t>Hawaii - Magic Sands Beach (chlorophyll a, turbidity)</t>
  </si>
  <si>
    <t>Hawaii - Vacationland (turbidity)</t>
  </si>
  <si>
    <t>Hawaii - Pualaa Beach (enterococci)</t>
  </si>
  <si>
    <t>Hawaii - Puhi Bay (turbidity, chlorophyll a)</t>
  </si>
  <si>
    <t>Hawaii - Wailoa River (enterococci)</t>
  </si>
  <si>
    <t>Kauai - Hanamaulu Stream (turbidity)</t>
  </si>
  <si>
    <t>Kauai - Hanapepe River (turbidity)</t>
  </si>
  <si>
    <t>Kauai - Huleia Stream (turbidity)</t>
  </si>
  <si>
    <t>Kauai - Kapaa Stream (turbidity)</t>
  </si>
  <si>
    <t>Kauai - Nawiliwili Stream (turbidity)</t>
  </si>
  <si>
    <t>Kauai - Uhelekawawa Stream (turbidity)</t>
  </si>
  <si>
    <t>Kauai - Waimea River (turbidity)</t>
  </si>
  <si>
    <t>Kauai - Anini Beach (turbidity)</t>
  </si>
  <si>
    <t>Kauai - Hanalei Bay (enterococci)</t>
  </si>
  <si>
    <t>Kauai - Hanamaulu Bay (turbidity, enterococci)</t>
  </si>
  <si>
    <t>Kauai - Kalihiwai Bay (enterococci)</t>
  </si>
  <si>
    <t>Kauai - Koloa Landing (enterococci)</t>
  </si>
  <si>
    <t>Kauai - Nawiliwili Bay (turbidity, nutrients, enterococci, chlorophyll a)</t>
  </si>
  <si>
    <t>Kauai - Wailua River (enterococci)</t>
  </si>
  <si>
    <t>Kauai - Waimea Bay (suspended solids, turbidity, enterococci)</t>
  </si>
  <si>
    <t>Maui - Honokowai Stream (turbidity)</t>
  </si>
  <si>
    <t>Maui - Iao Stream (turbidity, trash)</t>
  </si>
  <si>
    <t>Maui - Kahana Stream (turbidity)</t>
  </si>
  <si>
    <t>Maui - Kahoma Stream (turbidity)</t>
  </si>
  <si>
    <t>Maui - Makamakole Stream (turbidity)</t>
  </si>
  <si>
    <t>Maui - Maliko Stream (turbidity)</t>
  </si>
  <si>
    <t>Maui - Ohia Stream (nutrients, turbidity, trash)</t>
  </si>
  <si>
    <t>Maui - Ukumehame Stream (turbidity)</t>
  </si>
  <si>
    <t>Maui - Waihee Stream (nutrients)</t>
  </si>
  <si>
    <t>Maui - Baldwin Beach (turbidity)</t>
  </si>
  <si>
    <t>Maui - Hanakaoo Beach (turbidity)</t>
  </si>
  <si>
    <t>Acacia confusa (Formosan koa)</t>
  </si>
  <si>
    <t>Acacia farnesiana (klu, popinac)</t>
  </si>
  <si>
    <t>Ailanthus altissima (tree of heaven)</t>
  </si>
  <si>
    <t>Andropogon virginicus (broomsedge, yellow bluestem)</t>
  </si>
  <si>
    <t>Anthoxanthum odoratum (sweet vernalgrass)</t>
  </si>
  <si>
    <t>Bidens pilosa (beggar's tick, Spanish needle)</t>
  </si>
  <si>
    <t>Boerhavia coccinea (bocconia)</t>
  </si>
  <si>
    <t>Brachiaria subquadripara (brachiaria)</t>
  </si>
  <si>
    <t>Bruguiera gymnorrhiza (oriental mangrove)</t>
  </si>
  <si>
    <t>Caesalpinia decapetala (cats claw, popoki, Mysore thorn, wait-a-bit)</t>
  </si>
  <si>
    <t>Castilloa elastica (Panama rubber tree, Mexican rubber tree)</t>
  </si>
  <si>
    <t>Casuarina equisetifolia (common ironwood)</t>
  </si>
  <si>
    <t>Casuarina glauca (swamp oak, saltmarsh or longleaf ironwood)</t>
  </si>
  <si>
    <t>Cecropia obtusifolia (trumpet tree, guarumo)</t>
  </si>
  <si>
    <t>Cenchrus echinatus (common sandbur)</t>
  </si>
  <si>
    <t>Chloris barbata (swollen fingergrass, mau'u lei)</t>
  </si>
  <si>
    <t>Application Evaluation Worksheet</t>
  </si>
  <si>
    <t>To access Application Evaluation Worksheet, click on index tab located near the bottom of the spreadsheet labelled "Appl Eval Wksht.".</t>
  </si>
  <si>
    <t>Completed By:  (NRCS)</t>
  </si>
  <si>
    <t>Respond to questions by clicking on appropriate check box in column heading titled "Documentation of Points" and points will automatically appear under column titled "Points Scored."  (Check boxes may be untoggled by clicking on it again.)  Total points will automatically add up at the bottom of the column (see Sect. III. Total Env. Points).</t>
  </si>
  <si>
    <t>Fill in information on who (NRCS planner) completed the evaluation worksheet.</t>
  </si>
  <si>
    <t>Edit "Participant" information located near top of spreadsheet.</t>
  </si>
  <si>
    <t>If unit cost does not automatically appear, input unit cost ($) of the practice under "Cost / Unit".</t>
  </si>
  <si>
    <t>Weed List</t>
  </si>
  <si>
    <r>
      <t xml:space="preserve">Is the weed is considered invasive, noxious or a pest by the Local Work Group (see Local Work Group's targeted weed list)?  And, is the applicant willing to control the targeted weed?
</t>
    </r>
    <r>
      <rPr>
        <i/>
        <sz val="8"/>
        <rFont val="Arial"/>
        <family val="2"/>
      </rPr>
      <t>Brush Management (314), Pest Management (595), Prescribed Grazing (528A)
Select targeted weed to be treated from pull-down list in cells below:</t>
    </r>
  </si>
  <si>
    <t>Chloris virgata (feather fingergrass)</t>
  </si>
  <si>
    <t>Cinchona pubescens (quinine tree)</t>
  </si>
  <si>
    <t>Citharexylum spinosum (fiddlewood)</t>
  </si>
  <si>
    <t>Clerodendrum laponicum (glorybower)</t>
  </si>
  <si>
    <t>Cordia glabra (broad-leaved cordia)</t>
  </si>
  <si>
    <t>Cyperus rotundus (nut grass, kili'p'opu)</t>
  </si>
  <si>
    <t>Digitaria ciliaris (Henry's crabgrass)</t>
  </si>
  <si>
    <t>Digitaria insularis (sourgrass)</t>
  </si>
  <si>
    <t>Portulaca oleracea (common purslane, wild portulaca)</t>
  </si>
  <si>
    <t>Pueraria montana var. lobata (kudzu vine)</t>
  </si>
  <si>
    <t>Rhynchospora caduca (anglestem beaksedge)</t>
  </si>
  <si>
    <t>Rubus discolor (Himalayan blackberry)</t>
  </si>
  <si>
    <t>Rubus rosifolius (West indian raspberry, roseleaf raspberry, ola'a)</t>
  </si>
  <si>
    <t>Setaria verticillata (bristly foxtail, bur bristlegrass, hooked bristlegrass)</t>
  </si>
  <si>
    <t>Tetragonia tetragonioides</t>
  </si>
  <si>
    <t>Tetrazygia bicolor (Florida clover ash)</t>
  </si>
  <si>
    <t>Tibouchina longifolia (longleaf glorytree)</t>
  </si>
  <si>
    <t>Verbascum thapsus (mullein, velvet plant, velvet dock, flannel plant)</t>
  </si>
  <si>
    <t>Verbesina encelioides (golden crownbeard)</t>
  </si>
  <si>
    <t>Max Pts.</t>
  </si>
  <si>
    <t>Animal Waste</t>
  </si>
  <si>
    <t>Sedimentation in Surface Water</t>
  </si>
  <si>
    <t>Noxious Weeds</t>
  </si>
  <si>
    <t>Insufficient Water Supply for Irrigation or Livestock</t>
  </si>
  <si>
    <t>Will the amount of wash water be reduced by changing to a dry litter system?</t>
  </si>
  <si>
    <r>
      <t xml:space="preserve">Is the project site located in an approved Public Law 566 watershed operation or planning area?  And, do the planned practices address the identified resource concern?
</t>
    </r>
    <r>
      <rPr>
        <i/>
        <sz val="8"/>
        <rFont val="Arial"/>
        <family val="2"/>
      </rPr>
      <t>Select PL-566 watershed from pull-down list in cell below:</t>
    </r>
  </si>
  <si>
    <t>Is the weed to be controlled fireweed (Senecio madagascariensis) - the Hawaii Department of Agriculture's number one weed concern?</t>
  </si>
  <si>
    <r>
      <t xml:space="preserve">Will manure be properly applied to the applicant's land to utilize the nutrients &amp; organic matter?
</t>
    </r>
    <r>
      <rPr>
        <i/>
        <sz val="8"/>
        <rFont val="Arial"/>
        <family val="2"/>
      </rPr>
      <t>Manure Transfer (634), Nutrient Management (590), Waste Utilization (633)</t>
    </r>
  </si>
  <si>
    <t>possible points</t>
  </si>
  <si>
    <t>points scored</t>
  </si>
  <si>
    <t>Ragweed parthenium (Parthenium hysterophorus)</t>
  </si>
  <si>
    <t>Sourbush (Pluchea symphytifolia)</t>
  </si>
  <si>
    <r>
      <t xml:space="preserve">Will animal waste be properly handled, stored and transported to prevent water pollution?
</t>
    </r>
    <r>
      <rPr>
        <i/>
        <sz val="8"/>
        <rFont val="Arial"/>
        <family val="2"/>
      </rPr>
      <t>Composting Facility (317), Manure Transfer (634), Pond (378), Pond Sealing or Lining (521A), Waste Storage Facility (313), Waste Treatment Lagoon (359)</t>
    </r>
  </si>
  <si>
    <t>Digitaria violascens (smooth or violet crabgrass)</t>
  </si>
  <si>
    <t>Ehrharta stipoides (meadow ricegrass)</t>
  </si>
  <si>
    <t>Eleusine indica (wiregrass, manienie ali'i)</t>
  </si>
  <si>
    <t>Eriobotrya japonica (loquat)</t>
  </si>
  <si>
    <t>Eucalyptus globulus (blue gum)</t>
  </si>
  <si>
    <t>Flindersia brayleyana (silkwood, Queensland maple)</t>
  </si>
  <si>
    <t>Furcraea foetida (Mauritius hemp)</t>
  </si>
  <si>
    <t>Grevillea robusta (silky oak, silver oak)</t>
  </si>
  <si>
    <t>Hedychim flavescens (yellow ginger, awapuhi melemele)</t>
  </si>
  <si>
    <t>Heliocarpus popayanensis (white moho)</t>
  </si>
  <si>
    <t>Hunnemannia fumariifolia (Mexican tulip poppy)</t>
  </si>
  <si>
    <t>Hypochoeris radicata (hairy cat's ear, gosmore)</t>
  </si>
  <si>
    <t>Kyllinga nemoralis (kili'o'opu)</t>
  </si>
  <si>
    <t>Leptospermum ericoides (tree manuba)</t>
  </si>
  <si>
    <t>Melinis minutiflora (molasses grass)</t>
  </si>
  <si>
    <t>Melia azedarach (Chinaberry, pride-of-India)</t>
  </si>
  <si>
    <t>Melochia umbellata (melochia)</t>
  </si>
  <si>
    <t>Merremia tuberosa (wood rose)</t>
  </si>
  <si>
    <t>Instructions for Saving File</t>
  </si>
  <si>
    <t>TOTAL ACRES TO BE TREATED</t>
  </si>
  <si>
    <t>Solanum robustum</t>
  </si>
  <si>
    <t>Acacia mearnsii (black wattle)</t>
  </si>
  <si>
    <t>Acaena novae-zelandiae (New Zealand bur, piripiri)</t>
  </si>
  <si>
    <t>Acroptilon repens (Russian knapweed)</t>
  </si>
  <si>
    <t>Aeschynomene indica (Kat sola, Indian jointvetch)</t>
  </si>
  <si>
    <t>Ageratina adenophora (croftonweed, Maui pamakani)</t>
  </si>
  <si>
    <t>Ageratina riparia (creeping croftonweed, Hamakua pamakani)</t>
  </si>
  <si>
    <t>Allium vineale (wild garlic)</t>
  </si>
  <si>
    <t>Andropogon bicornis (West Indian foxtail)</t>
  </si>
  <si>
    <t>Anredera cordifolia (Madeira vine)</t>
  </si>
  <si>
    <t>Ardisia elliptica (shoebutton ardisia)</t>
  </si>
  <si>
    <t>Bocconia frutescens (plume poppy)</t>
  </si>
  <si>
    <t>Cardaria pubescens (hairy whitetop)</t>
  </si>
  <si>
    <t>Cereus uruguayanus (spiny tree cactus, Peruvian apple)</t>
  </si>
  <si>
    <t>Chromolaena odorata (siamweed, bitterbush)</t>
  </si>
  <si>
    <t>Cirsium arvense (Canada thistle)</t>
  </si>
  <si>
    <t>Clidemia hirta var. hirta (Koster’s curse, curse)</t>
  </si>
  <si>
    <t>Coccinia grandis (ivy gourd, scarlet-fruited gourd)</t>
  </si>
  <si>
    <t>Convolvulus arvensis (field bindweed)</t>
  </si>
  <si>
    <t>Cymbopogon refractus (barbwire grass)</t>
  </si>
  <si>
    <t>Cyperus esculentus (yellow nutsedge)</t>
  </si>
  <si>
    <t>Cytisus monspessulanus (French broom)</t>
  </si>
  <si>
    <t>Cytisus scoparius (Scotch broom)</t>
  </si>
  <si>
    <t>Dichrostachys nutans (marabu)</t>
  </si>
  <si>
    <t>Elephantopus mollis (elephantopus, elephant’s foot)</t>
  </si>
  <si>
    <t>Elytrigia repens (quackgrass)</t>
  </si>
  <si>
    <t>Emex spinosa (spiny emex)</t>
  </si>
  <si>
    <t>Eriocereus martinii (moon cactus)</t>
  </si>
  <si>
    <t>Euphorbia esula (leafy spurge)</t>
  </si>
  <si>
    <t>Grevillea banksii (kahiliflower, Bank’s grevillea)</t>
  </si>
  <si>
    <t>Halogeton glomeratus (halogeton)</t>
  </si>
  <si>
    <t>Hyptis pectinata (comb hyptis)</t>
  </si>
  <si>
    <t>Koa haole (Leucaena leucocephala)</t>
  </si>
  <si>
    <t>Hyptis suaveolens (wild spikenard)</t>
  </si>
  <si>
    <t>Imperata cylindrica (cogon)</t>
  </si>
  <si>
    <t>Lagascea mollis (acuate)</t>
  </si>
  <si>
    <t>Lantana camara (lantana)</t>
  </si>
  <si>
    <t>Lepidium latifolium (perennial pepperweed)</t>
  </si>
  <si>
    <t>Leucaena leucocephala (koa haole)</t>
  </si>
  <si>
    <t>Lonicera japonica (Japanese honeysuckle)</t>
  </si>
  <si>
    <t>Malachra alceifolia (malachra)</t>
  </si>
  <si>
    <t>Melastoma spp. (melastoma)</t>
  </si>
  <si>
    <t>Miconia calvescens (miconia)</t>
  </si>
  <si>
    <t>Miconia spp. (miconia)</t>
  </si>
  <si>
    <t>Mikania micanthra (mile-a-minute)</t>
  </si>
  <si>
    <t>Mikania scandens (climbing hempweed)</t>
  </si>
  <si>
    <t>Mimosa invisa (giant sensitiveplant)</t>
  </si>
  <si>
    <t>Mimosa pigra (thorny sensitiveplant)</t>
  </si>
  <si>
    <t>Miscanthus floridulus (miscanthus, Japanese silvergrass)</t>
  </si>
  <si>
    <t>Montanoa hibiscifolia (tree daisy)</t>
  </si>
  <si>
    <t>Myrica faya (firetree, candleberry myrtle, faya tree)</t>
  </si>
  <si>
    <t>A.  Low Priority</t>
  </si>
  <si>
    <t>B.  Medium Priority</t>
  </si>
  <si>
    <r>
      <t xml:space="preserve">Does the applicant have continuous control of the land for the contract period?
</t>
    </r>
    <r>
      <rPr>
        <i/>
        <sz val="8"/>
        <rFont val="Arial"/>
        <family val="2"/>
      </rPr>
      <t>(Contract period may be from 2 to 10 years ending somewhere between 6/2006 to 9/2014.)</t>
    </r>
  </si>
  <si>
    <r>
      <t xml:space="preserve">Will ephemeral gullies, classic gullies or headcuts be treated on non-road areas?
</t>
    </r>
    <r>
      <rPr>
        <i/>
        <sz val="8"/>
        <rFont val="Arial"/>
        <family val="2"/>
      </rPr>
      <t>Cover Crop (340), Critical Area Planting (342), Diversion (362), Grade Stabilization Structure (410), Grassed Waterway (412), Lined Waterway or Outlet (468), Terrace (600)</t>
    </r>
  </si>
  <si>
    <t>NRCS will rank applications by awarding points for environmental benefits to be achieved from planned conservation practices that are cost-shared under this EQIP application.  Points may only be scored for addressing problems identified as priority resource concerns.  Practices that are not cost-shared under this application will receive no environmental benefit points.</t>
  </si>
  <si>
    <t>PRIORITY RESOURCE CONCERNS &amp; RANKING CRITERIA</t>
  </si>
  <si>
    <t>Other Concerns</t>
  </si>
  <si>
    <t>Panicum repens (torpedograss)</t>
  </si>
  <si>
    <t>Passiflora mollissima (banana passionfruit, banana poka)</t>
  </si>
  <si>
    <t>Passiflora pulchella (wingleaf passionfruit)</t>
  </si>
  <si>
    <t>Pennisetum setaceum (fountaingrass)</t>
  </si>
  <si>
    <t>Piper aduncum (spiked pepper)</t>
  </si>
  <si>
    <t>Pittosporum undulatum (Victorian box)</t>
  </si>
  <si>
    <t>Pueraria phaseoloides (tropical kudzu)</t>
  </si>
  <si>
    <t>Rhodomyrtus tomentosa (downy rosemyrtle)</t>
  </si>
  <si>
    <t>Rubus argutus (prickly Florida blackberry)</t>
  </si>
  <si>
    <t>Rubus ellipticus var. obcordatus (yellow Himalayan raspberry)</t>
  </si>
  <si>
    <t>Rubus niveus (hill raspberry)</t>
  </si>
  <si>
    <t>Rubus sieboldii (Molucca raspberry)</t>
  </si>
  <si>
    <t>Salsola kali (Russian thistle)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</si>
</sst>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quot;$&quot;#,##0.0"/>
    <numFmt numFmtId="172" formatCode="0.0"/>
    <numFmt numFmtId="173" formatCode="mm/dd/yy"/>
    <numFmt numFmtId="174" formatCode="_(* #,##0.000_);_(* \(#,##0.000\);_(* &quot;-&quot;??_);_(@_)"/>
    <numFmt numFmtId="175" formatCode="_(* #,##0.0_);_(* \(#,##0.0\);_(* &quot;-&quot;??_);_(@_)"/>
    <numFmt numFmtId="176" formatCode="_(* #,##0_);_(* \(#,##0\);_(* &quot;-&quot;??_);_(@_)"/>
    <numFmt numFmtId="177" formatCode="_(&quot;$&quot;* #,##0.0_);_(&quot;$&quot;* \(#,##0.0\);_(&quot;$&quot;* &quot;-&quot;??_);_(@_)"/>
    <numFmt numFmtId="178" formatCode="_(&quot;$&quot;* #,##0_);_(&quot;$&quot;* \(#,##0\);_(&quot;$&quot;* &quot;-&quot;??_);_(@_)"/>
    <numFmt numFmtId="179" formatCode="[$-409]dddd\,\ mmmm\ dd\,\ yyyy"/>
    <numFmt numFmtId="180" formatCode="[$-F800]dddd\,\ mmmm\ dd\,\ yyyy"/>
    <numFmt numFmtId="181" formatCode="B2d\-mmm"/>
  </numFmts>
  <fonts count="18">
    <font>
      <sz val="10"/>
      <name val="Arial"/>
      <family val="0"/>
    </font>
    <font>
      <sz val="8"/>
      <name val="Arial"/>
      <family val="2"/>
    </font>
    <font>
      <b/>
      <sz val="8"/>
      <name val="Arial"/>
      <family val="2"/>
    </font>
    <font>
      <b/>
      <sz val="10"/>
      <name val="Arial"/>
      <family val="2"/>
    </font>
    <font>
      <b/>
      <sz val="12"/>
      <name val="Arial"/>
      <family val="2"/>
    </font>
    <font>
      <sz val="11"/>
      <name val="Arial"/>
      <family val="2"/>
    </font>
    <font>
      <b/>
      <sz val="14"/>
      <name val="Arial"/>
      <family val="2"/>
    </font>
    <font>
      <b/>
      <u val="single"/>
      <sz val="18"/>
      <name val="Arial"/>
      <family val="2"/>
    </font>
    <font>
      <u val="single"/>
      <sz val="10"/>
      <color indexed="12"/>
      <name val="Arial"/>
      <family val="0"/>
    </font>
    <font>
      <u val="single"/>
      <sz val="10"/>
      <color indexed="36"/>
      <name val="Arial"/>
      <family val="0"/>
    </font>
    <font>
      <b/>
      <sz val="11"/>
      <name val="Arial"/>
      <family val="2"/>
    </font>
    <font>
      <b/>
      <sz val="10"/>
      <color indexed="10"/>
      <name val="Arial"/>
      <family val="2"/>
    </font>
    <font>
      <sz val="10"/>
      <color indexed="10"/>
      <name val="Arial"/>
      <family val="2"/>
    </font>
    <font>
      <b/>
      <sz val="9"/>
      <name val="Arial"/>
      <family val="2"/>
    </font>
    <font>
      <sz val="12"/>
      <name val="Arial"/>
      <family val="2"/>
    </font>
    <font>
      <sz val="8"/>
      <name val="Tahoma"/>
      <family val="2"/>
    </font>
    <font>
      <i/>
      <sz val="8"/>
      <name val="Arial"/>
      <family val="2"/>
    </font>
    <font>
      <b/>
      <sz val="8"/>
      <color indexed="10"/>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23">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color indexed="8"/>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0" fillId="0" borderId="0" xfId="0" applyAlignment="1">
      <alignment wrapText="1"/>
    </xf>
    <xf numFmtId="0" fontId="0" fillId="0" borderId="0" xfId="0" applyAlignment="1">
      <alignment horizontal="center" vertical="top"/>
    </xf>
    <xf numFmtId="0" fontId="4" fillId="0" borderId="0" xfId="0" applyFont="1" applyAlignment="1">
      <alignment/>
    </xf>
    <xf numFmtId="0" fontId="4" fillId="0" borderId="0" xfId="0" applyFont="1" applyAlignment="1">
      <alignment wrapText="1"/>
    </xf>
    <xf numFmtId="0" fontId="4"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xf>
    <xf numFmtId="0" fontId="5" fillId="0" borderId="0" xfId="0" applyFont="1" applyAlignment="1" quotePrefix="1">
      <alignment horizontal="left" vertical="top" wrapText="1"/>
    </xf>
    <xf numFmtId="0" fontId="5" fillId="0" borderId="0" xfId="0" applyFont="1" applyAlignment="1">
      <alignment vertical="top" wrapText="1"/>
    </xf>
    <xf numFmtId="0" fontId="5" fillId="0" borderId="0" xfId="0" applyFont="1" applyAlignment="1">
      <alignment horizontal="left" vertical="top" wrapText="1"/>
    </xf>
    <xf numFmtId="0" fontId="0" fillId="2" borderId="0" xfId="0" applyFill="1" applyBorder="1" applyAlignment="1">
      <alignment vertical="top" wrapText="1"/>
    </xf>
    <xf numFmtId="0" fontId="0" fillId="2" borderId="1" xfId="0" applyFill="1" applyBorder="1" applyAlignment="1">
      <alignment vertical="top" wrapText="1"/>
    </xf>
    <xf numFmtId="0" fontId="0" fillId="2" borderId="2" xfId="0" applyFill="1" applyBorder="1" applyAlignment="1">
      <alignment vertical="top" wrapText="1"/>
    </xf>
    <xf numFmtId="0" fontId="4" fillId="2" borderId="0" xfId="0" applyFont="1" applyFill="1" applyAlignment="1">
      <alignment horizontal="center"/>
    </xf>
    <xf numFmtId="0" fontId="0" fillId="2" borderId="0" xfId="0" applyFill="1" applyAlignment="1">
      <alignment horizontal="center"/>
    </xf>
    <xf numFmtId="0" fontId="3" fillId="2" borderId="0" xfId="0" applyFont="1" applyFill="1" applyBorder="1" applyAlignment="1" quotePrefix="1">
      <alignment horizontal="right"/>
    </xf>
    <xf numFmtId="0" fontId="3" fillId="2" borderId="0" xfId="0" applyFont="1" applyFill="1" applyAlignment="1">
      <alignment/>
    </xf>
    <xf numFmtId="0" fontId="0" fillId="2" borderId="0" xfId="0" applyFill="1" applyAlignment="1">
      <alignment/>
    </xf>
    <xf numFmtId="0" fontId="3" fillId="2" borderId="3" xfId="0" applyFont="1" applyFill="1" applyBorder="1" applyAlignment="1">
      <alignment horizontal="center" vertical="center" wrapText="1"/>
    </xf>
    <xf numFmtId="0" fontId="3" fillId="2" borderId="3" xfId="0" applyFont="1" applyFill="1" applyBorder="1" applyAlignment="1">
      <alignment horizontal="center" wrapText="1"/>
    </xf>
    <xf numFmtId="4" fontId="3" fillId="2" borderId="3" xfId="0" applyNumberFormat="1" applyFont="1" applyFill="1" applyBorder="1" applyAlignment="1">
      <alignment horizontal="center" vertical="center"/>
    </xf>
    <xf numFmtId="0" fontId="0" fillId="2" borderId="4" xfId="0" applyFill="1" applyBorder="1" applyAlignment="1">
      <alignment/>
    </xf>
    <xf numFmtId="0" fontId="0" fillId="2" borderId="4" xfId="0" applyFill="1" applyBorder="1" applyAlignment="1">
      <alignment horizontal="center"/>
    </xf>
    <xf numFmtId="0" fontId="0" fillId="2" borderId="5" xfId="0" applyFill="1" applyBorder="1" applyAlignment="1">
      <alignment horizont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top"/>
    </xf>
    <xf numFmtId="0" fontId="3" fillId="2" borderId="8" xfId="0" applyFont="1" applyFill="1" applyBorder="1" applyAlignment="1">
      <alignment vertical="top"/>
    </xf>
    <xf numFmtId="0" fontId="3" fillId="2" borderId="9" xfId="0" applyFont="1" applyFill="1" applyBorder="1" applyAlignment="1">
      <alignment vertical="top"/>
    </xf>
    <xf numFmtId="0" fontId="3" fillId="2" borderId="6" xfId="0" applyFont="1" applyFill="1" applyBorder="1" applyAlignment="1">
      <alignment vertical="top"/>
    </xf>
    <xf numFmtId="0" fontId="17" fillId="2" borderId="10" xfId="0" applyFont="1" applyFill="1" applyBorder="1" applyAlignment="1">
      <alignment horizontal="center" vertical="top"/>
    </xf>
    <xf numFmtId="0" fontId="0" fillId="2" borderId="7" xfId="0" applyFont="1" applyFill="1" applyBorder="1" applyAlignment="1">
      <alignment horizontal="center" vertical="top"/>
    </xf>
    <xf numFmtId="0" fontId="0" fillId="2" borderId="7" xfId="0" applyFill="1" applyBorder="1" applyAlignment="1">
      <alignment horizontal="center" vertical="top"/>
    </xf>
    <xf numFmtId="0" fontId="0" fillId="2" borderId="11" xfId="0" applyFill="1" applyBorder="1" applyAlignment="1">
      <alignment horizontal="center" vertical="top"/>
    </xf>
    <xf numFmtId="0" fontId="3" fillId="2" borderId="11" xfId="0" applyFont="1" applyFill="1" applyBorder="1" applyAlignment="1">
      <alignment horizontal="center" vertical="top"/>
    </xf>
    <xf numFmtId="0" fontId="0" fillId="2" borderId="12" xfId="0" applyFill="1" applyBorder="1" applyAlignment="1">
      <alignment horizontal="center" vertical="top"/>
    </xf>
    <xf numFmtId="0" fontId="3" fillId="2" borderId="12" xfId="0" applyFont="1" applyFill="1" applyBorder="1" applyAlignment="1">
      <alignment horizontal="center" vertical="top"/>
    </xf>
    <xf numFmtId="0" fontId="3" fillId="2" borderId="4" xfId="0" applyFont="1" applyFill="1" applyBorder="1" applyAlignment="1">
      <alignment vertical="top"/>
    </xf>
    <xf numFmtId="0" fontId="3" fillId="2" borderId="3" xfId="0" applyFont="1" applyFill="1" applyBorder="1" applyAlignment="1">
      <alignment horizontal="center" vertical="top"/>
    </xf>
    <xf numFmtId="0" fontId="17" fillId="2" borderId="3" xfId="0" applyFont="1" applyFill="1" applyBorder="1" applyAlignment="1">
      <alignment horizontal="center" vertical="top"/>
    </xf>
    <xf numFmtId="0" fontId="0" fillId="2" borderId="3" xfId="0" applyFont="1" applyFill="1" applyBorder="1" applyAlignment="1">
      <alignment horizontal="center" vertical="top"/>
    </xf>
    <xf numFmtId="0" fontId="0" fillId="2" borderId="2" xfId="0" applyFill="1" applyBorder="1" applyAlignment="1">
      <alignment horizontal="left" vertical="top" wrapText="1"/>
    </xf>
    <xf numFmtId="0" fontId="0" fillId="2" borderId="0" xfId="0" applyFill="1" applyBorder="1" applyAlignment="1" quotePrefix="1">
      <alignment horizontal="left" vertical="top" wrapText="1"/>
    </xf>
    <xf numFmtId="0" fontId="0" fillId="2" borderId="1" xfId="0" applyFill="1" applyBorder="1" applyAlignment="1" quotePrefix="1">
      <alignment horizontal="left" vertical="top" wrapText="1"/>
    </xf>
    <xf numFmtId="0" fontId="0" fillId="2" borderId="0" xfId="0" applyFont="1" applyFill="1" applyAlignment="1">
      <alignment vertical="top"/>
    </xf>
    <xf numFmtId="0" fontId="0" fillId="2" borderId="0" xfId="0" applyFill="1" applyAlignment="1" applyProtection="1">
      <alignment/>
      <protection locked="0"/>
    </xf>
    <xf numFmtId="0" fontId="1" fillId="2" borderId="0" xfId="0" applyFont="1" applyFill="1" applyAlignment="1">
      <alignment/>
    </xf>
    <xf numFmtId="0" fontId="7" fillId="2" borderId="0" xfId="0" applyFont="1" applyFill="1" applyAlignment="1">
      <alignment horizontal="center"/>
    </xf>
    <xf numFmtId="0" fontId="4" fillId="2" borderId="13" xfId="0" applyFont="1" applyFill="1" applyBorder="1" applyAlignment="1">
      <alignment horizontal="center"/>
    </xf>
    <xf numFmtId="0" fontId="3" fillId="2" borderId="4" xfId="0" applyFont="1" applyFill="1" applyBorder="1" applyAlignment="1" quotePrefix="1">
      <alignment horizontal="right"/>
    </xf>
    <xf numFmtId="0" fontId="1" fillId="2" borderId="2" xfId="0" applyFont="1" applyFill="1" applyBorder="1" applyAlignment="1">
      <alignment horizontal="center" vertical="top" wrapText="1"/>
    </xf>
    <xf numFmtId="1" fontId="3" fillId="2" borderId="6" xfId="0" applyNumberFormat="1" applyFont="1" applyFill="1" applyBorder="1" applyAlignment="1">
      <alignment horizontal="center"/>
    </xf>
    <xf numFmtId="0" fontId="4" fillId="2" borderId="2" xfId="0" applyFont="1" applyFill="1" applyBorder="1" applyAlignment="1">
      <alignment horizontal="center"/>
    </xf>
    <xf numFmtId="0" fontId="0" fillId="2" borderId="0" xfId="0" applyFill="1" applyBorder="1" applyAlignment="1">
      <alignment horizontal="center"/>
    </xf>
    <xf numFmtId="0" fontId="4" fillId="2" borderId="14" xfId="0" applyFont="1" applyFill="1" applyBorder="1" applyAlignment="1">
      <alignment horizontal="center"/>
    </xf>
    <xf numFmtId="0" fontId="3" fillId="2" borderId="5" xfId="0" applyFont="1" applyFill="1" applyBorder="1" applyAlignment="1">
      <alignment horizontal="right"/>
    </xf>
    <xf numFmtId="4" fontId="3" fillId="2" borderId="6" xfId="0" applyNumberFormat="1" applyFont="1" applyFill="1" applyBorder="1" applyAlignment="1">
      <alignment horizontal="center"/>
    </xf>
    <xf numFmtId="0" fontId="3" fillId="2" borderId="4" xfId="0" applyFont="1" applyFill="1" applyBorder="1" applyAlignment="1">
      <alignment horizontal="right"/>
    </xf>
    <xf numFmtId="0" fontId="0" fillId="2" borderId="0" xfId="0" applyFill="1" applyBorder="1" applyAlignment="1">
      <alignment horizontal="center" vertical="center"/>
    </xf>
    <xf numFmtId="0" fontId="0" fillId="2" borderId="0" xfId="0" applyFont="1" applyFill="1" applyBorder="1" applyAlignment="1">
      <alignment horizontal="center" wrapText="1"/>
    </xf>
    <xf numFmtId="0" fontId="1" fillId="2" borderId="0" xfId="0" applyFont="1" applyFill="1" applyBorder="1" applyAlignment="1">
      <alignment horizontal="center" vertical="center" wrapText="1"/>
    </xf>
    <xf numFmtId="0" fontId="1" fillId="2" borderId="0" xfId="0" applyFont="1" applyFill="1" applyAlignment="1">
      <alignment vertical="top"/>
    </xf>
    <xf numFmtId="0" fontId="1" fillId="2" borderId="0" xfId="0" applyFont="1" applyFill="1" applyBorder="1" applyAlignment="1">
      <alignment horizontal="center" vertical="top" wrapText="1"/>
    </xf>
    <xf numFmtId="0" fontId="1" fillId="2" borderId="0" xfId="0" applyFont="1" applyFill="1" applyAlignment="1" applyProtection="1">
      <alignment/>
      <protection locked="0"/>
    </xf>
    <xf numFmtId="0" fontId="12" fillId="2" borderId="0" xfId="0" applyFont="1" applyFill="1" applyBorder="1" applyAlignment="1">
      <alignment horizontal="center" vertical="top" wrapText="1"/>
    </xf>
    <xf numFmtId="0" fontId="1" fillId="2" borderId="0" xfId="0" applyFont="1" applyFill="1" applyAlignment="1" applyProtection="1">
      <alignment vertical="top"/>
      <protection locked="0"/>
    </xf>
    <xf numFmtId="0" fontId="1" fillId="2" borderId="0" xfId="0" applyFont="1" applyFill="1" applyBorder="1" applyAlignment="1">
      <alignment horizontal="center" vertical="top" wrapText="1"/>
    </xf>
    <xf numFmtId="0" fontId="0" fillId="2" borderId="0" xfId="0" applyFill="1" applyBorder="1" applyAlignment="1">
      <alignment horizontal="center" vertical="top"/>
    </xf>
    <xf numFmtId="0" fontId="3" fillId="2" borderId="3" xfId="0" applyFont="1" applyFill="1" applyBorder="1" applyAlignment="1">
      <alignment horizontal="center"/>
    </xf>
    <xf numFmtId="0" fontId="3" fillId="2" borderId="0" xfId="0" applyFont="1" applyFill="1" applyBorder="1" applyAlignment="1">
      <alignment horizontal="center"/>
    </xf>
    <xf numFmtId="0" fontId="0" fillId="2" borderId="3" xfId="0" applyFill="1" applyBorder="1" applyAlignment="1">
      <alignment/>
    </xf>
    <xf numFmtId="0" fontId="0" fillId="2" borderId="0" xfId="0" applyFill="1" applyBorder="1" applyAlignment="1">
      <alignment/>
    </xf>
    <xf numFmtId="0" fontId="0" fillId="2" borderId="3" xfId="0" applyFont="1" applyFill="1" applyBorder="1" applyAlignment="1">
      <alignment/>
    </xf>
    <xf numFmtId="0" fontId="0" fillId="2" borderId="3" xfId="0" applyFont="1" applyFill="1" applyBorder="1" applyAlignment="1">
      <alignment horizontal="left" vertical="top" wrapText="1"/>
    </xf>
    <xf numFmtId="49" fontId="0" fillId="3" borderId="5" xfId="0" applyNumberFormat="1" applyFill="1" applyBorder="1" applyAlignment="1" applyProtection="1">
      <alignment/>
      <protection locked="0"/>
    </xf>
    <xf numFmtId="49" fontId="0" fillId="3" borderId="9" xfId="0" applyNumberFormat="1" applyFill="1" applyBorder="1" applyAlignment="1" applyProtection="1">
      <alignment/>
      <protection locked="0"/>
    </xf>
    <xf numFmtId="0" fontId="0" fillId="3" borderId="7"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4" fontId="1" fillId="3" borderId="3" xfId="0" applyNumberFormat="1" applyFont="1" applyFill="1" applyBorder="1" applyAlignment="1" applyProtection="1">
      <alignment horizontal="center"/>
      <protection locked="0"/>
    </xf>
    <xf numFmtId="0" fontId="0" fillId="3" borderId="10" xfId="0" applyFill="1" applyBorder="1" applyAlignment="1" applyProtection="1">
      <alignment vertical="top" wrapText="1"/>
      <protection locked="0"/>
    </xf>
    <xf numFmtId="0" fontId="0" fillId="3" borderId="7" xfId="0" applyFill="1" applyBorder="1" applyAlignment="1" applyProtection="1">
      <alignment vertical="top" wrapText="1"/>
      <protection locked="0"/>
    </xf>
    <xf numFmtId="0" fontId="0" fillId="3" borderId="11" xfId="0" applyFill="1" applyBorder="1" applyAlignment="1">
      <alignment vertical="top" wrapText="1"/>
    </xf>
    <xf numFmtId="0" fontId="0" fillId="3" borderId="12" xfId="0" applyFill="1" applyBorder="1" applyAlignment="1" applyProtection="1">
      <alignment vertical="top" wrapText="1"/>
      <protection locked="0"/>
    </xf>
    <xf numFmtId="0" fontId="0" fillId="3" borderId="5" xfId="0" applyFill="1" applyBorder="1" applyAlignment="1" applyProtection="1">
      <alignment horizontal="left" vertical="top" wrapText="1"/>
      <protection locked="0"/>
    </xf>
    <xf numFmtId="0" fontId="11" fillId="2" borderId="7" xfId="0" applyFont="1" applyFill="1" applyBorder="1" applyAlignment="1">
      <alignment horizontal="center" vertical="center" wrapText="1"/>
    </xf>
    <xf numFmtId="1" fontId="3" fillId="2" borderId="7" xfId="0" applyNumberFormat="1" applyFont="1" applyFill="1" applyBorder="1" applyAlignment="1" quotePrefix="1">
      <alignment horizontal="center" vertical="top"/>
    </xf>
    <xf numFmtId="0" fontId="11" fillId="2" borderId="12" xfId="0" applyFont="1" applyFill="1" applyBorder="1" applyAlignment="1">
      <alignment horizontal="center" vertical="center" wrapText="1"/>
    </xf>
    <xf numFmtId="1" fontId="3" fillId="2" borderId="12" xfId="0" applyNumberFormat="1" applyFont="1" applyFill="1" applyBorder="1" applyAlignment="1">
      <alignment horizontal="center" vertical="top"/>
    </xf>
    <xf numFmtId="0" fontId="0" fillId="2" borderId="0" xfId="0" applyFont="1" applyFill="1" applyAlignment="1">
      <alignment horizontal="center"/>
    </xf>
    <xf numFmtId="0" fontId="5" fillId="0" borderId="3" xfId="0" applyFont="1" applyBorder="1" applyAlignment="1">
      <alignment vertical="top" wrapText="1"/>
    </xf>
    <xf numFmtId="0" fontId="0" fillId="3" borderId="3" xfId="0" applyFill="1" applyBorder="1" applyAlignment="1">
      <alignment vertical="top"/>
    </xf>
    <xf numFmtId="0" fontId="13" fillId="2" borderId="4" xfId="0" applyFont="1" applyFill="1" applyBorder="1" applyAlignment="1">
      <alignment wrapText="1"/>
    </xf>
    <xf numFmtId="0" fontId="0" fillId="3" borderId="11" xfId="0" applyFill="1" applyBorder="1" applyAlignment="1" applyProtection="1">
      <alignment horizontal="left" vertical="top" wrapText="1"/>
      <protection locked="0"/>
    </xf>
    <xf numFmtId="0" fontId="0" fillId="3" borderId="15" xfId="0" applyFill="1" applyBorder="1" applyAlignment="1" applyProtection="1">
      <alignment vertical="top" wrapText="1"/>
      <protection locked="0"/>
    </xf>
    <xf numFmtId="0" fontId="0" fillId="3" borderId="11" xfId="0" applyFill="1" applyBorder="1" applyAlignment="1" applyProtection="1">
      <alignment vertical="top" wrapText="1"/>
      <protection locked="0"/>
    </xf>
    <xf numFmtId="0" fontId="3" fillId="3" borderId="12" xfId="0" applyFont="1" applyFill="1" applyBorder="1" applyAlignment="1" applyProtection="1">
      <alignment horizontal="center" vertical="top"/>
      <protection locked="0"/>
    </xf>
    <xf numFmtId="0" fontId="0" fillId="3" borderId="4" xfId="0" applyFill="1" applyBorder="1" applyAlignment="1" applyProtection="1">
      <alignment horizontal="left" vertical="top" wrapText="1"/>
      <protection locked="0"/>
    </xf>
    <xf numFmtId="0" fontId="3" fillId="2" borderId="0" xfId="0" applyFont="1" applyFill="1" applyBorder="1" applyAlignment="1">
      <alignment horizontal="right"/>
    </xf>
    <xf numFmtId="0" fontId="0" fillId="2" borderId="1" xfId="0" applyFont="1" applyFill="1" applyBorder="1" applyAlignment="1">
      <alignment horizontal="left" vertical="top" wrapText="1"/>
    </xf>
    <xf numFmtId="0" fontId="3" fillId="3" borderId="11" xfId="0" applyFont="1" applyFill="1" applyBorder="1" applyAlignment="1" applyProtection="1">
      <alignment horizontal="center" vertical="top"/>
      <protection locked="0"/>
    </xf>
    <xf numFmtId="0" fontId="0" fillId="2" borderId="2" xfId="0" applyFont="1" applyFill="1" applyBorder="1" applyAlignment="1">
      <alignment horizontal="right" vertical="top" wrapText="1"/>
    </xf>
    <xf numFmtId="0" fontId="0" fillId="2" borderId="1" xfId="0" applyFill="1" applyBorder="1" applyAlignment="1">
      <alignment horizontal="left" vertical="top" wrapText="1"/>
    </xf>
    <xf numFmtId="0" fontId="0" fillId="2" borderId="0" xfId="0" applyFont="1" applyFill="1" applyBorder="1" applyAlignment="1">
      <alignment horizontal="right" vertical="top" wrapText="1"/>
    </xf>
    <xf numFmtId="0" fontId="0" fillId="2" borderId="0" xfId="0" applyFill="1" applyBorder="1" applyAlignment="1">
      <alignment horizontal="right" vertical="top" wrapText="1"/>
    </xf>
    <xf numFmtId="0" fontId="0" fillId="3" borderId="11" xfId="0" applyFill="1" applyBorder="1" applyAlignment="1">
      <alignment wrapText="1"/>
    </xf>
    <xf numFmtId="0" fontId="16" fillId="2" borderId="2" xfId="0" applyFont="1" applyFill="1" applyBorder="1" applyAlignment="1">
      <alignment horizontal="left" vertical="top" wrapText="1"/>
    </xf>
    <xf numFmtId="166" fontId="3" fillId="3" borderId="6" xfId="0" applyNumberFormat="1" applyFont="1" applyFill="1" applyBorder="1" applyAlignment="1" applyProtection="1">
      <alignment horizontal="center"/>
      <protection locked="0"/>
    </xf>
    <xf numFmtId="0" fontId="5" fillId="2" borderId="3" xfId="0" applyFont="1" applyFill="1" applyBorder="1" applyAlignment="1">
      <alignment/>
    </xf>
    <xf numFmtId="0" fontId="5" fillId="2" borderId="0" xfId="0" applyFont="1" applyFill="1" applyAlignment="1">
      <alignment/>
    </xf>
    <xf numFmtId="0" fontId="5" fillId="2" borderId="0" xfId="0" applyFont="1" applyFill="1" applyAlignment="1">
      <alignment vertical="top"/>
    </xf>
    <xf numFmtId="0" fontId="10" fillId="2" borderId="3" xfId="0" applyFont="1" applyFill="1" applyBorder="1" applyAlignment="1">
      <alignment horizontal="center" wrapText="1"/>
    </xf>
    <xf numFmtId="0" fontId="10" fillId="2" borderId="3" xfId="0" applyFont="1" applyFill="1" applyBorder="1" applyAlignment="1">
      <alignment horizontal="left" wrapText="1"/>
    </xf>
    <xf numFmtId="0" fontId="5" fillId="4" borderId="3" xfId="0" applyFont="1" applyFill="1" applyBorder="1" applyAlignment="1">
      <alignment horizontal="center"/>
    </xf>
    <xf numFmtId="0" fontId="5" fillId="2" borderId="3" xfId="0" applyFont="1" applyFill="1" applyBorder="1" applyAlignment="1">
      <alignment horizontal="center"/>
    </xf>
    <xf numFmtId="0" fontId="5" fillId="2" borderId="3" xfId="0" applyFont="1" applyFill="1" applyBorder="1" applyAlignment="1">
      <alignment horizontal="left" wrapText="1"/>
    </xf>
    <xf numFmtId="0" fontId="10" fillId="2" borderId="3" xfId="0" applyFont="1" applyFill="1" applyBorder="1" applyAlignment="1">
      <alignment/>
    </xf>
    <xf numFmtId="0" fontId="10" fillId="2" borderId="3" xfId="0" applyFont="1" applyFill="1" applyBorder="1" applyAlignment="1">
      <alignment horizontal="left" wrapText="1"/>
    </xf>
    <xf numFmtId="0" fontId="5" fillId="0" borderId="3" xfId="0" applyFont="1" applyFill="1" applyBorder="1" applyAlignment="1">
      <alignment horizontal="center"/>
    </xf>
    <xf numFmtId="0" fontId="10" fillId="0" borderId="3" xfId="0" applyFont="1" applyBorder="1" applyAlignment="1">
      <alignment vertical="top" wrapText="1"/>
    </xf>
    <xf numFmtId="0" fontId="5" fillId="2" borderId="7" xfId="0" applyFont="1" applyFill="1" applyBorder="1" applyAlignment="1">
      <alignment/>
    </xf>
    <xf numFmtId="0" fontId="0" fillId="3" borderId="3" xfId="0" applyFont="1" applyFill="1" applyBorder="1" applyAlignment="1">
      <alignment vertical="top"/>
    </xf>
    <xf numFmtId="0" fontId="1" fillId="2" borderId="0" xfId="0" applyFont="1" applyFill="1" applyAlignment="1">
      <alignment/>
    </xf>
    <xf numFmtId="0" fontId="0" fillId="2" borderId="0" xfId="0" applyFont="1" applyFill="1" applyAlignment="1">
      <alignment/>
    </xf>
    <xf numFmtId="0" fontId="5" fillId="2" borderId="0" xfId="0" applyFont="1" applyFill="1" applyAlignment="1">
      <alignment/>
    </xf>
    <xf numFmtId="0" fontId="0" fillId="2" borderId="4" xfId="0" applyFill="1" applyBorder="1" applyAlignment="1" quotePrefix="1">
      <alignment horizontal="left" vertical="top" wrapText="1"/>
    </xf>
    <xf numFmtId="0" fontId="2" fillId="3" borderId="5"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1" fillId="2" borderId="2"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 xfId="0" applyFont="1" applyFill="1" applyBorder="1" applyAlignment="1">
      <alignment horizontal="left" vertical="top" wrapText="1"/>
    </xf>
    <xf numFmtId="0" fontId="0" fillId="2" borderId="13" xfId="0" applyFill="1" applyBorder="1" applyAlignment="1" quotePrefix="1">
      <alignment horizontal="left" vertical="top" wrapText="1"/>
    </xf>
    <xf numFmtId="0" fontId="14" fillId="0" borderId="0" xfId="0" applyFont="1" applyAlignment="1">
      <alignment vertical="top"/>
    </xf>
    <xf numFmtId="0" fontId="4" fillId="2" borderId="5" xfId="0" applyFont="1" applyFill="1" applyBorder="1" applyAlignment="1">
      <alignment horizontal="center" vertical="center"/>
    </xf>
    <xf numFmtId="0" fontId="0" fillId="0" borderId="13" xfId="0" applyFont="1" applyFill="1" applyBorder="1" applyAlignment="1" applyProtection="1">
      <alignment horizontal="left" vertical="top" wrapText="1"/>
      <protection/>
    </xf>
    <xf numFmtId="0" fontId="0" fillId="0" borderId="4"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2" fillId="3" borderId="14" xfId="0" applyFont="1" applyFill="1" applyBorder="1" applyAlignment="1" applyProtection="1">
      <alignment horizontal="left" vertical="top" wrapText="1"/>
      <protection locked="0"/>
    </xf>
    <xf numFmtId="3" fontId="3" fillId="2" borderId="6" xfId="0" applyNumberFormat="1" applyFont="1" applyFill="1" applyBorder="1" applyAlignment="1">
      <alignment horizontal="center"/>
    </xf>
    <xf numFmtId="0" fontId="4" fillId="0" borderId="0" xfId="0" applyFont="1" applyAlignment="1">
      <alignment wrapText="1"/>
    </xf>
    <xf numFmtId="0" fontId="14" fillId="0" borderId="0" xfId="0" applyFont="1" applyAlignment="1">
      <alignment/>
    </xf>
    <xf numFmtId="0" fontId="6" fillId="0" borderId="0" xfId="0" applyFont="1" applyAlignment="1" quotePrefix="1">
      <alignment horizontal="center" vertical="top" wrapText="1"/>
    </xf>
    <xf numFmtId="0" fontId="6" fillId="0" borderId="0" xfId="0" applyFont="1" applyAlignment="1">
      <alignment/>
    </xf>
    <xf numFmtId="0" fontId="4" fillId="0" borderId="0" xfId="0" applyFont="1" applyAlignment="1">
      <alignment vertical="top" wrapText="1"/>
    </xf>
    <xf numFmtId="0" fontId="0" fillId="2" borderId="10" xfId="0" applyFill="1" applyBorder="1" applyAlignment="1" quotePrefix="1">
      <alignment horizontal="left" vertical="top" wrapText="1"/>
    </xf>
    <xf numFmtId="0" fontId="0" fillId="2" borderId="13" xfId="0" applyFill="1" applyBorder="1" applyAlignment="1">
      <alignment horizontal="left" vertical="top" wrapText="1"/>
    </xf>
    <xf numFmtId="0" fontId="0" fillId="2" borderId="4" xfId="0" applyFill="1" applyBorder="1" applyAlignment="1">
      <alignment horizontal="left" vertical="top" wrapText="1"/>
    </xf>
    <xf numFmtId="0" fontId="0" fillId="2" borderId="10" xfId="0" applyFill="1" applyBorder="1" applyAlignment="1">
      <alignment horizontal="left" vertical="top" wrapText="1"/>
    </xf>
    <xf numFmtId="0" fontId="2" fillId="3" borderId="16" xfId="0" applyFont="1" applyFill="1" applyBorder="1" applyAlignment="1" applyProtection="1">
      <alignment vertical="top" wrapText="1"/>
      <protection locked="0"/>
    </xf>
    <xf numFmtId="0" fontId="2" fillId="3" borderId="17" xfId="0" applyFont="1" applyFill="1" applyBorder="1" applyAlignment="1" applyProtection="1">
      <alignment vertical="top" wrapText="1"/>
      <protection locked="0"/>
    </xf>
    <xf numFmtId="0" fontId="2" fillId="3" borderId="18" xfId="0" applyFont="1" applyFill="1" applyBorder="1" applyAlignment="1" applyProtection="1">
      <alignment vertical="top" wrapText="1"/>
      <protection locked="0"/>
    </xf>
    <xf numFmtId="0" fontId="2" fillId="2" borderId="0" xfId="0" applyFont="1" applyFill="1" applyBorder="1" applyAlignment="1">
      <alignment/>
    </xf>
    <xf numFmtId="0" fontId="2" fillId="3" borderId="0" xfId="0" applyFont="1" applyFill="1" applyBorder="1" applyAlignment="1" applyProtection="1">
      <alignment horizontal="left" vertical="top" wrapText="1"/>
      <protection locked="0"/>
    </xf>
    <xf numFmtId="0" fontId="0" fillId="2" borderId="13" xfId="0" applyFill="1" applyBorder="1" applyAlignment="1">
      <alignment vertical="top" wrapText="1"/>
    </xf>
    <xf numFmtId="0" fontId="0" fillId="2" borderId="4" xfId="0" applyFill="1" applyBorder="1" applyAlignment="1">
      <alignment vertical="top" wrapText="1"/>
    </xf>
    <xf numFmtId="0" fontId="0" fillId="2" borderId="10" xfId="0" applyFill="1" applyBorder="1" applyAlignment="1">
      <alignment vertical="top" wrapText="1"/>
    </xf>
    <xf numFmtId="0" fontId="3" fillId="2" borderId="8"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ont="1" applyFill="1" applyBorder="1" applyAlignment="1">
      <alignment horizontal="left" vertical="top" wrapText="1"/>
    </xf>
    <xf numFmtId="0" fontId="1" fillId="2" borderId="2" xfId="0" applyFont="1" applyFill="1" applyBorder="1" applyAlignment="1">
      <alignment horizontal="center" vertical="top" wrapText="1"/>
    </xf>
    <xf numFmtId="0" fontId="0" fillId="2" borderId="2" xfId="0" applyFill="1" applyBorder="1" applyAlignment="1">
      <alignment vertical="top" wrapText="1"/>
    </xf>
    <xf numFmtId="0" fontId="0" fillId="2" borderId="0" xfId="0" applyFill="1" applyBorder="1" applyAlignment="1">
      <alignment vertical="top" wrapText="1"/>
    </xf>
    <xf numFmtId="0" fontId="0" fillId="2" borderId="1" xfId="0" applyFill="1" applyBorder="1" applyAlignment="1">
      <alignment vertical="top"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0" fillId="3" borderId="10"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2" borderId="3" xfId="0" applyFont="1" applyFill="1" applyBorder="1" applyAlignment="1">
      <alignment vertical="top" wrapText="1"/>
    </xf>
    <xf numFmtId="0" fontId="3" fillId="2" borderId="3" xfId="0" applyFont="1" applyFill="1" applyBorder="1" applyAlignment="1">
      <alignment horizontal="center" vertical="center" wrapText="1"/>
    </xf>
    <xf numFmtId="0" fontId="0" fillId="2" borderId="7" xfId="0" applyFill="1" applyBorder="1" applyAlignment="1">
      <alignment horizontal="center" vertical="top"/>
    </xf>
    <xf numFmtId="0" fontId="0" fillId="2" borderId="11" xfId="0" applyFill="1" applyBorder="1" applyAlignment="1">
      <alignment horizontal="center" vertical="top"/>
    </xf>
    <xf numFmtId="0" fontId="0" fillId="0" borderId="13" xfId="0" applyFont="1" applyFill="1" applyBorder="1" applyAlignment="1" applyProtection="1">
      <alignment vertical="top" wrapText="1"/>
      <protection locked="0"/>
    </xf>
    <xf numFmtId="0" fontId="0" fillId="0" borderId="4" xfId="0" applyFont="1" applyBorder="1" applyAlignment="1">
      <alignment vertical="top" wrapText="1"/>
    </xf>
    <xf numFmtId="0" fontId="0" fillId="0" borderId="10" xfId="0" applyFont="1" applyBorder="1" applyAlignment="1">
      <alignment vertical="top" wrapText="1"/>
    </xf>
    <xf numFmtId="0" fontId="2" fillId="3" borderId="19" xfId="0" applyFont="1"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1" fillId="3" borderId="3" xfId="0" applyFont="1" applyFill="1" applyBorder="1" applyAlignment="1" applyProtection="1">
      <alignment horizontal="left"/>
      <protection locked="0"/>
    </xf>
    <xf numFmtId="0" fontId="3" fillId="2" borderId="13" xfId="0" applyFont="1" applyFill="1" applyBorder="1" applyAlignment="1">
      <alignment horizontal="left" wrapText="1"/>
    </xf>
    <xf numFmtId="0" fontId="3" fillId="2" borderId="4" xfId="0" applyFont="1" applyFill="1" applyBorder="1" applyAlignment="1">
      <alignment horizontal="left" wrapText="1"/>
    </xf>
    <xf numFmtId="0" fontId="3" fillId="2" borderId="10" xfId="0" applyFont="1" applyFill="1" applyBorder="1" applyAlignment="1">
      <alignment horizontal="left" wrapText="1"/>
    </xf>
    <xf numFmtId="0" fontId="3" fillId="2" borderId="3"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13" fillId="2" borderId="8" xfId="0" applyFont="1" applyFill="1" applyBorder="1" applyAlignment="1">
      <alignment wrapText="1"/>
    </xf>
    <xf numFmtId="0" fontId="13" fillId="2" borderId="9" xfId="0" applyFont="1" applyFill="1" applyBorder="1" applyAlignment="1">
      <alignment wrapText="1"/>
    </xf>
    <xf numFmtId="0" fontId="13" fillId="2" borderId="6" xfId="0" applyFont="1" applyFill="1" applyBorder="1" applyAlignment="1">
      <alignment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6" xfId="0" applyFill="1" applyBorder="1" applyAlignment="1">
      <alignment vertical="top" wrapText="1"/>
    </xf>
    <xf numFmtId="0" fontId="13" fillId="2" borderId="14" xfId="0" applyFont="1" applyFill="1" applyBorder="1" applyAlignment="1">
      <alignment wrapText="1"/>
    </xf>
    <xf numFmtId="0" fontId="13" fillId="2" borderId="5" xfId="0" applyFont="1" applyFill="1" applyBorder="1" applyAlignment="1">
      <alignment wrapText="1"/>
    </xf>
    <xf numFmtId="0" fontId="13" fillId="2" borderId="15" xfId="0" applyFont="1" applyFill="1" applyBorder="1" applyAlignment="1">
      <alignment wrapText="1"/>
    </xf>
    <xf numFmtId="0" fontId="3" fillId="2" borderId="2" xfId="0" applyFont="1" applyFill="1" applyBorder="1" applyAlignment="1">
      <alignment horizontal="left"/>
    </xf>
    <xf numFmtId="0" fontId="3" fillId="2" borderId="0" xfId="0" applyFont="1" applyFill="1" applyBorder="1" applyAlignment="1">
      <alignment horizontal="left"/>
    </xf>
    <xf numFmtId="0" fontId="3" fillId="2" borderId="14" xfId="0" applyFont="1" applyFill="1" applyBorder="1" applyAlignment="1">
      <alignment/>
    </xf>
    <xf numFmtId="0" fontId="3" fillId="2" borderId="5" xfId="0" applyFont="1" applyFill="1" applyBorder="1" applyAlignment="1">
      <alignment/>
    </xf>
    <xf numFmtId="0" fontId="3" fillId="2" borderId="3" xfId="0" applyFont="1" applyFill="1" applyBorder="1" applyAlignment="1">
      <alignment horizontal="left" vertical="center" wrapText="1"/>
    </xf>
    <xf numFmtId="0" fontId="0" fillId="2" borderId="22" xfId="0" applyFill="1" applyBorder="1" applyAlignment="1">
      <alignment vertical="top" wrapText="1"/>
    </xf>
    <xf numFmtId="0" fontId="0" fillId="2" borderId="12" xfId="0" applyFill="1" applyBorder="1" applyAlignment="1">
      <alignment horizontal="center" vertical="top"/>
    </xf>
    <xf numFmtId="0" fontId="0" fillId="2" borderId="2" xfId="0" applyFill="1" applyBorder="1" applyAlignment="1">
      <alignment horizontal="left" vertical="top" wrapText="1"/>
    </xf>
    <xf numFmtId="0" fontId="0" fillId="2" borderId="0" xfId="0" applyFill="1" applyBorder="1" applyAlignment="1" quotePrefix="1">
      <alignment horizontal="left" vertical="top" wrapText="1"/>
    </xf>
    <xf numFmtId="0" fontId="0" fillId="2" borderId="1" xfId="0" applyFill="1" applyBorder="1" applyAlignment="1" quotePrefix="1">
      <alignment horizontal="left" vertical="top" wrapText="1"/>
    </xf>
    <xf numFmtId="0" fontId="13" fillId="2" borderId="8"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2" borderId="6" xfId="0" applyFont="1" applyFill="1" applyBorder="1" applyAlignment="1">
      <alignment horizontal="left" vertical="top" wrapText="1"/>
    </xf>
    <xf numFmtId="0" fontId="0" fillId="2" borderId="3" xfId="0" applyFill="1" applyBorder="1" applyAlignment="1">
      <alignment vertical="top" wrapText="1"/>
    </xf>
    <xf numFmtId="0" fontId="7" fillId="2" borderId="0" xfId="0" applyFont="1" applyFill="1" applyAlignment="1">
      <alignment horizont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left" wrapText="1"/>
    </xf>
    <xf numFmtId="0" fontId="0" fillId="3" borderId="9"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173" fontId="0" fillId="3" borderId="9" xfId="0" applyNumberFormat="1" applyFill="1" applyBorder="1" applyAlignment="1" applyProtection="1">
      <alignment horizontal="left" vertical="center"/>
      <protection locked="0"/>
    </xf>
    <xf numFmtId="173" fontId="0" fillId="3" borderId="6" xfId="0" applyNumberFormat="1" applyFill="1" applyBorder="1" applyAlignment="1" applyProtection="1">
      <alignment horizontal="left" vertical="center"/>
      <protection locked="0"/>
    </xf>
    <xf numFmtId="49" fontId="0" fillId="3" borderId="5" xfId="0" applyNumberFormat="1" applyFill="1" applyBorder="1" applyAlignment="1" applyProtection="1">
      <alignment/>
      <protection locked="0"/>
    </xf>
    <xf numFmtId="49" fontId="0" fillId="3" borderId="15" xfId="0" applyNumberFormat="1" applyFill="1" applyBorder="1" applyAlignment="1" applyProtection="1">
      <alignment/>
      <protection locked="0"/>
    </xf>
    <xf numFmtId="0" fontId="3" fillId="2" borderId="13" xfId="0" applyFont="1" applyFill="1" applyBorder="1" applyAlignment="1">
      <alignment horizontal="left"/>
    </xf>
    <xf numFmtId="0" fontId="3" fillId="2" borderId="4" xfId="0" applyFont="1" applyFill="1" applyBorder="1" applyAlignment="1">
      <alignment horizontal="left"/>
    </xf>
    <xf numFmtId="0" fontId="4" fillId="2" borderId="1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Border="1" applyAlignment="1">
      <alignment horizontal="center" vertical="center"/>
    </xf>
    <xf numFmtId="0" fontId="0" fillId="3" borderId="7"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3" fillId="2" borderId="7" xfId="0" applyFont="1" applyFill="1" applyBorder="1" applyAlignment="1">
      <alignment horizontal="center" vertical="top" wrapText="1"/>
    </xf>
    <xf numFmtId="0" fontId="3" fillId="2" borderId="12" xfId="0" applyFont="1" applyFill="1" applyBorder="1" applyAlignment="1">
      <alignment horizontal="center" vertical="top" wrapText="1"/>
    </xf>
    <xf numFmtId="0" fontId="0" fillId="2" borderId="22" xfId="0" applyFill="1" applyBorder="1" applyAlignment="1">
      <alignment horizontal="left" vertical="top" wrapText="1"/>
    </xf>
    <xf numFmtId="0" fontId="1" fillId="2" borderId="0" xfId="0" applyFont="1" applyFill="1" applyAlignment="1">
      <alignment horizontal="center" vertical="top"/>
    </xf>
    <xf numFmtId="0" fontId="3" fillId="2" borderId="7" xfId="0" applyFont="1" applyFill="1" applyBorder="1" applyAlignment="1">
      <alignment horizontal="center" vertical="top"/>
    </xf>
    <xf numFmtId="0" fontId="3" fillId="2" borderId="12" xfId="0" applyFont="1"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22"/>
  <sheetViews>
    <sheetView workbookViewId="0" topLeftCell="A1">
      <selection activeCell="A1" sqref="A1:B1"/>
    </sheetView>
  </sheetViews>
  <sheetFormatPr defaultColWidth="9.140625" defaultRowHeight="12.75"/>
  <cols>
    <col min="1" max="1" width="4.7109375" style="2" customWidth="1"/>
    <col min="2" max="2" width="79.7109375" style="1" customWidth="1"/>
  </cols>
  <sheetData>
    <row r="1" spans="1:2" ht="39" customHeight="1">
      <c r="A1" s="140" t="s">
        <v>266</v>
      </c>
      <c r="B1" s="141"/>
    </row>
    <row r="2" spans="1:2" s="3" customFormat="1" ht="8.25" customHeight="1">
      <c r="A2" s="5"/>
      <c r="B2" s="4"/>
    </row>
    <row r="3" spans="1:2" ht="15.75">
      <c r="A3" s="138" t="s">
        <v>553</v>
      </c>
      <c r="B3" s="139"/>
    </row>
    <row r="4" spans="1:2" s="7" customFormat="1" ht="42.75">
      <c r="A4" s="6">
        <v>1</v>
      </c>
      <c r="B4" s="8" t="s">
        <v>136</v>
      </c>
    </row>
    <row r="5" spans="1:2" s="7" customFormat="1" ht="8.25" customHeight="1">
      <c r="A5" s="6"/>
      <c r="B5" s="9"/>
    </row>
    <row r="6" spans="1:2" ht="15">
      <c r="A6" s="142" t="s">
        <v>493</v>
      </c>
      <c r="B6" s="131"/>
    </row>
    <row r="7" spans="1:2" s="7" customFormat="1" ht="28.5">
      <c r="A7" s="6">
        <v>1</v>
      </c>
      <c r="B7" s="9" t="s">
        <v>494</v>
      </c>
    </row>
    <row r="8" spans="1:2" s="7" customFormat="1" ht="14.25">
      <c r="A8" s="6">
        <v>2</v>
      </c>
      <c r="B8" s="9" t="s">
        <v>383</v>
      </c>
    </row>
    <row r="9" spans="1:2" s="7" customFormat="1" ht="14.25">
      <c r="A9" s="6">
        <v>3</v>
      </c>
      <c r="B9" s="9" t="s">
        <v>497</v>
      </c>
    </row>
    <row r="10" spans="1:2" s="7" customFormat="1" ht="71.25">
      <c r="A10" s="6">
        <v>4</v>
      </c>
      <c r="B10" s="8" t="s">
        <v>496</v>
      </c>
    </row>
    <row r="11" spans="1:2" s="7" customFormat="1" ht="8.25" customHeight="1">
      <c r="A11" s="6"/>
      <c r="B11" s="9"/>
    </row>
    <row r="12" spans="1:2" ht="15">
      <c r="A12" s="142" t="s">
        <v>267</v>
      </c>
      <c r="B12" s="131"/>
    </row>
    <row r="13" spans="1:2" s="7" customFormat="1" ht="42.75">
      <c r="A13" s="6">
        <v>1</v>
      </c>
      <c r="B13" s="9" t="s">
        <v>268</v>
      </c>
    </row>
    <row r="14" spans="1:2" s="7" customFormat="1" ht="14.25">
      <c r="A14" s="6">
        <v>2</v>
      </c>
      <c r="B14" s="9" t="s">
        <v>498</v>
      </c>
    </row>
    <row r="15" spans="1:2" s="7" customFormat="1" ht="57">
      <c r="A15" s="6">
        <v>3</v>
      </c>
      <c r="B15" s="9" t="s">
        <v>269</v>
      </c>
    </row>
    <row r="16" spans="1:2" s="7" customFormat="1" ht="28.5">
      <c r="A16" s="6">
        <v>4</v>
      </c>
      <c r="B16" s="9" t="s">
        <v>274</v>
      </c>
    </row>
    <row r="17" spans="1:2" s="7" customFormat="1" ht="28.5">
      <c r="A17" s="6">
        <v>5</v>
      </c>
      <c r="B17" s="9" t="s">
        <v>270</v>
      </c>
    </row>
    <row r="18" spans="1:2" s="7" customFormat="1" ht="28.5">
      <c r="A18" s="6">
        <v>6</v>
      </c>
      <c r="B18" s="9" t="s">
        <v>271</v>
      </c>
    </row>
    <row r="19" spans="1:2" s="7" customFormat="1" ht="28.5">
      <c r="A19" s="6">
        <v>7</v>
      </c>
      <c r="B19" s="8" t="s">
        <v>499</v>
      </c>
    </row>
    <row r="20" spans="1:2" s="7" customFormat="1" ht="42.75">
      <c r="A20" s="6">
        <v>8</v>
      </c>
      <c r="B20" s="8" t="s">
        <v>272</v>
      </c>
    </row>
    <row r="21" spans="1:2" ht="15.75">
      <c r="A21" s="138" t="s">
        <v>500</v>
      </c>
      <c r="B21" s="139"/>
    </row>
    <row r="22" spans="1:2" s="7" customFormat="1" ht="42.75">
      <c r="A22" s="6">
        <v>1</v>
      </c>
      <c r="B22" s="10" t="s">
        <v>265</v>
      </c>
    </row>
  </sheetData>
  <mergeCells count="5">
    <mergeCell ref="A21:B21"/>
    <mergeCell ref="A1:B1"/>
    <mergeCell ref="A3:B3"/>
    <mergeCell ref="A6:B6"/>
    <mergeCell ref="A12:B12"/>
  </mergeCells>
  <printOptions horizontalCentered="1"/>
  <pageMargins left="1" right="1" top="0.75" bottom="0.5" header="0.5" footer="0.5"/>
  <pageSetup horizontalDpi="600" verticalDpi="600" orientation="portrait" r:id="rId1"/>
  <headerFooter alignWithMargins="0">
    <oddHeader>&amp;RJuly 21, 2003</oddHeader>
  </headerFooter>
</worksheet>
</file>

<file path=xl/worksheets/sheet2.xml><?xml version="1.0" encoding="utf-8"?>
<worksheet xmlns="http://schemas.openxmlformats.org/spreadsheetml/2006/main" xmlns:r="http://schemas.openxmlformats.org/officeDocument/2006/relationships">
  <sheetPr codeName="Sheet10"/>
  <dimension ref="A1:AL591"/>
  <sheetViews>
    <sheetView tabSelected="1" zoomScale="115" zoomScaleNormal="115" zoomScaleSheetLayoutView="115" workbookViewId="0" topLeftCell="A1">
      <selection activeCell="C10" sqref="C10"/>
    </sheetView>
  </sheetViews>
  <sheetFormatPr defaultColWidth="9.140625" defaultRowHeight="12.75"/>
  <cols>
    <col min="1" max="1" width="3.7109375" style="18" customWidth="1"/>
    <col min="2" max="2" width="18.7109375" style="18" customWidth="1"/>
    <col min="3" max="3" width="27.7109375" style="18" customWidth="1"/>
    <col min="4" max="4" width="14.7109375" style="18" customWidth="1"/>
    <col min="5" max="5" width="17.7109375" style="18" customWidth="1"/>
    <col min="6" max="6" width="14.7109375" style="15" customWidth="1"/>
    <col min="7" max="7" width="5.7109375" style="15" hidden="1" customWidth="1"/>
    <col min="8" max="8" width="0" style="46" hidden="1" customWidth="1"/>
    <col min="9" max="26" width="9.140625" style="18" customWidth="1"/>
    <col min="27" max="27" width="34.7109375" style="18" customWidth="1"/>
    <col min="28" max="28" width="9.140625" style="18" customWidth="1"/>
    <col min="29" max="29" width="36.7109375" style="18" customWidth="1"/>
    <col min="30" max="30" width="9.140625" style="18" customWidth="1"/>
    <col min="31" max="31" width="6.57421875" style="108" customWidth="1"/>
    <col min="32" max="32" width="67.7109375" style="108" customWidth="1"/>
    <col min="33" max="33" width="9.140625" style="18" customWidth="1"/>
    <col min="34" max="34" width="121.140625" style="18" customWidth="1"/>
    <col min="35" max="35" width="9.140625" style="18" customWidth="1"/>
    <col min="36" max="36" width="35.7109375" style="18" customWidth="1"/>
    <col min="37" max="37" width="9.140625" style="18" customWidth="1"/>
    <col min="38" max="38" width="66.7109375" style="18" customWidth="1"/>
    <col min="39" max="16384" width="9.140625" style="18" customWidth="1"/>
  </cols>
  <sheetData>
    <row r="1" spans="1:7" ht="23.25">
      <c r="A1" s="209" t="s">
        <v>31</v>
      </c>
      <c r="B1" s="209"/>
      <c r="C1" s="209"/>
      <c r="D1" s="209"/>
      <c r="E1" s="209"/>
      <c r="F1" s="209"/>
      <c r="G1" s="47"/>
    </row>
    <row r="2" spans="1:6" ht="15" customHeight="1">
      <c r="A2" s="225" t="s">
        <v>171</v>
      </c>
      <c r="B2" s="225"/>
      <c r="C2" s="225"/>
      <c r="D2" s="225"/>
      <c r="E2" s="225"/>
      <c r="F2" s="225"/>
    </row>
    <row r="3" spans="1:6" ht="15" customHeight="1">
      <c r="A3" s="132" t="s">
        <v>396</v>
      </c>
      <c r="B3" s="132"/>
      <c r="C3" s="132"/>
      <c r="D3" s="132"/>
      <c r="E3" s="132"/>
      <c r="F3" s="132"/>
    </row>
    <row r="4" spans="1:6" ht="15.75">
      <c r="A4" s="48"/>
      <c r="B4" s="23"/>
      <c r="C4" s="23"/>
      <c r="D4" s="23"/>
      <c r="E4" s="49" t="s">
        <v>144</v>
      </c>
      <c r="F4" s="51">
        <f>F109</f>
        <v>0</v>
      </c>
    </row>
    <row r="5" spans="1:6" ht="15.75">
      <c r="A5" s="52"/>
      <c r="B5" s="53"/>
      <c r="C5" s="53"/>
      <c r="D5" s="53"/>
      <c r="E5" s="16" t="s">
        <v>21</v>
      </c>
      <c r="F5" s="106"/>
    </row>
    <row r="6" spans="1:6" ht="15.75">
      <c r="A6" s="52"/>
      <c r="B6" s="53"/>
      <c r="C6" s="53"/>
      <c r="D6" s="53"/>
      <c r="E6" s="97" t="s">
        <v>172</v>
      </c>
      <c r="F6" s="137">
        <f>SUM(F53:F66)</f>
        <v>0</v>
      </c>
    </row>
    <row r="7" spans="1:6" ht="15.75">
      <c r="A7" s="52"/>
      <c r="B7" s="53"/>
      <c r="C7" s="53"/>
      <c r="D7" s="53"/>
      <c r="E7" s="97" t="s">
        <v>173</v>
      </c>
      <c r="F7" s="137">
        <f>SUM(F78:F87)</f>
        <v>0</v>
      </c>
    </row>
    <row r="8" spans="1:6" ht="15.75">
      <c r="A8" s="54"/>
      <c r="B8" s="24"/>
      <c r="C8" s="24"/>
      <c r="D8" s="24"/>
      <c r="E8" s="55" t="s">
        <v>285</v>
      </c>
      <c r="F8" s="56">
        <f>IF(F32=0,0,F109/F32)</f>
        <v>0</v>
      </c>
    </row>
    <row r="9" spans="1:5" ht="4.5" customHeight="1">
      <c r="A9" s="14"/>
      <c r="B9" s="15"/>
      <c r="C9" s="15"/>
      <c r="D9" s="15"/>
      <c r="E9" s="15"/>
    </row>
    <row r="10" spans="1:6" ht="18" customHeight="1">
      <c r="A10" s="220" t="s">
        <v>374</v>
      </c>
      <c r="B10" s="221"/>
      <c r="C10" s="75"/>
      <c r="D10" s="57" t="s">
        <v>375</v>
      </c>
      <c r="E10" s="214"/>
      <c r="F10" s="215"/>
    </row>
    <row r="11" spans="1:7" ht="18" customHeight="1">
      <c r="A11" s="195" t="s">
        <v>384</v>
      </c>
      <c r="B11" s="196"/>
      <c r="C11" s="218"/>
      <c r="D11" s="218"/>
      <c r="E11" s="218"/>
      <c r="F11" s="219"/>
      <c r="G11" s="53"/>
    </row>
    <row r="12" spans="1:6" ht="18" customHeight="1">
      <c r="A12" s="197" t="s">
        <v>495</v>
      </c>
      <c r="B12" s="198"/>
      <c r="C12" s="74"/>
      <c r="D12" s="55" t="s">
        <v>376</v>
      </c>
      <c r="E12" s="216"/>
      <c r="F12" s="217"/>
    </row>
    <row r="13" spans="1:6" ht="4.5" customHeight="1">
      <c r="A13" s="17"/>
      <c r="F13" s="18"/>
    </row>
    <row r="14" spans="1:6" ht="18" customHeight="1">
      <c r="A14" s="183" t="s">
        <v>434</v>
      </c>
      <c r="B14" s="184"/>
      <c r="C14" s="184"/>
      <c r="D14" s="184"/>
      <c r="E14" s="184"/>
      <c r="F14" s="185"/>
    </row>
    <row r="15" spans="1:6" ht="36" customHeight="1">
      <c r="A15" s="40">
        <v>1</v>
      </c>
      <c r="B15" s="208" t="s">
        <v>29</v>
      </c>
      <c r="C15" s="208"/>
      <c r="D15" s="208"/>
      <c r="E15" s="208"/>
      <c r="F15" s="90"/>
    </row>
    <row r="16" spans="1:6" ht="27" customHeight="1">
      <c r="A16" s="40">
        <v>2</v>
      </c>
      <c r="B16" s="208" t="s">
        <v>608</v>
      </c>
      <c r="C16" s="208"/>
      <c r="D16" s="208"/>
      <c r="E16" s="208"/>
      <c r="F16" s="90"/>
    </row>
    <row r="17" spans="1:6" ht="27" customHeight="1">
      <c r="A17" s="40">
        <v>3</v>
      </c>
      <c r="B17" s="208" t="s">
        <v>273</v>
      </c>
      <c r="C17" s="208"/>
      <c r="D17" s="208"/>
      <c r="E17" s="208"/>
      <c r="F17" s="90"/>
    </row>
    <row r="18" spans="1:6" ht="25.5" customHeight="1">
      <c r="A18" s="205" t="s">
        <v>247</v>
      </c>
      <c r="B18" s="206"/>
      <c r="C18" s="206"/>
      <c r="D18" s="206"/>
      <c r="E18" s="206"/>
      <c r="F18" s="207"/>
    </row>
    <row r="19" spans="1:6" ht="4.5" customHeight="1">
      <c r="A19" s="17"/>
      <c r="F19" s="18"/>
    </row>
    <row r="20" spans="1:6" ht="18" customHeight="1">
      <c r="A20" s="222" t="s">
        <v>437</v>
      </c>
      <c r="B20" s="223"/>
      <c r="C20" s="223"/>
      <c r="D20" s="223"/>
      <c r="E20" s="223"/>
      <c r="F20" s="224"/>
    </row>
    <row r="21" spans="1:6" ht="14.25">
      <c r="A21" s="179" t="s">
        <v>606</v>
      </c>
      <c r="B21" s="180"/>
      <c r="C21" s="180"/>
      <c r="D21" s="180"/>
      <c r="E21" s="180"/>
      <c r="F21" s="181"/>
    </row>
    <row r="22" spans="1:32" s="122" customFormat="1" ht="48" customHeight="1">
      <c r="A22" s="40">
        <v>1</v>
      </c>
      <c r="B22" s="168" t="s">
        <v>373</v>
      </c>
      <c r="C22" s="168"/>
      <c r="D22" s="168"/>
      <c r="E22" s="168"/>
      <c r="F22" s="120"/>
      <c r="G22" s="88"/>
      <c r="H22" s="121"/>
      <c r="AE22" s="123"/>
      <c r="AF22" s="123"/>
    </row>
    <row r="23" spans="1:6" ht="25.5" customHeight="1">
      <c r="A23" s="192" t="s">
        <v>248</v>
      </c>
      <c r="B23" s="193"/>
      <c r="C23" s="193"/>
      <c r="D23" s="193"/>
      <c r="E23" s="193"/>
      <c r="F23" s="194"/>
    </row>
    <row r="24" spans="1:6" ht="14.25">
      <c r="A24" s="179" t="s">
        <v>607</v>
      </c>
      <c r="B24" s="180"/>
      <c r="C24" s="180"/>
      <c r="D24" s="180"/>
      <c r="E24" s="180"/>
      <c r="F24" s="181"/>
    </row>
    <row r="25" spans="1:6" ht="35.25" customHeight="1">
      <c r="A25" s="40">
        <v>2</v>
      </c>
      <c r="B25" s="189" t="s">
        <v>12</v>
      </c>
      <c r="C25" s="190"/>
      <c r="D25" s="190"/>
      <c r="E25" s="191"/>
      <c r="F25" s="90"/>
    </row>
    <row r="26" spans="1:6" ht="25.5" customHeight="1">
      <c r="A26" s="186" t="s">
        <v>249</v>
      </c>
      <c r="B26" s="187"/>
      <c r="C26" s="187"/>
      <c r="D26" s="187"/>
      <c r="E26" s="187"/>
      <c r="F26" s="188"/>
    </row>
    <row r="27" spans="1:6" ht="4.5" customHeight="1">
      <c r="A27" s="91"/>
      <c r="B27" s="91"/>
      <c r="C27" s="91"/>
      <c r="D27" s="91"/>
      <c r="E27" s="91"/>
      <c r="F27" s="91"/>
    </row>
    <row r="28" spans="1:6" ht="18" customHeight="1">
      <c r="A28" s="183" t="s">
        <v>359</v>
      </c>
      <c r="B28" s="184"/>
      <c r="C28" s="184"/>
      <c r="D28" s="184"/>
      <c r="E28" s="184"/>
      <c r="F28" s="185"/>
    </row>
    <row r="29" spans="1:7" ht="25.5">
      <c r="A29" s="182" t="s">
        <v>435</v>
      </c>
      <c r="B29" s="182"/>
      <c r="C29" s="169" t="s">
        <v>379</v>
      </c>
      <c r="D29" s="169"/>
      <c r="E29" s="19" t="s">
        <v>377</v>
      </c>
      <c r="F29" s="20" t="s">
        <v>378</v>
      </c>
      <c r="G29" s="53"/>
    </row>
    <row r="30" spans="1:7" ht="18" customHeight="1">
      <c r="A30" s="178"/>
      <c r="B30" s="178"/>
      <c r="C30" s="178"/>
      <c r="D30" s="178"/>
      <c r="E30" s="78"/>
      <c r="F30" s="78"/>
      <c r="G30" s="53"/>
    </row>
    <row r="31" spans="1:7" ht="18" customHeight="1">
      <c r="A31" s="178"/>
      <c r="B31" s="178"/>
      <c r="C31" s="178"/>
      <c r="D31" s="178"/>
      <c r="E31" s="78"/>
      <c r="F31" s="78"/>
      <c r="G31" s="53"/>
    </row>
    <row r="32" spans="1:7" ht="22.5" customHeight="1">
      <c r="A32" s="210" t="s">
        <v>554</v>
      </c>
      <c r="B32" s="211"/>
      <c r="C32" s="211"/>
      <c r="D32" s="211"/>
      <c r="E32" s="212"/>
      <c r="F32" s="21">
        <f>SUM(F30:F31)</f>
        <v>0</v>
      </c>
      <c r="G32" s="58"/>
    </row>
    <row r="33" spans="1:7" ht="4.5" customHeight="1">
      <c r="A33" s="22"/>
      <c r="B33" s="22"/>
      <c r="C33" s="22"/>
      <c r="D33" s="22"/>
      <c r="E33" s="22"/>
      <c r="F33" s="23"/>
      <c r="G33" s="53"/>
    </row>
    <row r="34" spans="1:7" ht="10.5" customHeight="1">
      <c r="A34" s="150" t="s">
        <v>286</v>
      </c>
      <c r="B34" s="150"/>
      <c r="C34" s="150"/>
      <c r="D34" s="150"/>
      <c r="E34" s="150"/>
      <c r="F34" s="150"/>
      <c r="G34" s="53"/>
    </row>
    <row r="35" spans="1:7" ht="45" customHeight="1">
      <c r="A35" s="151"/>
      <c r="B35" s="151"/>
      <c r="C35" s="151"/>
      <c r="D35" s="151"/>
      <c r="E35" s="151"/>
      <c r="F35" s="151"/>
      <c r="G35" s="53"/>
    </row>
    <row r="36" spans="1:7" ht="4.5" customHeight="1">
      <c r="A36" s="71"/>
      <c r="B36" s="71"/>
      <c r="C36" s="71"/>
      <c r="D36" s="71"/>
      <c r="E36" s="71"/>
      <c r="F36" s="53"/>
      <c r="G36" s="53"/>
    </row>
    <row r="37" spans="1:7" ht="51" customHeight="1">
      <c r="A37" s="213" t="s">
        <v>610</v>
      </c>
      <c r="B37" s="213"/>
      <c r="C37" s="213"/>
      <c r="D37" s="213"/>
      <c r="E37" s="213"/>
      <c r="F37" s="213"/>
      <c r="G37" s="59"/>
    </row>
    <row r="38" spans="1:7" ht="25.5">
      <c r="A38" s="155" t="s">
        <v>611</v>
      </c>
      <c r="B38" s="156"/>
      <c r="C38" s="156"/>
      <c r="D38" s="157"/>
      <c r="E38" s="25" t="s">
        <v>360</v>
      </c>
      <c r="F38" s="19" t="s">
        <v>380</v>
      </c>
      <c r="G38" s="60" t="s">
        <v>521</v>
      </c>
    </row>
    <row r="39" spans="1:32" s="44" customFormat="1" ht="14.25">
      <c r="A39" s="26" t="s">
        <v>381</v>
      </c>
      <c r="B39" s="27" t="s">
        <v>522</v>
      </c>
      <c r="C39" s="28"/>
      <c r="D39" s="29"/>
      <c r="E39" s="30">
        <f>SUM(G40:G50)</f>
        <v>110</v>
      </c>
      <c r="F39" s="31"/>
      <c r="H39" s="61"/>
      <c r="AE39" s="109"/>
      <c r="AF39" s="109"/>
    </row>
    <row r="40" spans="1:11" ht="48" customHeight="1">
      <c r="A40" s="32">
        <v>1</v>
      </c>
      <c r="B40" s="152" t="s">
        <v>121</v>
      </c>
      <c r="C40" s="153"/>
      <c r="D40" s="154"/>
      <c r="E40" s="79"/>
      <c r="F40" s="26">
        <f>IF(H40=TRUE,25,0)</f>
        <v>0</v>
      </c>
      <c r="G40" s="62">
        <v>25</v>
      </c>
      <c r="H40" s="65" t="b">
        <v>0</v>
      </c>
      <c r="K40" s="45"/>
    </row>
    <row r="41" spans="1:11" ht="14.25">
      <c r="A41" s="35"/>
      <c r="B41" s="136"/>
      <c r="C41" s="125"/>
      <c r="D41" s="126"/>
      <c r="E41" s="93"/>
      <c r="F41" s="36"/>
      <c r="G41" s="62"/>
      <c r="H41" s="65"/>
      <c r="K41" s="45"/>
    </row>
    <row r="42" spans="1:8" ht="25.5" customHeight="1">
      <c r="A42" s="32">
        <v>2</v>
      </c>
      <c r="B42" s="152" t="s">
        <v>526</v>
      </c>
      <c r="C42" s="153"/>
      <c r="D42" s="154"/>
      <c r="E42" s="80"/>
      <c r="F42" s="26">
        <f>IF(H42=TRUE,25,0)</f>
        <v>0</v>
      </c>
      <c r="G42" s="159">
        <v>25</v>
      </c>
      <c r="H42" s="65" t="b">
        <v>0</v>
      </c>
    </row>
    <row r="43" spans="1:8" ht="12.75" customHeight="1">
      <c r="A43" s="33"/>
      <c r="B43" s="13" t="s">
        <v>120</v>
      </c>
      <c r="C43" s="11"/>
      <c r="D43" s="12"/>
      <c r="E43" s="81" t="s">
        <v>120</v>
      </c>
      <c r="F43" s="34"/>
      <c r="G43" s="159"/>
      <c r="H43" s="65"/>
    </row>
    <row r="44" spans="1:8" ht="25.5" customHeight="1">
      <c r="A44" s="33"/>
      <c r="B44" s="160" t="s">
        <v>314</v>
      </c>
      <c r="C44" s="161"/>
      <c r="D44" s="162"/>
      <c r="E44" s="94"/>
      <c r="F44" s="34">
        <f>IF(H44=TRUE,15,0)</f>
        <v>0</v>
      </c>
      <c r="G44" s="159"/>
      <c r="H44" s="65" t="b">
        <v>0</v>
      </c>
    </row>
    <row r="45" spans="1:8" ht="14.25">
      <c r="A45" s="35"/>
      <c r="B45" s="136"/>
      <c r="C45" s="125"/>
      <c r="D45" s="126"/>
      <c r="E45" s="93"/>
      <c r="F45" s="36"/>
      <c r="G45" s="62"/>
      <c r="H45" s="65"/>
    </row>
    <row r="46" spans="1:8" ht="49.5" customHeight="1">
      <c r="A46" s="32">
        <v>3</v>
      </c>
      <c r="B46" s="152" t="s">
        <v>534</v>
      </c>
      <c r="C46" s="153"/>
      <c r="D46" s="154"/>
      <c r="E46" s="79"/>
      <c r="F46" s="26">
        <f>IF(H46=TRUE,25,0)</f>
        <v>0</v>
      </c>
      <c r="G46" s="62">
        <v>25</v>
      </c>
      <c r="H46" s="65" t="b">
        <v>0</v>
      </c>
    </row>
    <row r="47" spans="1:8" ht="14.25">
      <c r="A47" s="35"/>
      <c r="B47" s="136"/>
      <c r="C47" s="125"/>
      <c r="D47" s="126"/>
      <c r="E47" s="93"/>
      <c r="F47" s="36"/>
      <c r="G47" s="62"/>
      <c r="H47" s="65"/>
    </row>
    <row r="48" spans="1:8" ht="37.5" customHeight="1">
      <c r="A48" s="32">
        <v>4</v>
      </c>
      <c r="B48" s="152" t="s">
        <v>529</v>
      </c>
      <c r="C48" s="153"/>
      <c r="D48" s="154"/>
      <c r="E48" s="79"/>
      <c r="F48" s="26">
        <f>IF(H48=TRUE,25,0)</f>
        <v>0</v>
      </c>
      <c r="G48" s="62">
        <v>25</v>
      </c>
      <c r="H48" s="65" t="b">
        <v>0</v>
      </c>
    </row>
    <row r="49" spans="1:8" ht="14.25">
      <c r="A49" s="35"/>
      <c r="B49" s="136"/>
      <c r="C49" s="125"/>
      <c r="D49" s="126"/>
      <c r="E49" s="93"/>
      <c r="F49" s="36"/>
      <c r="G49" s="62"/>
      <c r="H49" s="65"/>
    </row>
    <row r="50" spans="1:8" ht="25.5" customHeight="1">
      <c r="A50" s="32">
        <v>5</v>
      </c>
      <c r="B50" s="152" t="s">
        <v>309</v>
      </c>
      <c r="C50" s="153"/>
      <c r="D50" s="154"/>
      <c r="E50" s="79"/>
      <c r="F50" s="26">
        <f>IF(H50=TRUE,10,0)</f>
        <v>0</v>
      </c>
      <c r="G50" s="62">
        <v>10</v>
      </c>
      <c r="H50" s="65" t="b">
        <v>0</v>
      </c>
    </row>
    <row r="51" spans="1:8" ht="14.25">
      <c r="A51" s="35"/>
      <c r="B51" s="136"/>
      <c r="C51" s="125"/>
      <c r="D51" s="126"/>
      <c r="E51" s="93"/>
      <c r="F51" s="36"/>
      <c r="G51" s="62"/>
      <c r="H51" s="65"/>
    </row>
    <row r="52" spans="1:32" s="44" customFormat="1" ht="14.25">
      <c r="A52" s="38" t="s">
        <v>382</v>
      </c>
      <c r="B52" s="37" t="s">
        <v>523</v>
      </c>
      <c r="C52" s="28"/>
      <c r="D52" s="29"/>
      <c r="E52" s="39">
        <f>SUM(G53:G65)</f>
        <v>110</v>
      </c>
      <c r="F52" s="31"/>
      <c r="G52" s="64"/>
      <c r="H52" s="65"/>
      <c r="AE52" s="109"/>
      <c r="AF52" s="109"/>
    </row>
    <row r="53" spans="1:8" ht="40.5" customHeight="1">
      <c r="A53" s="32">
        <v>1</v>
      </c>
      <c r="B53" s="158" t="s">
        <v>16</v>
      </c>
      <c r="C53" s="158"/>
      <c r="D53" s="158"/>
      <c r="E53" s="104" t="s">
        <v>120</v>
      </c>
      <c r="F53" s="26">
        <f>IF(H53=TRUE,30,0)</f>
        <v>0</v>
      </c>
      <c r="G53" s="62">
        <v>30</v>
      </c>
      <c r="H53" s="63" t="b">
        <v>0</v>
      </c>
    </row>
    <row r="54" spans="1:8" ht="35.25" customHeight="1">
      <c r="A54" s="33"/>
      <c r="B54" s="127" t="s">
        <v>15</v>
      </c>
      <c r="C54" s="128"/>
      <c r="D54" s="129"/>
      <c r="E54" s="99"/>
      <c r="F54" s="34">
        <f>IF(H54=TRUE,20,0)</f>
        <v>0</v>
      </c>
      <c r="G54" s="62"/>
      <c r="H54" s="63" t="b">
        <v>0</v>
      </c>
    </row>
    <row r="55" spans="1:8" ht="12.75" customHeight="1">
      <c r="A55" s="33"/>
      <c r="B55" s="100"/>
      <c r="C55" s="102"/>
      <c r="D55" s="98"/>
      <c r="E55" s="81" t="s">
        <v>120</v>
      </c>
      <c r="F55" s="34"/>
      <c r="G55" s="62"/>
      <c r="H55" s="63"/>
    </row>
    <row r="56" spans="1:8" ht="19.5" customHeight="1">
      <c r="A56" s="33"/>
      <c r="B56" s="100"/>
      <c r="C56" s="102"/>
      <c r="D56" s="98"/>
      <c r="E56" s="99"/>
      <c r="F56" s="34">
        <f>IF(H56=TRUE,10,0)</f>
        <v>0</v>
      </c>
      <c r="G56" s="62"/>
      <c r="H56" s="63" t="b">
        <v>0</v>
      </c>
    </row>
    <row r="57" spans="1:8" ht="14.25">
      <c r="A57" s="35"/>
      <c r="B57" s="136"/>
      <c r="C57" s="125"/>
      <c r="D57" s="126"/>
      <c r="E57" s="95"/>
      <c r="F57" s="36"/>
      <c r="G57" s="62"/>
      <c r="H57" s="63"/>
    </row>
    <row r="58" spans="1:8" ht="48.75" customHeight="1">
      <c r="A58" s="32">
        <v>2</v>
      </c>
      <c r="B58" s="144" t="s">
        <v>609</v>
      </c>
      <c r="C58" s="145"/>
      <c r="D58" s="230"/>
      <c r="E58" s="96"/>
      <c r="F58" s="26">
        <f>IF(H58=TRUE,30,0)</f>
        <v>0</v>
      </c>
      <c r="G58" s="62">
        <v>30</v>
      </c>
      <c r="H58" s="63" t="b">
        <v>0</v>
      </c>
    </row>
    <row r="59" spans="1:8" ht="14.25">
      <c r="A59" s="35"/>
      <c r="B59" s="136"/>
      <c r="C59" s="125"/>
      <c r="D59" s="126"/>
      <c r="E59" s="83"/>
      <c r="F59" s="36"/>
      <c r="G59" s="62"/>
      <c r="H59" s="63"/>
    </row>
    <row r="60" spans="1:8" ht="31.5" customHeight="1">
      <c r="A60" s="32">
        <v>3</v>
      </c>
      <c r="B60" s="144" t="s">
        <v>17</v>
      </c>
      <c r="C60" s="145"/>
      <c r="D60" s="146"/>
      <c r="E60" s="104" t="s">
        <v>120</v>
      </c>
      <c r="F60" s="26">
        <f>IF(H60=TRUE,30,0)</f>
        <v>0</v>
      </c>
      <c r="G60" s="62">
        <v>30</v>
      </c>
      <c r="H60" s="63" t="b">
        <v>0</v>
      </c>
    </row>
    <row r="61" spans="1:8" ht="22.5" customHeight="1">
      <c r="A61" s="33"/>
      <c r="B61" s="127" t="s">
        <v>18</v>
      </c>
      <c r="C61" s="128"/>
      <c r="D61" s="129"/>
      <c r="E61" s="92"/>
      <c r="F61" s="34">
        <f>IF(H61=TRUE,20,0)</f>
        <v>0</v>
      </c>
      <c r="G61" s="62"/>
      <c r="H61" s="63" t="b">
        <v>0</v>
      </c>
    </row>
    <row r="62" spans="1:8" ht="14.25">
      <c r="A62" s="33"/>
      <c r="B62" s="105" t="s">
        <v>19</v>
      </c>
      <c r="C62" s="103"/>
      <c r="D62" s="101"/>
      <c r="E62" s="81" t="s">
        <v>120</v>
      </c>
      <c r="F62" s="34"/>
      <c r="G62" s="62"/>
      <c r="H62" s="63"/>
    </row>
    <row r="63" spans="1:8" ht="19.5" customHeight="1">
      <c r="A63" s="33"/>
      <c r="B63" s="100"/>
      <c r="C63" s="103"/>
      <c r="D63" s="101"/>
      <c r="E63" s="92"/>
      <c r="F63" s="34">
        <f>IF(H63=TRUE,10,0)</f>
        <v>0</v>
      </c>
      <c r="G63" s="62"/>
      <c r="H63" s="63" t="b">
        <v>0</v>
      </c>
    </row>
    <row r="64" spans="1:8" ht="14.25">
      <c r="A64" s="35"/>
      <c r="B64" s="136"/>
      <c r="C64" s="125"/>
      <c r="D64" s="126"/>
      <c r="E64" s="77"/>
      <c r="F64" s="36"/>
      <c r="G64" s="62"/>
      <c r="H64" s="63"/>
    </row>
    <row r="65" spans="1:8" ht="72.75" customHeight="1">
      <c r="A65" s="32">
        <v>4</v>
      </c>
      <c r="B65" s="144" t="s">
        <v>366</v>
      </c>
      <c r="C65" s="145"/>
      <c r="D65" s="146"/>
      <c r="E65" s="76"/>
      <c r="F65" s="26">
        <f>IF(H65=TRUE,20,0)</f>
        <v>0</v>
      </c>
      <c r="G65" s="62">
        <v>20</v>
      </c>
      <c r="H65" s="63" t="b">
        <v>0</v>
      </c>
    </row>
    <row r="66" spans="1:8" ht="14.25">
      <c r="A66" s="35"/>
      <c r="B66" s="136"/>
      <c r="C66" s="125"/>
      <c r="D66" s="126"/>
      <c r="E66" s="77"/>
      <c r="F66" s="36"/>
      <c r="G66" s="62"/>
      <c r="H66" s="63"/>
    </row>
    <row r="67" spans="1:32" s="44" customFormat="1" ht="14.25">
      <c r="A67" s="38" t="s">
        <v>137</v>
      </c>
      <c r="B67" s="27" t="s">
        <v>524</v>
      </c>
      <c r="C67" s="28"/>
      <c r="D67" s="29"/>
      <c r="E67" s="39">
        <f>SUM(G68:G75)</f>
        <v>110</v>
      </c>
      <c r="F67" s="40"/>
      <c r="G67" s="64"/>
      <c r="H67" s="65"/>
      <c r="AE67" s="109"/>
      <c r="AF67" s="109"/>
    </row>
    <row r="68" spans="1:8" ht="63" customHeight="1">
      <c r="A68" s="32">
        <v>1</v>
      </c>
      <c r="B68" s="172" t="s">
        <v>501</v>
      </c>
      <c r="C68" s="173"/>
      <c r="D68" s="174"/>
      <c r="E68" s="94"/>
      <c r="F68" s="26">
        <f>IF(H68=TRUE,40,0)</f>
        <v>0</v>
      </c>
      <c r="G68" s="62">
        <v>40</v>
      </c>
      <c r="H68" s="63" t="b">
        <v>0</v>
      </c>
    </row>
    <row r="69" spans="1:8" ht="12.75" customHeight="1">
      <c r="A69" s="33"/>
      <c r="B69" s="175"/>
      <c r="C69" s="176"/>
      <c r="D69" s="177"/>
      <c r="E69" s="94"/>
      <c r="F69" s="34"/>
      <c r="G69" s="62"/>
      <c r="H69" s="63"/>
    </row>
    <row r="70" spans="1:8" ht="12.75" customHeight="1">
      <c r="A70" s="33"/>
      <c r="B70" s="175"/>
      <c r="C70" s="176"/>
      <c r="D70" s="177"/>
      <c r="E70" s="94"/>
      <c r="F70" s="34"/>
      <c r="G70" s="62"/>
      <c r="H70" s="63"/>
    </row>
    <row r="71" spans="1:8" ht="12.75" customHeight="1">
      <c r="A71" s="33"/>
      <c r="B71" s="175"/>
      <c r="C71" s="176"/>
      <c r="D71" s="177"/>
      <c r="E71" s="94"/>
      <c r="F71" s="34"/>
      <c r="G71" s="62"/>
      <c r="H71" s="63"/>
    </row>
    <row r="72" spans="1:8" ht="12.75" customHeight="1">
      <c r="A72" s="33"/>
      <c r="B72" s="175"/>
      <c r="C72" s="176"/>
      <c r="D72" s="177"/>
      <c r="E72" s="94"/>
      <c r="F72" s="34"/>
      <c r="G72" s="62"/>
      <c r="H72" s="63"/>
    </row>
    <row r="73" spans="1:8" ht="25.5" customHeight="1">
      <c r="A73" s="32">
        <v>2</v>
      </c>
      <c r="B73" s="152" t="s">
        <v>528</v>
      </c>
      <c r="C73" s="153"/>
      <c r="D73" s="154"/>
      <c r="E73" s="76"/>
      <c r="F73" s="26">
        <f>IF(H73=TRUE,35,0)</f>
        <v>0</v>
      </c>
      <c r="G73" s="66">
        <v>35</v>
      </c>
      <c r="H73" s="63" t="b">
        <v>0</v>
      </c>
    </row>
    <row r="74" spans="1:8" ht="14.25">
      <c r="A74" s="35"/>
      <c r="B74" s="136"/>
      <c r="C74" s="125"/>
      <c r="D74" s="126"/>
      <c r="E74" s="77"/>
      <c r="F74" s="36"/>
      <c r="G74" s="66"/>
      <c r="H74" s="63"/>
    </row>
    <row r="75" spans="1:8" ht="15" customHeight="1">
      <c r="A75" s="32">
        <v>3</v>
      </c>
      <c r="B75" s="152" t="s">
        <v>14</v>
      </c>
      <c r="C75" s="153"/>
      <c r="D75" s="154"/>
      <c r="E75" s="76"/>
      <c r="F75" s="26">
        <f>IF(H75=TRUE,35,0)</f>
        <v>0</v>
      </c>
      <c r="G75" s="50">
        <v>35</v>
      </c>
      <c r="H75" s="63" t="b">
        <v>0</v>
      </c>
    </row>
    <row r="76" spans="1:8" ht="14.25">
      <c r="A76" s="35"/>
      <c r="B76" s="136"/>
      <c r="C76" s="125"/>
      <c r="D76" s="126"/>
      <c r="E76" s="77"/>
      <c r="F76" s="36"/>
      <c r="G76" s="62"/>
      <c r="H76" s="63"/>
    </row>
    <row r="77" spans="1:32" s="44" customFormat="1" ht="12.75" customHeight="1">
      <c r="A77" s="26" t="s">
        <v>138</v>
      </c>
      <c r="B77" s="27" t="s">
        <v>525</v>
      </c>
      <c r="C77" s="28"/>
      <c r="D77" s="29"/>
      <c r="E77" s="39">
        <f>SUM(G78:G86)</f>
        <v>110</v>
      </c>
      <c r="F77" s="40"/>
      <c r="H77" s="65"/>
      <c r="AE77" s="109"/>
      <c r="AF77" s="109"/>
    </row>
    <row r="78" spans="1:8" ht="49.5" customHeight="1">
      <c r="A78" s="32">
        <v>1</v>
      </c>
      <c r="B78" s="152" t="s">
        <v>372</v>
      </c>
      <c r="C78" s="153"/>
      <c r="D78" s="154"/>
      <c r="E78" s="76"/>
      <c r="F78" s="26">
        <f>IF(H78=TRUE,25,0)</f>
        <v>0</v>
      </c>
      <c r="G78" s="66">
        <v>25</v>
      </c>
      <c r="H78" s="63" t="b">
        <v>0</v>
      </c>
    </row>
    <row r="79" spans="1:8" ht="14.25">
      <c r="A79" s="35"/>
      <c r="B79" s="136"/>
      <c r="C79" s="125"/>
      <c r="D79" s="126"/>
      <c r="E79" s="77"/>
      <c r="F79" s="36"/>
      <c r="G79" s="66"/>
      <c r="H79" s="63"/>
    </row>
    <row r="80" spans="1:8" ht="60" customHeight="1">
      <c r="A80" s="32">
        <v>2</v>
      </c>
      <c r="B80" s="152" t="s">
        <v>369</v>
      </c>
      <c r="C80" s="153"/>
      <c r="D80" s="154"/>
      <c r="E80" s="76"/>
      <c r="F80" s="26">
        <f>IF(H80=TRUE,25,0)</f>
        <v>0</v>
      </c>
      <c r="G80" s="66">
        <v>25</v>
      </c>
      <c r="H80" s="63" t="b">
        <v>0</v>
      </c>
    </row>
    <row r="81" spans="1:8" ht="14.25">
      <c r="A81" s="35"/>
      <c r="B81" s="136"/>
      <c r="C81" s="125"/>
      <c r="D81" s="126"/>
      <c r="E81" s="77"/>
      <c r="F81" s="36"/>
      <c r="G81" s="66"/>
      <c r="H81" s="63"/>
    </row>
    <row r="82" spans="1:8" ht="25.5" customHeight="1">
      <c r="A82" s="32">
        <v>3</v>
      </c>
      <c r="B82" s="152" t="s">
        <v>365</v>
      </c>
      <c r="C82" s="153"/>
      <c r="D82" s="154"/>
      <c r="E82" s="76"/>
      <c r="F82" s="26">
        <f>IF(H82=TRUE,10,0)</f>
        <v>0</v>
      </c>
      <c r="G82" s="66">
        <v>10</v>
      </c>
      <c r="H82" s="63" t="b">
        <v>0</v>
      </c>
    </row>
    <row r="83" spans="1:8" ht="14.25">
      <c r="A83" s="35"/>
      <c r="B83" s="136"/>
      <c r="C83" s="125"/>
      <c r="D83" s="126"/>
      <c r="E83" s="77"/>
      <c r="F83" s="36"/>
      <c r="G83" s="66"/>
      <c r="H83" s="63"/>
    </row>
    <row r="84" spans="1:8" ht="60" customHeight="1">
      <c r="A84" s="32">
        <v>4</v>
      </c>
      <c r="B84" s="152" t="s">
        <v>367</v>
      </c>
      <c r="C84" s="153"/>
      <c r="D84" s="154"/>
      <c r="E84" s="76"/>
      <c r="F84" s="26">
        <f>IF(H84=TRUE,25,0)</f>
        <v>0</v>
      </c>
      <c r="G84" s="66">
        <v>25</v>
      </c>
      <c r="H84" s="63" t="b">
        <v>0</v>
      </c>
    </row>
    <row r="85" spans="1:8" ht="14.25">
      <c r="A85" s="35"/>
      <c r="B85" s="136"/>
      <c r="C85" s="125"/>
      <c r="D85" s="126"/>
      <c r="E85" s="77"/>
      <c r="F85" s="36"/>
      <c r="G85" s="66"/>
      <c r="H85" s="63"/>
    </row>
    <row r="86" spans="1:8" ht="37.5" customHeight="1">
      <c r="A86" s="32">
        <v>5</v>
      </c>
      <c r="B86" s="152" t="s">
        <v>368</v>
      </c>
      <c r="C86" s="153"/>
      <c r="D86" s="154"/>
      <c r="E86" s="76"/>
      <c r="F86" s="26">
        <f>IF(H86=TRUE,25,0)</f>
        <v>0</v>
      </c>
      <c r="G86" s="66">
        <v>25</v>
      </c>
      <c r="H86" s="63" t="b">
        <v>0</v>
      </c>
    </row>
    <row r="87" spans="1:8" ht="14.25">
      <c r="A87" s="35"/>
      <c r="B87" s="136"/>
      <c r="C87" s="125"/>
      <c r="D87" s="126"/>
      <c r="E87" s="77"/>
      <c r="F87" s="36"/>
      <c r="G87" s="66"/>
      <c r="H87" s="63"/>
    </row>
    <row r="88" spans="1:32" s="44" customFormat="1" ht="14.25">
      <c r="A88" s="26" t="s">
        <v>139</v>
      </c>
      <c r="B88" s="27" t="s">
        <v>612</v>
      </c>
      <c r="C88" s="28"/>
      <c r="D88" s="29"/>
      <c r="E88" s="39">
        <f>SUM(G89:G108)</f>
        <v>110</v>
      </c>
      <c r="F88" s="31"/>
      <c r="H88" s="65"/>
      <c r="AE88" s="109"/>
      <c r="AF88" s="109"/>
    </row>
    <row r="89" spans="1:8" ht="49.5" customHeight="1">
      <c r="A89" s="170">
        <v>1</v>
      </c>
      <c r="B89" s="152" t="s">
        <v>316</v>
      </c>
      <c r="C89" s="153"/>
      <c r="D89" s="200"/>
      <c r="E89" s="166"/>
      <c r="F89" s="228">
        <f>IF(H89=TRUE,5,0)</f>
        <v>0</v>
      </c>
      <c r="G89" s="159">
        <v>5</v>
      </c>
      <c r="H89" s="63" t="b">
        <v>0</v>
      </c>
    </row>
    <row r="90" spans="1:8" ht="12.75" customHeight="1">
      <c r="A90" s="201"/>
      <c r="B90" s="147"/>
      <c r="C90" s="148"/>
      <c r="D90" s="149"/>
      <c r="E90" s="167"/>
      <c r="F90" s="229"/>
      <c r="G90" s="159"/>
      <c r="H90" s="63"/>
    </row>
    <row r="91" spans="1:8" ht="49.5" customHeight="1">
      <c r="A91" s="170">
        <v>2</v>
      </c>
      <c r="B91" s="152" t="s">
        <v>315</v>
      </c>
      <c r="C91" s="153"/>
      <c r="D91" s="154"/>
      <c r="E91" s="226"/>
      <c r="F91" s="228">
        <f>IF(H91=TRUE,5,0)</f>
        <v>0</v>
      </c>
      <c r="G91" s="231">
        <v>5</v>
      </c>
      <c r="H91" s="63" t="b">
        <v>0</v>
      </c>
    </row>
    <row r="92" spans="1:8" ht="12.75" customHeight="1">
      <c r="A92" s="171"/>
      <c r="B92" s="147"/>
      <c r="C92" s="148"/>
      <c r="D92" s="149"/>
      <c r="E92" s="227"/>
      <c r="F92" s="229"/>
      <c r="G92" s="231"/>
      <c r="H92" s="63"/>
    </row>
    <row r="93" spans="1:8" ht="48.75" customHeight="1">
      <c r="A93" s="32">
        <v>3</v>
      </c>
      <c r="B93" s="152" t="s">
        <v>527</v>
      </c>
      <c r="C93" s="153"/>
      <c r="D93" s="154"/>
      <c r="E93" s="226"/>
      <c r="F93" s="232">
        <f>IF(H93=TRUE,5,0)</f>
        <v>0</v>
      </c>
      <c r="G93" s="159">
        <v>5</v>
      </c>
      <c r="H93" s="63" t="b">
        <v>0</v>
      </c>
    </row>
    <row r="94" spans="1:8" ht="12.75" customHeight="1">
      <c r="A94" s="35"/>
      <c r="B94" s="147"/>
      <c r="C94" s="148"/>
      <c r="D94" s="149"/>
      <c r="E94" s="227"/>
      <c r="F94" s="233"/>
      <c r="G94" s="159"/>
      <c r="H94" s="63"/>
    </row>
    <row r="95" spans="1:8" ht="39" customHeight="1">
      <c r="A95" s="32">
        <v>4</v>
      </c>
      <c r="B95" s="144" t="s">
        <v>363</v>
      </c>
      <c r="C95" s="145"/>
      <c r="D95" s="146"/>
      <c r="E95" s="76"/>
      <c r="F95" s="26">
        <f>IF(H95=TRUE,5,0)</f>
        <v>0</v>
      </c>
      <c r="G95" s="50">
        <v>5</v>
      </c>
      <c r="H95" s="63" t="b">
        <v>0</v>
      </c>
    </row>
    <row r="96" spans="1:8" ht="14.25">
      <c r="A96" s="35"/>
      <c r="B96" s="136"/>
      <c r="C96" s="125"/>
      <c r="D96" s="126"/>
      <c r="E96" s="77"/>
      <c r="F96" s="36"/>
      <c r="G96" s="62"/>
      <c r="H96" s="63"/>
    </row>
    <row r="97" spans="1:8" ht="51.75" customHeight="1">
      <c r="A97" s="32">
        <v>5</v>
      </c>
      <c r="B97" s="144" t="s">
        <v>296</v>
      </c>
      <c r="C97" s="145"/>
      <c r="D97" s="146"/>
      <c r="E97" s="76"/>
      <c r="F97" s="26">
        <f>IF(H97=TRUE,5,0)</f>
        <v>0</v>
      </c>
      <c r="G97" s="50">
        <v>5</v>
      </c>
      <c r="H97" s="63" t="b">
        <v>0</v>
      </c>
    </row>
    <row r="98" spans="1:8" ht="14.25">
      <c r="A98" s="35"/>
      <c r="B98" s="136"/>
      <c r="C98" s="125"/>
      <c r="D98" s="126"/>
      <c r="E98" s="77"/>
      <c r="F98" s="36"/>
      <c r="G98" s="62"/>
      <c r="H98" s="63"/>
    </row>
    <row r="99" spans="1:8" ht="39" customHeight="1">
      <c r="A99" s="170">
        <v>6</v>
      </c>
      <c r="B99" s="130" t="s">
        <v>371</v>
      </c>
      <c r="C99" s="124"/>
      <c r="D99" s="143"/>
      <c r="E99" s="76"/>
      <c r="F99" s="26">
        <f>IF(H99=TRUE,30,0)</f>
        <v>0</v>
      </c>
      <c r="G99" s="159">
        <v>30</v>
      </c>
      <c r="H99" s="63" t="b">
        <v>0</v>
      </c>
    </row>
    <row r="100" spans="1:8" ht="12.75" customHeight="1">
      <c r="A100" s="171"/>
      <c r="B100" s="41" t="s">
        <v>120</v>
      </c>
      <c r="C100" s="42"/>
      <c r="D100" s="43"/>
      <c r="E100" s="81" t="s">
        <v>120</v>
      </c>
      <c r="F100" s="34"/>
      <c r="G100" s="159"/>
      <c r="H100" s="63"/>
    </row>
    <row r="101" spans="1:8" ht="25.5" customHeight="1">
      <c r="A101" s="171"/>
      <c r="B101" s="202" t="s">
        <v>370</v>
      </c>
      <c r="C101" s="203"/>
      <c r="D101" s="204"/>
      <c r="E101" s="92"/>
      <c r="F101" s="34">
        <f>IF(H101=TRUE,15,0)</f>
        <v>0</v>
      </c>
      <c r="G101" s="159"/>
      <c r="H101" s="63" t="b">
        <v>0</v>
      </c>
    </row>
    <row r="102" spans="1:8" ht="14.25">
      <c r="A102" s="35"/>
      <c r="B102" s="136"/>
      <c r="C102" s="125"/>
      <c r="D102" s="126"/>
      <c r="E102" s="92"/>
      <c r="F102" s="36"/>
      <c r="G102" s="62"/>
      <c r="H102" s="63"/>
    </row>
    <row r="103" spans="1:8" ht="37.5" customHeight="1">
      <c r="A103" s="32">
        <v>7</v>
      </c>
      <c r="B103" s="144" t="s">
        <v>13</v>
      </c>
      <c r="C103" s="145"/>
      <c r="D103" s="146"/>
      <c r="E103" s="76"/>
      <c r="F103" s="26">
        <f>IF(H103=TRUE,10,0)</f>
        <v>0</v>
      </c>
      <c r="G103" s="62">
        <v>10</v>
      </c>
      <c r="H103" s="63" t="b">
        <v>0</v>
      </c>
    </row>
    <row r="104" spans="1:8" ht="14.25">
      <c r="A104" s="35"/>
      <c r="B104" s="136"/>
      <c r="C104" s="125"/>
      <c r="D104" s="126"/>
      <c r="E104" s="77"/>
      <c r="F104" s="36"/>
      <c r="G104" s="62"/>
      <c r="H104" s="63"/>
    </row>
    <row r="105" spans="1:8" ht="37.5" customHeight="1">
      <c r="A105" s="32">
        <v>8</v>
      </c>
      <c r="B105" s="144" t="s">
        <v>283</v>
      </c>
      <c r="C105" s="145"/>
      <c r="D105" s="146"/>
      <c r="E105" s="80"/>
      <c r="F105" s="26">
        <f>IF(H105=TRUE,10,0)</f>
        <v>0</v>
      </c>
      <c r="G105" s="62">
        <v>10</v>
      </c>
      <c r="H105" s="63" t="b">
        <v>0</v>
      </c>
    </row>
    <row r="106" spans="1:8" ht="14.25">
      <c r="A106" s="35"/>
      <c r="B106" s="136"/>
      <c r="C106" s="125"/>
      <c r="D106" s="126"/>
      <c r="E106" s="82"/>
      <c r="F106" s="36"/>
      <c r="G106" s="62"/>
      <c r="H106" s="63"/>
    </row>
    <row r="107" spans="1:8" ht="48.75" customHeight="1">
      <c r="A107" s="32">
        <v>9</v>
      </c>
      <c r="B107" s="133" t="s">
        <v>149</v>
      </c>
      <c r="C107" s="134"/>
      <c r="D107" s="135"/>
      <c r="E107" s="94"/>
      <c r="F107" s="26">
        <f>IF(H107=TRUE,35,0)</f>
        <v>0</v>
      </c>
      <c r="G107" s="62">
        <v>35</v>
      </c>
      <c r="H107" s="63" t="b">
        <v>0</v>
      </c>
    </row>
    <row r="108" spans="1:8" ht="14.25">
      <c r="A108" s="35"/>
      <c r="B108" s="136"/>
      <c r="C108" s="125"/>
      <c r="D108" s="126"/>
      <c r="E108" s="94"/>
      <c r="F108" s="34"/>
      <c r="G108" s="62"/>
      <c r="H108" s="63"/>
    </row>
    <row r="109" spans="1:8" ht="15" customHeight="1">
      <c r="A109" s="199" t="s">
        <v>222</v>
      </c>
      <c r="B109" s="199"/>
      <c r="C109" s="199"/>
      <c r="D109" s="199"/>
      <c r="E109" s="84">
        <f>E39+E52+E67+E77+E88</f>
        <v>550</v>
      </c>
      <c r="F109" s="85">
        <f>SUM(F40:F108)</f>
        <v>0</v>
      </c>
      <c r="G109" s="62">
        <f>SUM(G40:G108)</f>
        <v>550</v>
      </c>
      <c r="H109" s="63"/>
    </row>
    <row r="110" spans="1:7" ht="15" customHeight="1">
      <c r="A110" s="199"/>
      <c r="B110" s="199"/>
      <c r="C110" s="199"/>
      <c r="D110" s="199"/>
      <c r="E110" s="86" t="s">
        <v>530</v>
      </c>
      <c r="F110" s="87" t="s">
        <v>531</v>
      </c>
      <c r="G110" s="67"/>
    </row>
    <row r="111" spans="1:7" ht="15" customHeight="1">
      <c r="A111" s="163" t="s">
        <v>284</v>
      </c>
      <c r="B111" s="164"/>
      <c r="C111" s="164"/>
      <c r="D111" s="164"/>
      <c r="E111" s="164"/>
      <c r="F111" s="165"/>
      <c r="G111" s="67"/>
    </row>
    <row r="112" ht="14.25">
      <c r="B112" s="18" t="s">
        <v>145</v>
      </c>
    </row>
    <row r="119" ht="15.75" customHeight="1"/>
    <row r="120" ht="15.75" customHeight="1"/>
    <row r="128" ht="12.75" customHeight="1"/>
    <row r="200" spans="27:38" ht="33" customHeight="1">
      <c r="AA200" s="68" t="s">
        <v>115</v>
      </c>
      <c r="AB200" s="69"/>
      <c r="AC200" s="68" t="s">
        <v>116</v>
      </c>
      <c r="AE200" s="107"/>
      <c r="AF200" s="110" t="s">
        <v>40</v>
      </c>
      <c r="AH200" s="68" t="s">
        <v>143</v>
      </c>
      <c r="AJ200" s="68" t="s">
        <v>388</v>
      </c>
      <c r="AL200" s="68" t="s">
        <v>393</v>
      </c>
    </row>
    <row r="201" spans="27:38" ht="15">
      <c r="AA201" s="70" t="s">
        <v>436</v>
      </c>
      <c r="AB201" s="71"/>
      <c r="AC201" s="70" t="s">
        <v>117</v>
      </c>
      <c r="AE201" s="107"/>
      <c r="AF201" s="111" t="s">
        <v>66</v>
      </c>
      <c r="AH201" s="72" t="s">
        <v>425</v>
      </c>
      <c r="AJ201" s="70" t="s">
        <v>389</v>
      </c>
      <c r="AL201" s="70" t="s">
        <v>422</v>
      </c>
    </row>
    <row r="202" spans="27:38" ht="14.25">
      <c r="AA202" s="70" t="s">
        <v>114</v>
      </c>
      <c r="AB202" s="71"/>
      <c r="AC202" s="70" t="s">
        <v>119</v>
      </c>
      <c r="AE202" s="112">
        <v>1</v>
      </c>
      <c r="AF202" s="89" t="s">
        <v>399</v>
      </c>
      <c r="AH202" s="72" t="s">
        <v>426</v>
      </c>
      <c r="AJ202" s="70" t="s">
        <v>394</v>
      </c>
      <c r="AL202" s="70" t="s">
        <v>217</v>
      </c>
    </row>
    <row r="203" spans="27:38" ht="14.25">
      <c r="AA203" s="70" t="s">
        <v>385</v>
      </c>
      <c r="AB203" s="71"/>
      <c r="AC203" s="70" t="s">
        <v>361</v>
      </c>
      <c r="AE203" s="112">
        <v>2</v>
      </c>
      <c r="AF203" s="89" t="s">
        <v>36</v>
      </c>
      <c r="AH203" s="72" t="s">
        <v>427</v>
      </c>
      <c r="AJ203" s="70" t="s">
        <v>390</v>
      </c>
      <c r="AL203" s="70" t="s">
        <v>218</v>
      </c>
    </row>
    <row r="204" spans="27:38" ht="14.25">
      <c r="AA204" s="70" t="s">
        <v>386</v>
      </c>
      <c r="AB204" s="71"/>
      <c r="AC204" s="70" t="s">
        <v>362</v>
      </c>
      <c r="AE204" s="112">
        <v>3</v>
      </c>
      <c r="AF204" s="89" t="s">
        <v>400</v>
      </c>
      <c r="AH204" s="72" t="s">
        <v>428</v>
      </c>
      <c r="AJ204" s="70" t="s">
        <v>140</v>
      </c>
      <c r="AL204" s="70" t="s">
        <v>219</v>
      </c>
    </row>
    <row r="205" spans="27:38" ht="14.25">
      <c r="AA205" s="70" t="s">
        <v>387</v>
      </c>
      <c r="AB205" s="71"/>
      <c r="AC205" s="70" t="s">
        <v>118</v>
      </c>
      <c r="AE205" s="112">
        <v>4</v>
      </c>
      <c r="AF205" s="89" t="s">
        <v>37</v>
      </c>
      <c r="AH205" s="72" t="s">
        <v>429</v>
      </c>
      <c r="AJ205" s="70" t="s">
        <v>141</v>
      </c>
      <c r="AL205" s="70" t="s">
        <v>423</v>
      </c>
    </row>
    <row r="206" spans="27:38" ht="14.25">
      <c r="AA206" s="71"/>
      <c r="AC206" s="70" t="s">
        <v>364</v>
      </c>
      <c r="AE206" s="112">
        <v>5</v>
      </c>
      <c r="AF206" s="89" t="s">
        <v>32</v>
      </c>
      <c r="AH206" s="72" t="s">
        <v>430</v>
      </c>
      <c r="AJ206" s="70" t="s">
        <v>142</v>
      </c>
      <c r="AL206" s="70" t="s">
        <v>395</v>
      </c>
    </row>
    <row r="207" spans="31:38" ht="14.25">
      <c r="AE207" s="112">
        <v>6</v>
      </c>
      <c r="AF207" s="89" t="s">
        <v>38</v>
      </c>
      <c r="AH207" s="72" t="s">
        <v>431</v>
      </c>
      <c r="AJ207" s="70" t="s">
        <v>392</v>
      </c>
      <c r="AL207" s="70" t="s">
        <v>419</v>
      </c>
    </row>
    <row r="208" spans="31:38" ht="14.25">
      <c r="AE208" s="112">
        <v>7</v>
      </c>
      <c r="AF208" s="89" t="s">
        <v>33</v>
      </c>
      <c r="AH208" s="72" t="s">
        <v>432</v>
      </c>
      <c r="AJ208" s="70" t="s">
        <v>391</v>
      </c>
      <c r="AL208" s="70" t="s">
        <v>416</v>
      </c>
    </row>
    <row r="209" spans="31:38" ht="15" customHeight="1">
      <c r="AE209" s="112">
        <v>8</v>
      </c>
      <c r="AF209" s="89" t="s">
        <v>34</v>
      </c>
      <c r="AH209" s="72" t="s">
        <v>433</v>
      </c>
      <c r="AL209" s="70" t="s">
        <v>420</v>
      </c>
    </row>
    <row r="210" spans="31:38" ht="15" customHeight="1">
      <c r="AE210" s="112">
        <v>9</v>
      </c>
      <c r="AF210" s="107" t="s">
        <v>39</v>
      </c>
      <c r="AH210" s="72" t="s">
        <v>438</v>
      </c>
      <c r="AL210" s="70" t="s">
        <v>424</v>
      </c>
    </row>
    <row r="211" spans="31:38" ht="14.25">
      <c r="AE211" s="112">
        <v>10</v>
      </c>
      <c r="AF211" s="89" t="s">
        <v>402</v>
      </c>
      <c r="AH211" s="72" t="s">
        <v>439</v>
      </c>
      <c r="AL211" s="70" t="s">
        <v>421</v>
      </c>
    </row>
    <row r="212" spans="31:38" ht="14.25">
      <c r="AE212" s="112">
        <v>11</v>
      </c>
      <c r="AF212" s="89" t="s">
        <v>401</v>
      </c>
      <c r="AH212" s="72" t="s">
        <v>440</v>
      </c>
      <c r="AL212" s="70" t="s">
        <v>417</v>
      </c>
    </row>
    <row r="213" spans="31:38" ht="14.25">
      <c r="AE213" s="112">
        <v>12</v>
      </c>
      <c r="AF213" s="89" t="s">
        <v>35</v>
      </c>
      <c r="AH213" s="72" t="s">
        <v>441</v>
      </c>
      <c r="AL213" s="70" t="s">
        <v>220</v>
      </c>
    </row>
    <row r="214" spans="31:38" ht="15">
      <c r="AE214" s="117"/>
      <c r="AF214" s="118" t="s">
        <v>67</v>
      </c>
      <c r="AH214" s="72" t="s">
        <v>442</v>
      </c>
      <c r="AL214" s="70" t="s">
        <v>221</v>
      </c>
    </row>
    <row r="215" spans="31:38" ht="14.25">
      <c r="AE215" s="112">
        <v>1</v>
      </c>
      <c r="AF215" s="89" t="s">
        <v>36</v>
      </c>
      <c r="AH215" s="72" t="s">
        <v>444</v>
      </c>
      <c r="AL215" s="70" t="s">
        <v>418</v>
      </c>
    </row>
    <row r="216" spans="31:34" ht="14.25">
      <c r="AE216" s="112">
        <v>2</v>
      </c>
      <c r="AF216" s="89" t="s">
        <v>397</v>
      </c>
      <c r="AH216" s="72" t="s">
        <v>302</v>
      </c>
    </row>
    <row r="217" spans="31:34" ht="14.25">
      <c r="AE217" s="112">
        <v>3</v>
      </c>
      <c r="AF217" s="89" t="s">
        <v>408</v>
      </c>
      <c r="AH217" s="72" t="s">
        <v>303</v>
      </c>
    </row>
    <row r="218" spans="31:34" ht="14.25">
      <c r="AE218" s="112">
        <v>4</v>
      </c>
      <c r="AF218" s="89" t="s">
        <v>400</v>
      </c>
      <c r="AH218" s="72" t="s">
        <v>445</v>
      </c>
    </row>
    <row r="219" spans="31:34" ht="14.25">
      <c r="AE219" s="112">
        <v>5</v>
      </c>
      <c r="AF219" s="89" t="s">
        <v>32</v>
      </c>
      <c r="AH219" s="72" t="s">
        <v>443</v>
      </c>
    </row>
    <row r="220" spans="31:34" ht="14.25">
      <c r="AE220" s="112">
        <v>6</v>
      </c>
      <c r="AF220" s="89" t="s">
        <v>38</v>
      </c>
      <c r="AH220" s="72" t="s">
        <v>446</v>
      </c>
    </row>
    <row r="221" spans="31:34" ht="14.25">
      <c r="AE221" s="112">
        <v>7</v>
      </c>
      <c r="AF221" s="89" t="s">
        <v>34</v>
      </c>
      <c r="AH221" s="72" t="s">
        <v>447</v>
      </c>
    </row>
    <row r="222" spans="31:34" ht="14.25">
      <c r="AE222" s="112">
        <v>8</v>
      </c>
      <c r="AF222" s="89" t="s">
        <v>165</v>
      </c>
      <c r="AH222" s="72" t="s">
        <v>448</v>
      </c>
    </row>
    <row r="223" spans="31:34" ht="14.25">
      <c r="AE223" s="112">
        <v>9</v>
      </c>
      <c r="AF223" s="89" t="s">
        <v>166</v>
      </c>
      <c r="AH223" s="72" t="s">
        <v>449</v>
      </c>
    </row>
    <row r="224" spans="31:34" ht="14.25">
      <c r="AE224" s="112">
        <v>10</v>
      </c>
      <c r="AF224" s="89" t="s">
        <v>402</v>
      </c>
      <c r="AH224" s="72" t="s">
        <v>304</v>
      </c>
    </row>
    <row r="225" spans="31:34" ht="14.25">
      <c r="AE225" s="112">
        <v>11</v>
      </c>
      <c r="AF225" s="89" t="s">
        <v>167</v>
      </c>
      <c r="AH225" s="72" t="s">
        <v>450</v>
      </c>
    </row>
    <row r="226" spans="31:34" ht="14.25">
      <c r="AE226" s="112">
        <v>12</v>
      </c>
      <c r="AF226" s="89" t="s">
        <v>168</v>
      </c>
      <c r="AH226" s="72" t="s">
        <v>305</v>
      </c>
    </row>
    <row r="227" spans="31:34" ht="15">
      <c r="AE227" s="113"/>
      <c r="AF227" s="111" t="s">
        <v>68</v>
      </c>
      <c r="AH227" s="72" t="s">
        <v>451</v>
      </c>
    </row>
    <row r="228" spans="31:34" ht="14.25">
      <c r="AE228" s="112">
        <v>1</v>
      </c>
      <c r="AF228" s="89" t="s">
        <v>397</v>
      </c>
      <c r="AH228" s="72" t="s">
        <v>452</v>
      </c>
    </row>
    <row r="229" spans="31:34" ht="14.25">
      <c r="AE229" s="112">
        <v>2</v>
      </c>
      <c r="AF229" s="114" t="s">
        <v>398</v>
      </c>
      <c r="AH229" s="72" t="s">
        <v>453</v>
      </c>
    </row>
    <row r="230" spans="31:34" ht="14.25">
      <c r="AE230" s="112">
        <v>3</v>
      </c>
      <c r="AF230" s="89" t="s">
        <v>400</v>
      </c>
      <c r="AH230" s="72" t="s">
        <v>454</v>
      </c>
    </row>
    <row r="231" spans="31:34" ht="14.25">
      <c r="AE231" s="112">
        <v>4</v>
      </c>
      <c r="AF231" s="89" t="s">
        <v>32</v>
      </c>
      <c r="AH231" s="72" t="s">
        <v>455</v>
      </c>
    </row>
    <row r="232" spans="31:34" ht="14.25">
      <c r="AE232" s="112">
        <v>5</v>
      </c>
      <c r="AF232" s="114" t="s">
        <v>403</v>
      </c>
      <c r="AH232" s="72" t="s">
        <v>456</v>
      </c>
    </row>
    <row r="233" spans="31:34" ht="15" customHeight="1">
      <c r="AE233" s="112">
        <v>6</v>
      </c>
      <c r="AF233" s="114" t="s">
        <v>405</v>
      </c>
      <c r="AH233" s="72" t="s">
        <v>457</v>
      </c>
    </row>
    <row r="234" spans="31:34" ht="15" customHeight="1">
      <c r="AE234" s="112">
        <v>7</v>
      </c>
      <c r="AF234" s="89" t="s">
        <v>401</v>
      </c>
      <c r="AH234" s="72" t="s">
        <v>458</v>
      </c>
    </row>
    <row r="235" spans="31:34" ht="14.25">
      <c r="AE235" s="112">
        <v>8</v>
      </c>
      <c r="AF235" s="114" t="s">
        <v>404</v>
      </c>
      <c r="AH235" s="72" t="s">
        <v>459</v>
      </c>
    </row>
    <row r="236" spans="31:34" ht="14.25">
      <c r="AE236" s="112">
        <v>9</v>
      </c>
      <c r="AF236" s="89" t="s">
        <v>35</v>
      </c>
      <c r="AH236" s="72" t="s">
        <v>460</v>
      </c>
    </row>
    <row r="237" spans="31:34" ht="14.25">
      <c r="AE237" s="112">
        <v>10</v>
      </c>
      <c r="AF237" s="89" t="s">
        <v>407</v>
      </c>
      <c r="AH237" s="72" t="s">
        <v>306</v>
      </c>
    </row>
    <row r="238" spans="31:34" ht="14.25">
      <c r="AE238" s="112">
        <v>11</v>
      </c>
      <c r="AF238" s="89" t="s">
        <v>406</v>
      </c>
      <c r="AH238" s="72" t="s">
        <v>461</v>
      </c>
    </row>
    <row r="239" spans="31:34" ht="14.25">
      <c r="AE239" s="112">
        <v>12</v>
      </c>
      <c r="AF239" s="114" t="s">
        <v>65</v>
      </c>
      <c r="AH239" s="72" t="s">
        <v>462</v>
      </c>
    </row>
    <row r="240" spans="31:34" ht="15">
      <c r="AE240" s="117"/>
      <c r="AF240" s="116" t="s">
        <v>69</v>
      </c>
      <c r="AH240" s="72" t="s">
        <v>463</v>
      </c>
    </row>
    <row r="241" spans="31:34" ht="14.25">
      <c r="AE241" s="112">
        <v>1</v>
      </c>
      <c r="AF241" s="89" t="s">
        <v>397</v>
      </c>
      <c r="AH241" s="72" t="s">
        <v>464</v>
      </c>
    </row>
    <row r="242" spans="31:34" ht="14.25">
      <c r="AE242" s="112">
        <v>2</v>
      </c>
      <c r="AF242" s="89" t="s">
        <v>64</v>
      </c>
      <c r="AH242" s="72" t="s">
        <v>465</v>
      </c>
    </row>
    <row r="243" spans="31:34" ht="14.25">
      <c r="AE243" s="112">
        <v>3</v>
      </c>
      <c r="AF243" s="89" t="s">
        <v>32</v>
      </c>
      <c r="AH243" s="72" t="s">
        <v>466</v>
      </c>
    </row>
    <row r="244" spans="31:34" ht="14.25">
      <c r="AE244" s="112">
        <v>4</v>
      </c>
      <c r="AF244" s="89" t="s">
        <v>38</v>
      </c>
      <c r="AH244" s="72" t="s">
        <v>467</v>
      </c>
    </row>
    <row r="245" spans="31:34" ht="14.25">
      <c r="AE245" s="112">
        <v>5</v>
      </c>
      <c r="AF245" s="89" t="s">
        <v>318</v>
      </c>
      <c r="AH245" s="72" t="s">
        <v>468</v>
      </c>
    </row>
    <row r="246" spans="31:34" ht="14.25">
      <c r="AE246" s="112">
        <v>6</v>
      </c>
      <c r="AF246" s="89" t="s">
        <v>33</v>
      </c>
      <c r="AH246" s="72" t="s">
        <v>469</v>
      </c>
    </row>
    <row r="247" spans="31:34" ht="14.25">
      <c r="AE247" s="112">
        <v>7</v>
      </c>
      <c r="AF247" s="89" t="s">
        <v>34</v>
      </c>
      <c r="AH247" s="72" t="s">
        <v>470</v>
      </c>
    </row>
    <row r="248" spans="31:34" ht="14.25">
      <c r="AE248" s="112">
        <v>8</v>
      </c>
      <c r="AF248" s="114" t="s">
        <v>403</v>
      </c>
      <c r="AH248" s="72" t="s">
        <v>471</v>
      </c>
    </row>
    <row r="249" spans="31:34" ht="14.25">
      <c r="AE249" s="112">
        <v>9</v>
      </c>
      <c r="AF249" s="89" t="s">
        <v>166</v>
      </c>
      <c r="AH249" s="72" t="s">
        <v>472</v>
      </c>
    </row>
    <row r="250" spans="31:34" ht="14.25">
      <c r="AE250" s="112">
        <v>10</v>
      </c>
      <c r="AF250" s="89" t="s">
        <v>402</v>
      </c>
      <c r="AH250" s="72" t="s">
        <v>473</v>
      </c>
    </row>
    <row r="251" spans="31:34" ht="14.25">
      <c r="AE251" s="112">
        <v>11</v>
      </c>
      <c r="AF251" s="89" t="s">
        <v>401</v>
      </c>
      <c r="AH251" s="72" t="s">
        <v>474</v>
      </c>
    </row>
    <row r="252" spans="31:34" ht="14.25">
      <c r="AE252" s="112">
        <v>12</v>
      </c>
      <c r="AF252" s="114" t="s">
        <v>65</v>
      </c>
      <c r="AH252" s="72" t="s">
        <v>475</v>
      </c>
    </row>
    <row r="253" spans="31:34" ht="15">
      <c r="AE253" s="113"/>
      <c r="AF253" s="116" t="s">
        <v>70</v>
      </c>
      <c r="AH253" s="72" t="s">
        <v>476</v>
      </c>
    </row>
    <row r="254" spans="31:34" ht="14.25">
      <c r="AE254" s="112">
        <v>1</v>
      </c>
      <c r="AF254" s="89" t="s">
        <v>400</v>
      </c>
      <c r="AH254" s="72" t="s">
        <v>197</v>
      </c>
    </row>
    <row r="255" spans="31:34" ht="14.25">
      <c r="AE255" s="112">
        <v>2</v>
      </c>
      <c r="AF255" s="89" t="s">
        <v>32</v>
      </c>
      <c r="AH255" s="72" t="s">
        <v>198</v>
      </c>
    </row>
    <row r="256" spans="31:34" ht="14.25">
      <c r="AE256" s="112">
        <v>3</v>
      </c>
      <c r="AF256" s="89" t="s">
        <v>317</v>
      </c>
      <c r="AH256" s="72" t="s">
        <v>199</v>
      </c>
    </row>
    <row r="257" spans="31:34" ht="14.25">
      <c r="AE257" s="112">
        <v>4</v>
      </c>
      <c r="AF257" s="119" t="s">
        <v>257</v>
      </c>
      <c r="AH257" s="72" t="s">
        <v>200</v>
      </c>
    </row>
    <row r="258" spans="31:34" ht="14.25">
      <c r="AE258" s="112">
        <v>5</v>
      </c>
      <c r="AF258" s="89" t="s">
        <v>318</v>
      </c>
      <c r="AH258" s="72" t="s">
        <v>201</v>
      </c>
    </row>
    <row r="259" spans="31:34" ht="14.25">
      <c r="AE259" s="112">
        <v>6</v>
      </c>
      <c r="AF259" s="89" t="s">
        <v>256</v>
      </c>
      <c r="AH259" s="72" t="s">
        <v>202</v>
      </c>
    </row>
    <row r="260" spans="31:34" ht="14.25">
      <c r="AE260" s="112">
        <v>7</v>
      </c>
      <c r="AF260" s="89" t="s">
        <v>34</v>
      </c>
      <c r="AH260" s="72" t="s">
        <v>203</v>
      </c>
    </row>
    <row r="261" spans="31:34" ht="14.25">
      <c r="AE261" s="112">
        <v>8</v>
      </c>
      <c r="AF261" s="89" t="s">
        <v>321</v>
      </c>
      <c r="AH261" s="72" t="s">
        <v>204</v>
      </c>
    </row>
    <row r="262" spans="31:34" ht="14.25">
      <c r="AE262" s="112">
        <v>9</v>
      </c>
      <c r="AF262" s="89" t="s">
        <v>402</v>
      </c>
      <c r="AH262" s="72" t="s">
        <v>205</v>
      </c>
    </row>
    <row r="263" spans="31:34" ht="14.25">
      <c r="AE263" s="112">
        <v>10</v>
      </c>
      <c r="AF263" s="89" t="s">
        <v>320</v>
      </c>
      <c r="AH263" s="72" t="s">
        <v>206</v>
      </c>
    </row>
    <row r="264" spans="31:34" ht="14.25">
      <c r="AE264" s="112">
        <v>11</v>
      </c>
      <c r="AF264" s="89" t="s">
        <v>255</v>
      </c>
      <c r="AH264" s="72" t="s">
        <v>207</v>
      </c>
    </row>
    <row r="265" spans="31:34" ht="14.25">
      <c r="AE265" s="112">
        <v>12</v>
      </c>
      <c r="AF265" s="89" t="s">
        <v>406</v>
      </c>
      <c r="AH265" s="72" t="s">
        <v>208</v>
      </c>
    </row>
    <row r="266" spans="31:34" ht="15">
      <c r="AE266" s="117"/>
      <c r="AF266" s="115" t="s">
        <v>71</v>
      </c>
      <c r="AH266" s="72" t="s">
        <v>209</v>
      </c>
    </row>
    <row r="267" spans="31:34" ht="14.25">
      <c r="AE267" s="112">
        <v>1</v>
      </c>
      <c r="AF267" s="89" t="s">
        <v>408</v>
      </c>
      <c r="AH267" s="72" t="s">
        <v>210</v>
      </c>
    </row>
    <row r="268" spans="31:34" ht="14.25">
      <c r="AE268" s="112">
        <v>2</v>
      </c>
      <c r="AF268" s="89" t="s">
        <v>32</v>
      </c>
      <c r="AH268" s="72" t="s">
        <v>211</v>
      </c>
    </row>
    <row r="269" spans="31:34" ht="14.25">
      <c r="AE269" s="112">
        <v>3</v>
      </c>
      <c r="AF269" s="89" t="s">
        <v>34</v>
      </c>
      <c r="AH269" s="72" t="s">
        <v>212</v>
      </c>
    </row>
    <row r="270" spans="31:34" ht="14.25">
      <c r="AE270" s="112">
        <v>4</v>
      </c>
      <c r="AF270" s="89" t="s">
        <v>409</v>
      </c>
      <c r="AH270" s="72" t="s">
        <v>213</v>
      </c>
    </row>
    <row r="271" spans="31:34" ht="14.25">
      <c r="AE271" s="112">
        <v>5</v>
      </c>
      <c r="AF271" s="89" t="s">
        <v>410</v>
      </c>
      <c r="AH271" s="72" t="s">
        <v>214</v>
      </c>
    </row>
    <row r="272" spans="31:34" ht="14.25">
      <c r="AE272" s="112">
        <v>6</v>
      </c>
      <c r="AF272" s="89" t="s">
        <v>587</v>
      </c>
      <c r="AH272" s="72" t="s">
        <v>215</v>
      </c>
    </row>
    <row r="273" spans="31:34" ht="14.25">
      <c r="AE273" s="112">
        <v>7</v>
      </c>
      <c r="AF273" s="89" t="s">
        <v>402</v>
      </c>
      <c r="AH273" s="72" t="s">
        <v>216</v>
      </c>
    </row>
    <row r="274" spans="31:34" ht="14.25">
      <c r="AE274" s="112">
        <v>8</v>
      </c>
      <c r="AF274" s="89" t="s">
        <v>411</v>
      </c>
      <c r="AH274" s="72" t="s">
        <v>223</v>
      </c>
    </row>
    <row r="275" spans="31:34" ht="14.25">
      <c r="AE275" s="112">
        <v>9</v>
      </c>
      <c r="AF275" s="89" t="s">
        <v>412</v>
      </c>
      <c r="AH275" s="72" t="s">
        <v>224</v>
      </c>
    </row>
    <row r="276" spans="31:34" ht="14.25">
      <c r="AE276" s="112">
        <v>10</v>
      </c>
      <c r="AF276" s="114" t="s">
        <v>413</v>
      </c>
      <c r="AH276" s="72" t="s">
        <v>225</v>
      </c>
    </row>
    <row r="277" spans="31:34" ht="14.25">
      <c r="AE277" s="112">
        <v>11</v>
      </c>
      <c r="AF277" s="89" t="s">
        <v>414</v>
      </c>
      <c r="AH277" s="72" t="s">
        <v>275</v>
      </c>
    </row>
    <row r="278" spans="31:34" ht="14.25">
      <c r="AE278" s="112">
        <v>12</v>
      </c>
      <c r="AF278" s="89" t="s">
        <v>415</v>
      </c>
      <c r="AH278" s="72" t="s">
        <v>226</v>
      </c>
    </row>
    <row r="279" spans="31:34" ht="15">
      <c r="AE279" s="113"/>
      <c r="AF279" s="116" t="s">
        <v>72</v>
      </c>
      <c r="AH279" s="72" t="s">
        <v>227</v>
      </c>
    </row>
    <row r="280" spans="31:34" ht="14.25">
      <c r="AE280" s="112">
        <v>1</v>
      </c>
      <c r="AF280" s="89" t="s">
        <v>397</v>
      </c>
      <c r="AH280" s="72" t="s">
        <v>228</v>
      </c>
    </row>
    <row r="281" spans="31:34" ht="14.25">
      <c r="AE281" s="112">
        <v>2</v>
      </c>
      <c r="AF281" s="89" t="s">
        <v>64</v>
      </c>
      <c r="AH281" s="72" t="s">
        <v>229</v>
      </c>
    </row>
    <row r="282" spans="31:34" ht="14.25">
      <c r="AE282" s="112">
        <v>3</v>
      </c>
      <c r="AF282" s="89" t="s">
        <v>312</v>
      </c>
      <c r="AH282" s="72" t="s">
        <v>307</v>
      </c>
    </row>
    <row r="283" spans="31:34" ht="15" customHeight="1">
      <c r="AE283" s="112">
        <v>4</v>
      </c>
      <c r="AF283" s="89" t="s">
        <v>32</v>
      </c>
      <c r="AH283" s="72" t="s">
        <v>230</v>
      </c>
    </row>
    <row r="284" spans="31:34" ht="15" customHeight="1">
      <c r="AE284" s="112">
        <v>5</v>
      </c>
      <c r="AF284" s="89" t="s">
        <v>236</v>
      </c>
      <c r="AH284" s="72" t="s">
        <v>231</v>
      </c>
    </row>
    <row r="285" spans="31:34" ht="14.25">
      <c r="AE285" s="112">
        <v>6</v>
      </c>
      <c r="AF285" s="89" t="s">
        <v>237</v>
      </c>
      <c r="AH285" s="72" t="s">
        <v>232</v>
      </c>
    </row>
    <row r="286" spans="31:34" ht="14.25">
      <c r="AE286" s="112">
        <v>7</v>
      </c>
      <c r="AF286" s="89" t="s">
        <v>165</v>
      </c>
      <c r="AH286" s="72" t="s">
        <v>233</v>
      </c>
    </row>
    <row r="287" spans="31:34" ht="14.25">
      <c r="AE287" s="112">
        <v>8</v>
      </c>
      <c r="AF287" s="89" t="s">
        <v>166</v>
      </c>
      <c r="AH287" s="72" t="s">
        <v>234</v>
      </c>
    </row>
    <row r="288" spans="31:34" ht="14.25">
      <c r="AE288" s="112">
        <v>9</v>
      </c>
      <c r="AF288" s="89" t="s">
        <v>402</v>
      </c>
      <c r="AH288" s="72" t="s">
        <v>235</v>
      </c>
    </row>
    <row r="289" spans="31:34" ht="14.25">
      <c r="AE289" s="112">
        <v>10</v>
      </c>
      <c r="AF289" s="89" t="s">
        <v>532</v>
      </c>
      <c r="AH289" s="72" t="s">
        <v>238</v>
      </c>
    </row>
    <row r="290" spans="31:34" ht="14.25">
      <c r="AE290" s="112">
        <v>11</v>
      </c>
      <c r="AF290" s="89" t="s">
        <v>533</v>
      </c>
      <c r="AH290" s="72" t="s">
        <v>239</v>
      </c>
    </row>
    <row r="291" spans="31:34" ht="14.25">
      <c r="AE291" s="112">
        <v>12</v>
      </c>
      <c r="AF291" s="114" t="s">
        <v>413</v>
      </c>
      <c r="AH291" s="72" t="s">
        <v>258</v>
      </c>
    </row>
    <row r="292" spans="31:34" ht="14.25">
      <c r="AE292" s="113"/>
      <c r="AF292" s="114"/>
      <c r="AH292" s="72" t="s">
        <v>240</v>
      </c>
    </row>
    <row r="293" spans="31:34" ht="15">
      <c r="AE293" s="113"/>
      <c r="AF293" s="116" t="s">
        <v>169</v>
      </c>
      <c r="AH293" s="72" t="s">
        <v>241</v>
      </c>
    </row>
    <row r="294" spans="31:34" ht="14.25">
      <c r="AE294" s="113">
        <v>1</v>
      </c>
      <c r="AF294" s="89" t="s">
        <v>77</v>
      </c>
      <c r="AH294" s="72" t="s">
        <v>242</v>
      </c>
    </row>
    <row r="295" spans="31:34" ht="14.25">
      <c r="AE295" s="113">
        <v>2</v>
      </c>
      <c r="AF295" s="89" t="s">
        <v>477</v>
      </c>
      <c r="AH295" s="72" t="s">
        <v>243</v>
      </c>
    </row>
    <row r="296" spans="31:34" ht="14.25">
      <c r="AE296" s="113">
        <v>3</v>
      </c>
      <c r="AF296" s="89" t="s">
        <v>478</v>
      </c>
      <c r="AH296" s="72" t="s">
        <v>244</v>
      </c>
    </row>
    <row r="297" spans="31:34" ht="15" customHeight="1">
      <c r="AE297" s="113">
        <v>4</v>
      </c>
      <c r="AF297" s="89" t="s">
        <v>556</v>
      </c>
      <c r="AH297" s="72" t="s">
        <v>245</v>
      </c>
    </row>
    <row r="298" spans="31:34" ht="14.25">
      <c r="AE298" s="113">
        <v>5</v>
      </c>
      <c r="AF298" s="89" t="s">
        <v>146</v>
      </c>
      <c r="AH298" s="72" t="s">
        <v>246</v>
      </c>
    </row>
    <row r="299" spans="31:34" ht="14.25">
      <c r="AE299" s="113">
        <v>6</v>
      </c>
      <c r="AF299" s="89" t="s">
        <v>78</v>
      </c>
      <c r="AH299" s="72" t="s">
        <v>250</v>
      </c>
    </row>
    <row r="300" spans="31:34" ht="14.25">
      <c r="AE300" s="113">
        <v>7</v>
      </c>
      <c r="AF300" s="89" t="s">
        <v>97</v>
      </c>
      <c r="AH300" s="72" t="s">
        <v>251</v>
      </c>
    </row>
    <row r="301" spans="31:34" ht="14.25">
      <c r="AE301" s="113">
        <v>8</v>
      </c>
      <c r="AF301" s="89" t="s">
        <v>557</v>
      </c>
      <c r="AH301" s="72" t="s">
        <v>252</v>
      </c>
    </row>
    <row r="302" spans="31:34" ht="14.25">
      <c r="AE302" s="113">
        <v>9</v>
      </c>
      <c r="AF302" s="89" t="s">
        <v>558</v>
      </c>
      <c r="AH302" s="72" t="s">
        <v>253</v>
      </c>
    </row>
    <row r="303" spans="31:34" ht="14.25">
      <c r="AE303" s="113">
        <v>10</v>
      </c>
      <c r="AF303" s="89" t="s">
        <v>79</v>
      </c>
      <c r="AH303" s="72" t="s">
        <v>254</v>
      </c>
    </row>
    <row r="304" spans="31:34" ht="14.25">
      <c r="AE304" s="113">
        <v>11</v>
      </c>
      <c r="AF304" s="89" t="s">
        <v>80</v>
      </c>
      <c r="AH304" s="72" t="s">
        <v>259</v>
      </c>
    </row>
    <row r="305" spans="31:34" ht="14.25">
      <c r="AE305" s="113">
        <v>12</v>
      </c>
      <c r="AF305" s="89" t="s">
        <v>559</v>
      </c>
      <c r="AH305" s="72" t="s">
        <v>260</v>
      </c>
    </row>
    <row r="306" spans="31:34" ht="14.25">
      <c r="AE306" s="113">
        <v>13</v>
      </c>
      <c r="AF306" s="89" t="s">
        <v>560</v>
      </c>
      <c r="AH306" s="72" t="s">
        <v>261</v>
      </c>
    </row>
    <row r="307" spans="31:34" ht="14.25">
      <c r="AE307" s="113">
        <v>14</v>
      </c>
      <c r="AF307" s="89" t="s">
        <v>561</v>
      </c>
      <c r="AH307" s="72" t="s">
        <v>262</v>
      </c>
    </row>
    <row r="308" spans="31:34" ht="14.25">
      <c r="AE308" s="113">
        <v>15</v>
      </c>
      <c r="AF308" s="89" t="s">
        <v>479</v>
      </c>
      <c r="AH308" s="72" t="s">
        <v>263</v>
      </c>
    </row>
    <row r="309" spans="31:34" ht="14.25">
      <c r="AE309" s="113">
        <v>16</v>
      </c>
      <c r="AF309" s="89" t="s">
        <v>81</v>
      </c>
      <c r="AH309" s="72" t="s">
        <v>264</v>
      </c>
    </row>
    <row r="310" spans="31:34" ht="14.25">
      <c r="AE310" s="113">
        <v>17</v>
      </c>
      <c r="AF310" s="89" t="s">
        <v>562</v>
      </c>
      <c r="AH310" s="72" t="s">
        <v>276</v>
      </c>
    </row>
    <row r="311" spans="31:34" ht="14.25">
      <c r="AE311" s="113">
        <v>18</v>
      </c>
      <c r="AF311" s="89" t="s">
        <v>563</v>
      </c>
      <c r="AH311" s="72" t="s">
        <v>277</v>
      </c>
    </row>
    <row r="312" spans="31:34" ht="14.25">
      <c r="AE312" s="113">
        <v>19</v>
      </c>
      <c r="AF312" s="89" t="s">
        <v>480</v>
      </c>
      <c r="AH312" s="72" t="s">
        <v>278</v>
      </c>
    </row>
    <row r="313" spans="31:34" ht="14.25">
      <c r="AE313" s="113">
        <v>20</v>
      </c>
      <c r="AF313" s="89" t="s">
        <v>98</v>
      </c>
      <c r="AH313" s="72" t="s">
        <v>279</v>
      </c>
    </row>
    <row r="314" spans="31:34" ht="14.25">
      <c r="AE314" s="113">
        <v>21</v>
      </c>
      <c r="AF314" s="89" t="s">
        <v>161</v>
      </c>
      <c r="AH314" s="72" t="s">
        <v>280</v>
      </c>
    </row>
    <row r="315" spans="31:34" ht="14.25">
      <c r="AE315" s="113">
        <v>22</v>
      </c>
      <c r="AF315" s="89" t="s">
        <v>564</v>
      </c>
      <c r="AH315" s="72" t="s">
        <v>281</v>
      </c>
    </row>
    <row r="316" spans="31:34" ht="14.25">
      <c r="AE316" s="113">
        <v>23</v>
      </c>
      <c r="AF316" s="89" t="s">
        <v>481</v>
      </c>
      <c r="AH316" s="72" t="s">
        <v>282</v>
      </c>
    </row>
    <row r="317" spans="31:34" ht="14.25">
      <c r="AE317" s="113">
        <v>24</v>
      </c>
      <c r="AF317" s="89" t="s">
        <v>162</v>
      </c>
      <c r="AH317" s="72" t="s">
        <v>287</v>
      </c>
    </row>
    <row r="318" spans="31:34" ht="14.25">
      <c r="AE318" s="113">
        <v>25</v>
      </c>
      <c r="AF318" s="89" t="s">
        <v>99</v>
      </c>
      <c r="AH318" s="72" t="s">
        <v>288</v>
      </c>
    </row>
    <row r="319" spans="31:34" ht="14.25">
      <c r="AE319" s="113">
        <v>26</v>
      </c>
      <c r="AF319" s="89" t="s">
        <v>87</v>
      </c>
      <c r="AH319" s="72" t="s">
        <v>289</v>
      </c>
    </row>
    <row r="320" spans="31:34" ht="14.25">
      <c r="AE320" s="113">
        <v>27</v>
      </c>
      <c r="AF320" s="89" t="s">
        <v>565</v>
      </c>
      <c r="AH320" s="72" t="s">
        <v>290</v>
      </c>
    </row>
    <row r="321" spans="31:34" ht="14.25">
      <c r="AE321" s="113">
        <v>28</v>
      </c>
      <c r="AF321" s="89" t="s">
        <v>100</v>
      </c>
      <c r="AH321" s="72" t="s">
        <v>291</v>
      </c>
    </row>
    <row r="322" spans="31:34" ht="14.25">
      <c r="AE322" s="113">
        <v>29</v>
      </c>
      <c r="AF322" s="89" t="s">
        <v>163</v>
      </c>
      <c r="AH322" s="72" t="s">
        <v>292</v>
      </c>
    </row>
    <row r="323" spans="31:34" ht="14.25">
      <c r="AE323" s="113">
        <v>30</v>
      </c>
      <c r="AF323" s="89" t="s">
        <v>311</v>
      </c>
      <c r="AH323" s="72" t="s">
        <v>293</v>
      </c>
    </row>
    <row r="324" spans="31:34" ht="14.25">
      <c r="AE324" s="113">
        <v>31</v>
      </c>
      <c r="AF324" s="89" t="s">
        <v>101</v>
      </c>
      <c r="AH324" s="72" t="s">
        <v>294</v>
      </c>
    </row>
    <row r="325" spans="31:34" ht="14.25">
      <c r="AE325" s="113">
        <v>32</v>
      </c>
      <c r="AF325" s="89" t="s">
        <v>164</v>
      </c>
      <c r="AH325" s="72" t="s">
        <v>295</v>
      </c>
    </row>
    <row r="326" spans="31:34" ht="14.25">
      <c r="AE326" s="113">
        <v>33</v>
      </c>
      <c r="AF326" s="89" t="s">
        <v>170</v>
      </c>
      <c r="AH326" s="72" t="s">
        <v>297</v>
      </c>
    </row>
    <row r="327" spans="31:34" ht="14.25">
      <c r="AE327" s="113">
        <v>34</v>
      </c>
      <c r="AF327" s="89" t="s">
        <v>102</v>
      </c>
      <c r="AH327" s="72" t="s">
        <v>298</v>
      </c>
    </row>
    <row r="328" spans="31:34" ht="14.25">
      <c r="AE328" s="113">
        <v>35</v>
      </c>
      <c r="AF328" s="89" t="s">
        <v>103</v>
      </c>
      <c r="AH328" s="72" t="s">
        <v>299</v>
      </c>
    </row>
    <row r="329" spans="31:34" ht="14.25">
      <c r="AE329" s="113">
        <v>36</v>
      </c>
      <c r="AF329" s="89" t="s">
        <v>482</v>
      </c>
      <c r="AH329" s="72" t="s">
        <v>308</v>
      </c>
    </row>
    <row r="330" spans="31:34" ht="14.25">
      <c r="AE330" s="113">
        <v>37</v>
      </c>
      <c r="AF330" s="89" t="s">
        <v>75</v>
      </c>
      <c r="AH330" s="73" t="s">
        <v>300</v>
      </c>
    </row>
    <row r="331" spans="31:34" ht="14.25">
      <c r="AE331" s="113">
        <v>38</v>
      </c>
      <c r="AF331" s="89" t="s">
        <v>566</v>
      </c>
      <c r="AH331" s="73" t="s">
        <v>301</v>
      </c>
    </row>
    <row r="332" spans="31:32" ht="14.25">
      <c r="AE332" s="113">
        <v>39</v>
      </c>
      <c r="AF332" s="89" t="s">
        <v>483</v>
      </c>
    </row>
    <row r="333" spans="31:32" ht="14.25">
      <c r="AE333" s="113">
        <v>40</v>
      </c>
      <c r="AF333" s="89" t="s">
        <v>484</v>
      </c>
    </row>
    <row r="334" spans="31:32" ht="14.25">
      <c r="AE334" s="113">
        <v>41</v>
      </c>
      <c r="AF334" s="89" t="s">
        <v>104</v>
      </c>
    </row>
    <row r="335" spans="31:32" ht="14.25">
      <c r="AE335" s="113">
        <v>42</v>
      </c>
      <c r="AF335" s="89" t="s">
        <v>105</v>
      </c>
    </row>
    <row r="336" spans="31:32" ht="14.25">
      <c r="AE336" s="113">
        <v>43</v>
      </c>
      <c r="AF336" s="89" t="s">
        <v>485</v>
      </c>
    </row>
    <row r="337" spans="31:32" ht="14.25">
      <c r="AE337" s="113">
        <v>44</v>
      </c>
      <c r="AF337" s="89" t="s">
        <v>174</v>
      </c>
    </row>
    <row r="338" spans="31:32" ht="14.25">
      <c r="AE338" s="113">
        <v>45</v>
      </c>
      <c r="AF338" s="89" t="s">
        <v>76</v>
      </c>
    </row>
    <row r="339" spans="31:32" ht="14.25">
      <c r="AE339" s="113">
        <v>46</v>
      </c>
      <c r="AF339" s="89" t="s">
        <v>486</v>
      </c>
    </row>
    <row r="340" spans="31:32" ht="14.25">
      <c r="AE340" s="113">
        <v>47</v>
      </c>
      <c r="AF340" s="89" t="s">
        <v>567</v>
      </c>
    </row>
    <row r="341" spans="31:32" ht="14.25">
      <c r="AE341" s="113">
        <v>48</v>
      </c>
      <c r="AF341" s="89" t="s">
        <v>91</v>
      </c>
    </row>
    <row r="342" spans="31:32" ht="14.25">
      <c r="AE342" s="113">
        <v>49</v>
      </c>
      <c r="AF342" s="89" t="s">
        <v>175</v>
      </c>
    </row>
    <row r="343" spans="31:32" ht="14.25">
      <c r="AE343" s="113">
        <v>50</v>
      </c>
      <c r="AF343" s="89" t="s">
        <v>487</v>
      </c>
    </row>
    <row r="344" spans="31:32" ht="14.25">
      <c r="AE344" s="113">
        <v>51</v>
      </c>
      <c r="AF344" s="89" t="s">
        <v>488</v>
      </c>
    </row>
    <row r="345" spans="31:32" ht="14.25">
      <c r="AE345" s="113">
        <v>52</v>
      </c>
      <c r="AF345" s="89" t="s">
        <v>489</v>
      </c>
    </row>
    <row r="346" spans="31:32" ht="14.25">
      <c r="AE346" s="113">
        <v>53</v>
      </c>
      <c r="AF346" s="89" t="s">
        <v>490</v>
      </c>
    </row>
    <row r="347" spans="31:32" ht="14.25">
      <c r="AE347" s="113">
        <v>54</v>
      </c>
      <c r="AF347" s="89" t="s">
        <v>491</v>
      </c>
    </row>
    <row r="348" spans="31:32" ht="14.25">
      <c r="AE348" s="113">
        <v>55</v>
      </c>
      <c r="AF348" s="89" t="s">
        <v>82</v>
      </c>
    </row>
    <row r="349" spans="31:32" ht="14.25">
      <c r="AE349" s="113">
        <v>56</v>
      </c>
      <c r="AF349" s="89" t="s">
        <v>568</v>
      </c>
    </row>
    <row r="350" spans="31:32" ht="14.25">
      <c r="AE350" s="113">
        <v>57</v>
      </c>
      <c r="AF350" s="89" t="s">
        <v>176</v>
      </c>
    </row>
    <row r="351" spans="31:32" ht="14.25">
      <c r="AE351" s="113">
        <v>58</v>
      </c>
      <c r="AF351" s="89" t="s">
        <v>177</v>
      </c>
    </row>
    <row r="352" spans="31:32" ht="14.25">
      <c r="AE352" s="113">
        <v>59</v>
      </c>
      <c r="AF352" s="89" t="s">
        <v>492</v>
      </c>
    </row>
    <row r="353" spans="31:32" ht="14.25">
      <c r="AE353" s="113">
        <v>60</v>
      </c>
      <c r="AF353" s="89" t="s">
        <v>502</v>
      </c>
    </row>
    <row r="354" spans="31:32" ht="14.25">
      <c r="AE354" s="113">
        <v>61</v>
      </c>
      <c r="AF354" s="89" t="s">
        <v>569</v>
      </c>
    </row>
    <row r="355" spans="31:32" ht="14.25">
      <c r="AE355" s="113">
        <v>62</v>
      </c>
      <c r="AF355" s="89" t="s">
        <v>106</v>
      </c>
    </row>
    <row r="356" spans="31:32" ht="14.25">
      <c r="AE356" s="113">
        <v>63</v>
      </c>
      <c r="AF356" s="89" t="s">
        <v>147</v>
      </c>
    </row>
    <row r="357" spans="31:32" ht="14.25">
      <c r="AE357" s="113">
        <v>64</v>
      </c>
      <c r="AF357" s="89" t="s">
        <v>503</v>
      </c>
    </row>
    <row r="358" spans="31:32" ht="14.25">
      <c r="AE358" s="113">
        <v>65</v>
      </c>
      <c r="AF358" s="89" t="s">
        <v>61</v>
      </c>
    </row>
    <row r="359" spans="31:32" ht="14.25">
      <c r="AE359" s="113">
        <v>66</v>
      </c>
      <c r="AF359" s="89" t="s">
        <v>85</v>
      </c>
    </row>
    <row r="360" spans="31:32" ht="14.25">
      <c r="AE360" s="113">
        <v>67</v>
      </c>
      <c r="AF360" s="89" t="s">
        <v>570</v>
      </c>
    </row>
    <row r="361" spans="31:32" ht="14.25">
      <c r="AE361" s="113">
        <v>68</v>
      </c>
      <c r="AF361" s="89" t="s">
        <v>178</v>
      </c>
    </row>
    <row r="362" spans="31:32" ht="14.25">
      <c r="AE362" s="113">
        <v>69</v>
      </c>
      <c r="AF362" s="89" t="s">
        <v>160</v>
      </c>
    </row>
    <row r="363" spans="31:32" ht="14.25">
      <c r="AE363" s="113">
        <v>70</v>
      </c>
      <c r="AF363" s="89" t="s">
        <v>504</v>
      </c>
    </row>
    <row r="364" spans="31:32" ht="14.25">
      <c r="AE364" s="113">
        <v>71</v>
      </c>
      <c r="AF364" s="89" t="s">
        <v>179</v>
      </c>
    </row>
    <row r="365" spans="31:32" ht="14.25">
      <c r="AE365" s="113">
        <v>72</v>
      </c>
      <c r="AF365" s="89" t="s">
        <v>180</v>
      </c>
    </row>
    <row r="366" spans="31:32" ht="14.25">
      <c r="AE366" s="113">
        <v>73</v>
      </c>
      <c r="AF366" s="89" t="s">
        <v>505</v>
      </c>
    </row>
    <row r="367" spans="31:32" ht="14.25">
      <c r="AE367" s="113">
        <v>74</v>
      </c>
      <c r="AF367" s="89" t="s">
        <v>181</v>
      </c>
    </row>
    <row r="368" spans="31:32" ht="14.25">
      <c r="AE368" s="113">
        <v>75</v>
      </c>
      <c r="AF368" s="89" t="s">
        <v>95</v>
      </c>
    </row>
    <row r="369" spans="31:32" ht="14.25">
      <c r="AE369" s="113">
        <v>76</v>
      </c>
      <c r="AF369" s="89" t="s">
        <v>571</v>
      </c>
    </row>
    <row r="370" spans="31:32" ht="14.25">
      <c r="AE370" s="113">
        <v>77</v>
      </c>
      <c r="AF370" s="89" t="s">
        <v>182</v>
      </c>
    </row>
    <row r="371" spans="31:32" ht="14.25">
      <c r="AE371" s="113">
        <v>78</v>
      </c>
      <c r="AF371" s="89" t="s">
        <v>572</v>
      </c>
    </row>
    <row r="372" spans="31:32" ht="14.25">
      <c r="AE372" s="113">
        <v>79</v>
      </c>
      <c r="AF372" s="89" t="s">
        <v>573</v>
      </c>
    </row>
    <row r="373" spans="31:32" ht="14.25">
      <c r="AE373" s="113">
        <v>80</v>
      </c>
      <c r="AF373" s="89" t="s">
        <v>506</v>
      </c>
    </row>
    <row r="374" spans="31:32" ht="14.25">
      <c r="AE374" s="113">
        <v>81</v>
      </c>
      <c r="AF374" s="89" t="s">
        <v>108</v>
      </c>
    </row>
    <row r="375" spans="31:32" ht="14.25">
      <c r="AE375" s="113">
        <v>82</v>
      </c>
      <c r="AF375" s="89" t="s">
        <v>107</v>
      </c>
    </row>
    <row r="376" spans="31:32" ht="14.25">
      <c r="AE376" s="113">
        <v>83</v>
      </c>
      <c r="AF376" s="89" t="s">
        <v>148</v>
      </c>
    </row>
    <row r="377" spans="31:32" ht="14.25">
      <c r="AE377" s="113">
        <v>84</v>
      </c>
      <c r="AF377" s="89" t="s">
        <v>183</v>
      </c>
    </row>
    <row r="378" spans="31:32" ht="14.25">
      <c r="AE378" s="113">
        <v>85</v>
      </c>
      <c r="AF378" s="89" t="s">
        <v>184</v>
      </c>
    </row>
    <row r="379" spans="31:32" ht="14.25">
      <c r="AE379" s="113">
        <v>86</v>
      </c>
      <c r="AF379" s="89" t="s">
        <v>185</v>
      </c>
    </row>
    <row r="380" spans="31:32" ht="14.25">
      <c r="AE380" s="113">
        <v>87</v>
      </c>
      <c r="AF380" s="89" t="s">
        <v>574</v>
      </c>
    </row>
    <row r="381" spans="31:32" ht="14.25">
      <c r="AE381" s="113">
        <v>88</v>
      </c>
      <c r="AF381" s="89" t="s">
        <v>575</v>
      </c>
    </row>
    <row r="382" spans="31:32" ht="14.25">
      <c r="AE382" s="113">
        <v>89</v>
      </c>
      <c r="AF382" s="89" t="s">
        <v>109</v>
      </c>
    </row>
    <row r="383" spans="31:32" ht="14.25">
      <c r="AE383" s="113">
        <v>90</v>
      </c>
      <c r="AF383" s="89" t="s">
        <v>507</v>
      </c>
    </row>
    <row r="384" spans="31:32" ht="14.25">
      <c r="AE384" s="113">
        <v>91</v>
      </c>
      <c r="AF384" s="89" t="s">
        <v>576</v>
      </c>
    </row>
    <row r="385" spans="31:32" ht="14.25">
      <c r="AE385" s="113">
        <v>92</v>
      </c>
      <c r="AF385" s="89" t="s">
        <v>577</v>
      </c>
    </row>
    <row r="386" spans="31:32" ht="14.25">
      <c r="AE386" s="113">
        <v>93</v>
      </c>
      <c r="AF386" s="89" t="s">
        <v>186</v>
      </c>
    </row>
    <row r="387" spans="31:32" ht="14.25">
      <c r="AE387" s="113">
        <v>94</v>
      </c>
      <c r="AF387" s="89" t="s">
        <v>110</v>
      </c>
    </row>
    <row r="388" spans="31:32" ht="14.25">
      <c r="AE388" s="113">
        <v>95</v>
      </c>
      <c r="AF388" s="89" t="s">
        <v>111</v>
      </c>
    </row>
    <row r="389" spans="31:32" ht="14.25">
      <c r="AE389" s="113">
        <v>96</v>
      </c>
      <c r="AF389" s="89" t="s">
        <v>112</v>
      </c>
    </row>
    <row r="390" spans="31:32" ht="14.25">
      <c r="AE390" s="113">
        <v>97</v>
      </c>
      <c r="AF390" s="89" t="s">
        <v>578</v>
      </c>
    </row>
    <row r="391" spans="31:32" ht="14.25">
      <c r="AE391" s="113">
        <v>98</v>
      </c>
      <c r="AF391" s="89" t="s">
        <v>508</v>
      </c>
    </row>
    <row r="392" spans="31:32" ht="14.25">
      <c r="AE392" s="113">
        <v>99</v>
      </c>
      <c r="AF392" s="89" t="s">
        <v>509</v>
      </c>
    </row>
    <row r="393" spans="31:32" ht="14.25">
      <c r="AE393" s="113">
        <v>100</v>
      </c>
      <c r="AF393" s="89" t="s">
        <v>535</v>
      </c>
    </row>
    <row r="394" spans="31:32" ht="14.25">
      <c r="AE394" s="113">
        <v>101</v>
      </c>
      <c r="AF394" s="89" t="s">
        <v>22</v>
      </c>
    </row>
    <row r="395" spans="31:32" ht="14.25">
      <c r="AE395" s="113">
        <v>102</v>
      </c>
      <c r="AF395" s="89" t="s">
        <v>113</v>
      </c>
    </row>
    <row r="396" spans="31:32" ht="14.25">
      <c r="AE396" s="113">
        <v>103</v>
      </c>
      <c r="AF396" s="89" t="s">
        <v>23</v>
      </c>
    </row>
    <row r="397" spans="31:32" ht="14.25">
      <c r="AE397" s="113">
        <v>104</v>
      </c>
      <c r="AF397" s="89" t="s">
        <v>536</v>
      </c>
    </row>
    <row r="398" spans="31:32" ht="14.25">
      <c r="AE398" s="113">
        <v>105</v>
      </c>
      <c r="AF398" s="89" t="s">
        <v>24</v>
      </c>
    </row>
    <row r="399" spans="31:32" ht="15" customHeight="1">
      <c r="AE399" s="113">
        <v>106</v>
      </c>
      <c r="AF399" s="89" t="s">
        <v>62</v>
      </c>
    </row>
    <row r="400" spans="31:32" ht="15" customHeight="1">
      <c r="AE400" s="113">
        <v>107</v>
      </c>
      <c r="AF400" s="89" t="s">
        <v>579</v>
      </c>
    </row>
    <row r="401" spans="31:32" ht="15" customHeight="1">
      <c r="AE401" s="113">
        <v>108</v>
      </c>
      <c r="AF401" s="89" t="s">
        <v>537</v>
      </c>
    </row>
    <row r="402" spans="31:32" ht="15" customHeight="1">
      <c r="AE402" s="113">
        <v>109</v>
      </c>
      <c r="AF402" s="89" t="s">
        <v>580</v>
      </c>
    </row>
    <row r="403" spans="31:32" ht="14.25">
      <c r="AE403" s="113">
        <v>110</v>
      </c>
      <c r="AF403" s="89" t="s">
        <v>581</v>
      </c>
    </row>
    <row r="404" spans="31:32" ht="14.25">
      <c r="AE404" s="113">
        <v>111</v>
      </c>
      <c r="AF404" s="89" t="s">
        <v>25</v>
      </c>
    </row>
    <row r="405" spans="31:32" ht="14.25">
      <c r="AE405" s="113">
        <v>112</v>
      </c>
      <c r="AF405" s="89" t="s">
        <v>538</v>
      </c>
    </row>
    <row r="406" spans="31:32" ht="14.25">
      <c r="AE406" s="113">
        <v>113</v>
      </c>
      <c r="AF406" s="89" t="s">
        <v>582</v>
      </c>
    </row>
    <row r="407" spans="31:32" ht="14.25">
      <c r="AE407" s="113">
        <v>114</v>
      </c>
      <c r="AF407" s="89" t="s">
        <v>539</v>
      </c>
    </row>
    <row r="408" spans="31:32" ht="14.25">
      <c r="AE408" s="113">
        <v>115</v>
      </c>
      <c r="AF408" s="89" t="s">
        <v>583</v>
      </c>
    </row>
    <row r="409" spans="31:32" ht="14.25">
      <c r="AE409" s="113">
        <v>116</v>
      </c>
      <c r="AF409" s="89" t="s">
        <v>310</v>
      </c>
    </row>
    <row r="410" spans="31:32" ht="14.25">
      <c r="AE410" s="113">
        <v>117</v>
      </c>
      <c r="AF410" s="89" t="s">
        <v>86</v>
      </c>
    </row>
    <row r="411" spans="31:32" ht="14.25">
      <c r="AE411" s="113">
        <v>118</v>
      </c>
      <c r="AF411" s="89" t="s">
        <v>540</v>
      </c>
    </row>
    <row r="412" spans="31:32" ht="14.25">
      <c r="AE412" s="113">
        <v>119</v>
      </c>
      <c r="AF412" s="89" t="s">
        <v>319</v>
      </c>
    </row>
    <row r="413" spans="31:32" ht="14.25">
      <c r="AE413" s="113">
        <v>120</v>
      </c>
      <c r="AF413" s="89" t="s">
        <v>26</v>
      </c>
    </row>
    <row r="414" spans="31:32" ht="14.25">
      <c r="AE414" s="113">
        <v>121</v>
      </c>
      <c r="AF414" s="89" t="s">
        <v>27</v>
      </c>
    </row>
    <row r="415" spans="31:32" ht="15" customHeight="1">
      <c r="AE415" s="113">
        <v>122</v>
      </c>
      <c r="AF415" s="89" t="s">
        <v>541</v>
      </c>
    </row>
    <row r="416" spans="31:32" ht="14.25">
      <c r="AE416" s="113">
        <v>123</v>
      </c>
      <c r="AF416" s="89" t="s">
        <v>584</v>
      </c>
    </row>
    <row r="417" spans="31:32" ht="14.25">
      <c r="AE417" s="113">
        <v>124</v>
      </c>
      <c r="AF417" s="89" t="s">
        <v>542</v>
      </c>
    </row>
    <row r="418" spans="31:32" ht="14.25">
      <c r="AE418" s="113">
        <v>125</v>
      </c>
      <c r="AF418" s="89" t="s">
        <v>585</v>
      </c>
    </row>
    <row r="419" spans="31:32" ht="14.25">
      <c r="AE419" s="113">
        <v>126</v>
      </c>
      <c r="AF419" s="89" t="s">
        <v>150</v>
      </c>
    </row>
    <row r="420" spans="31:32" ht="15" customHeight="1">
      <c r="AE420" s="113">
        <v>127</v>
      </c>
      <c r="AF420" s="89" t="s">
        <v>543</v>
      </c>
    </row>
    <row r="421" spans="31:32" ht="14.25">
      <c r="AE421" s="113">
        <v>128</v>
      </c>
      <c r="AF421" s="89" t="s">
        <v>151</v>
      </c>
    </row>
    <row r="422" spans="31:32" ht="14.25">
      <c r="AE422" s="113">
        <v>129</v>
      </c>
      <c r="AF422" s="89" t="s">
        <v>544</v>
      </c>
    </row>
    <row r="423" spans="31:32" ht="14.25">
      <c r="AE423" s="113">
        <v>130</v>
      </c>
      <c r="AF423" s="89" t="s">
        <v>152</v>
      </c>
    </row>
    <row r="424" spans="31:32" ht="14.25">
      <c r="AE424" s="113">
        <v>131</v>
      </c>
      <c r="AF424" s="89" t="s">
        <v>28</v>
      </c>
    </row>
    <row r="425" spans="31:32" ht="14.25">
      <c r="AE425" s="113">
        <v>132</v>
      </c>
      <c r="AF425" s="89" t="s">
        <v>545</v>
      </c>
    </row>
    <row r="426" spans="31:32" ht="14.25">
      <c r="AE426" s="113">
        <v>133</v>
      </c>
      <c r="AF426" s="89" t="s">
        <v>30</v>
      </c>
    </row>
    <row r="427" spans="31:32" ht="14.25">
      <c r="AE427" s="113">
        <v>134</v>
      </c>
      <c r="AF427" s="89" t="s">
        <v>122</v>
      </c>
    </row>
    <row r="428" spans="31:32" ht="14.25">
      <c r="AE428" s="113">
        <v>135</v>
      </c>
      <c r="AF428" s="89" t="s">
        <v>123</v>
      </c>
    </row>
    <row r="429" spans="31:32" ht="14.25">
      <c r="AE429" s="113">
        <v>136</v>
      </c>
      <c r="AF429" s="89" t="s">
        <v>546</v>
      </c>
    </row>
    <row r="430" spans="31:32" ht="14.25">
      <c r="AE430" s="113">
        <v>137</v>
      </c>
      <c r="AF430" s="89" t="s">
        <v>586</v>
      </c>
    </row>
    <row r="431" spans="31:32" ht="14.25">
      <c r="AE431" s="113">
        <v>138</v>
      </c>
      <c r="AF431" s="89" t="s">
        <v>588</v>
      </c>
    </row>
    <row r="432" spans="31:32" ht="14.25">
      <c r="AE432" s="113">
        <v>139</v>
      </c>
      <c r="AF432" s="89" t="s">
        <v>589</v>
      </c>
    </row>
    <row r="433" spans="31:32" ht="14.25">
      <c r="AE433" s="113">
        <v>140</v>
      </c>
      <c r="AF433" s="89" t="s">
        <v>124</v>
      </c>
    </row>
    <row r="434" spans="31:32" ht="14.25">
      <c r="AE434" s="113">
        <v>141</v>
      </c>
      <c r="AF434" s="89" t="s">
        <v>88</v>
      </c>
    </row>
    <row r="435" spans="31:32" ht="14.25">
      <c r="AE435" s="113">
        <v>142</v>
      </c>
      <c r="AF435" s="89" t="s">
        <v>125</v>
      </c>
    </row>
    <row r="436" spans="31:32" ht="14.25">
      <c r="AE436" s="113">
        <v>143</v>
      </c>
      <c r="AF436" s="89" t="s">
        <v>126</v>
      </c>
    </row>
    <row r="437" spans="31:32" ht="14.25">
      <c r="AE437" s="113">
        <v>144</v>
      </c>
      <c r="AF437" s="89" t="s">
        <v>127</v>
      </c>
    </row>
    <row r="438" spans="31:32" ht="14.25">
      <c r="AE438" s="113">
        <v>145</v>
      </c>
      <c r="AF438" s="89" t="s">
        <v>41</v>
      </c>
    </row>
    <row r="439" spans="31:32" ht="14.25">
      <c r="AE439" s="113">
        <v>146</v>
      </c>
      <c r="AF439" s="89" t="s">
        <v>42</v>
      </c>
    </row>
    <row r="440" spans="31:32" ht="14.25">
      <c r="AE440" s="113">
        <v>147</v>
      </c>
      <c r="AF440" s="89" t="s">
        <v>547</v>
      </c>
    </row>
    <row r="441" spans="31:32" ht="14.25">
      <c r="AE441" s="113">
        <v>148</v>
      </c>
      <c r="AF441" s="89" t="s">
        <v>590</v>
      </c>
    </row>
    <row r="442" spans="31:32" ht="14.25">
      <c r="AE442" s="113">
        <v>149</v>
      </c>
      <c r="AF442" s="89" t="s">
        <v>591</v>
      </c>
    </row>
    <row r="443" spans="31:32" ht="14.25">
      <c r="AE443" s="113">
        <v>150</v>
      </c>
      <c r="AF443" s="89" t="s">
        <v>43</v>
      </c>
    </row>
    <row r="444" spans="31:32" ht="14.25">
      <c r="AE444" s="113">
        <v>151</v>
      </c>
      <c r="AF444" s="89" t="s">
        <v>592</v>
      </c>
    </row>
    <row r="445" spans="31:32" ht="14.25">
      <c r="AE445" s="113">
        <v>152</v>
      </c>
      <c r="AF445" s="89" t="s">
        <v>548</v>
      </c>
    </row>
    <row r="446" spans="31:32" ht="14.25">
      <c r="AE446" s="113">
        <v>153</v>
      </c>
      <c r="AF446" s="89" t="s">
        <v>153</v>
      </c>
    </row>
    <row r="447" spans="31:32" ht="14.25">
      <c r="AE447" s="113">
        <v>154</v>
      </c>
      <c r="AF447" s="89" t="s">
        <v>593</v>
      </c>
    </row>
    <row r="448" spans="31:32" ht="14.25">
      <c r="AE448" s="113">
        <v>155</v>
      </c>
      <c r="AF448" s="89" t="s">
        <v>44</v>
      </c>
    </row>
    <row r="449" spans="31:32" ht="14.25">
      <c r="AE449" s="113">
        <v>156</v>
      </c>
      <c r="AF449" s="89" t="s">
        <v>45</v>
      </c>
    </row>
    <row r="450" spans="31:32" ht="14.25">
      <c r="AE450" s="113">
        <v>157</v>
      </c>
      <c r="AF450" s="89" t="s">
        <v>594</v>
      </c>
    </row>
    <row r="451" spans="31:32" ht="14.25">
      <c r="AE451" s="113">
        <v>158</v>
      </c>
      <c r="AF451" s="89" t="s">
        <v>128</v>
      </c>
    </row>
    <row r="452" spans="31:32" ht="14.25">
      <c r="AE452" s="113">
        <v>159</v>
      </c>
      <c r="AF452" s="89" t="s">
        <v>129</v>
      </c>
    </row>
    <row r="453" spans="31:32" ht="14.25">
      <c r="AE453" s="113">
        <v>160</v>
      </c>
      <c r="AF453" s="89" t="s">
        <v>595</v>
      </c>
    </row>
    <row r="454" spans="31:32" ht="14.25">
      <c r="AE454" s="113">
        <v>161</v>
      </c>
      <c r="AF454" s="89" t="s">
        <v>47</v>
      </c>
    </row>
    <row r="455" spans="31:32" ht="15" customHeight="1">
      <c r="AE455" s="113">
        <v>162</v>
      </c>
      <c r="AF455" s="89" t="s">
        <v>46</v>
      </c>
    </row>
    <row r="456" spans="31:32" ht="15" customHeight="1">
      <c r="AE456" s="113">
        <v>163</v>
      </c>
      <c r="AF456" s="89" t="s">
        <v>154</v>
      </c>
    </row>
    <row r="457" spans="31:32" ht="15" customHeight="1">
      <c r="AE457" s="113">
        <v>164</v>
      </c>
      <c r="AF457" s="89" t="s">
        <v>155</v>
      </c>
    </row>
    <row r="458" spans="31:32" ht="15" customHeight="1">
      <c r="AE458" s="113">
        <v>165</v>
      </c>
      <c r="AF458" s="89" t="s">
        <v>48</v>
      </c>
    </row>
    <row r="459" spans="31:32" ht="15" customHeight="1">
      <c r="AE459" s="113">
        <v>166</v>
      </c>
      <c r="AF459" s="89" t="s">
        <v>596</v>
      </c>
    </row>
    <row r="460" spans="31:32" ht="14.25">
      <c r="AE460" s="113">
        <v>167</v>
      </c>
      <c r="AF460" s="89" t="s">
        <v>550</v>
      </c>
    </row>
    <row r="461" spans="31:32" ht="14.25">
      <c r="AE461" s="113">
        <v>168</v>
      </c>
      <c r="AF461" s="89" t="s">
        <v>549</v>
      </c>
    </row>
    <row r="462" spans="31:32" ht="14.25">
      <c r="AE462" s="113">
        <v>169</v>
      </c>
      <c r="AF462" s="89" t="s">
        <v>551</v>
      </c>
    </row>
    <row r="463" spans="31:32" ht="14.25">
      <c r="AE463" s="113">
        <v>170</v>
      </c>
      <c r="AF463" s="89" t="s">
        <v>552</v>
      </c>
    </row>
    <row r="464" spans="31:32" ht="14.25">
      <c r="AE464" s="113">
        <v>171</v>
      </c>
      <c r="AF464" s="89" t="s">
        <v>597</v>
      </c>
    </row>
    <row r="465" spans="31:32" ht="14.25">
      <c r="AE465" s="113">
        <v>172</v>
      </c>
      <c r="AF465" s="89" t="s">
        <v>598</v>
      </c>
    </row>
    <row r="466" spans="31:32" ht="14.25">
      <c r="AE466" s="113">
        <v>173</v>
      </c>
      <c r="AF466" s="89" t="s">
        <v>599</v>
      </c>
    </row>
    <row r="467" spans="31:32" ht="14.25">
      <c r="AE467" s="113">
        <v>174</v>
      </c>
      <c r="AF467" s="89" t="s">
        <v>600</v>
      </c>
    </row>
    <row r="468" spans="31:32" ht="14.25">
      <c r="AE468" s="113">
        <v>175</v>
      </c>
      <c r="AF468" s="89" t="s">
        <v>601</v>
      </c>
    </row>
    <row r="469" spans="31:32" ht="14.25">
      <c r="AE469" s="113">
        <v>176</v>
      </c>
      <c r="AF469" s="89" t="s">
        <v>602</v>
      </c>
    </row>
    <row r="470" spans="31:32" ht="14.25">
      <c r="AE470" s="113">
        <v>177</v>
      </c>
      <c r="AF470" s="89" t="s">
        <v>603</v>
      </c>
    </row>
    <row r="471" spans="31:32" ht="14.25">
      <c r="AE471" s="113">
        <v>178</v>
      </c>
      <c r="AF471" s="89" t="s">
        <v>604</v>
      </c>
    </row>
    <row r="472" spans="31:32" ht="14.25">
      <c r="AE472" s="113">
        <v>179</v>
      </c>
      <c r="AF472" s="89" t="s">
        <v>94</v>
      </c>
    </row>
    <row r="473" spans="31:32" ht="14.25">
      <c r="AE473" s="113">
        <v>180</v>
      </c>
      <c r="AF473" s="89" t="s">
        <v>130</v>
      </c>
    </row>
    <row r="474" spans="31:32" ht="14.25">
      <c r="AE474" s="113">
        <v>181</v>
      </c>
      <c r="AF474" s="89" t="s">
        <v>605</v>
      </c>
    </row>
    <row r="475" spans="31:32" ht="14.25">
      <c r="AE475" s="113">
        <v>182</v>
      </c>
      <c r="AF475" s="89" t="s">
        <v>49</v>
      </c>
    </row>
    <row r="476" spans="31:32" ht="14.25">
      <c r="AE476" s="113">
        <v>183</v>
      </c>
      <c r="AF476" s="89" t="s">
        <v>131</v>
      </c>
    </row>
    <row r="477" spans="31:32" ht="14.25">
      <c r="AE477" s="113">
        <v>184</v>
      </c>
      <c r="AF477" s="89" t="s">
        <v>50</v>
      </c>
    </row>
    <row r="478" spans="31:32" ht="14.25">
      <c r="AE478" s="113">
        <v>185</v>
      </c>
      <c r="AF478" s="89" t="s">
        <v>51</v>
      </c>
    </row>
    <row r="479" spans="31:32" ht="14.25">
      <c r="AE479" s="113">
        <v>186</v>
      </c>
      <c r="AF479" s="89" t="s">
        <v>156</v>
      </c>
    </row>
    <row r="480" spans="31:32" ht="14.25">
      <c r="AE480" s="113">
        <v>187</v>
      </c>
      <c r="AF480" s="89" t="s">
        <v>157</v>
      </c>
    </row>
    <row r="481" spans="31:32" ht="14.25">
      <c r="AE481" s="113">
        <v>188</v>
      </c>
      <c r="AF481" s="89" t="s">
        <v>132</v>
      </c>
    </row>
    <row r="482" spans="31:32" ht="14.25">
      <c r="AE482" s="113">
        <v>189</v>
      </c>
      <c r="AF482" s="89" t="s">
        <v>613</v>
      </c>
    </row>
    <row r="483" spans="31:32" ht="14.25">
      <c r="AE483" s="113">
        <v>190</v>
      </c>
      <c r="AF483" s="89" t="s">
        <v>322</v>
      </c>
    </row>
    <row r="484" spans="31:32" ht="14.25">
      <c r="AE484" s="113">
        <v>191</v>
      </c>
      <c r="AF484" s="89" t="s">
        <v>323</v>
      </c>
    </row>
    <row r="485" spans="31:32" ht="14.25">
      <c r="AE485" s="113">
        <v>192</v>
      </c>
      <c r="AF485" s="89" t="s">
        <v>313</v>
      </c>
    </row>
    <row r="486" spans="31:32" ht="14.25">
      <c r="AE486" s="113">
        <v>193</v>
      </c>
      <c r="AF486" s="89" t="s">
        <v>158</v>
      </c>
    </row>
    <row r="487" spans="31:32" ht="14.25">
      <c r="AE487" s="113">
        <v>194</v>
      </c>
      <c r="AF487" s="89" t="s">
        <v>159</v>
      </c>
    </row>
    <row r="488" spans="31:32" ht="14.25">
      <c r="AE488" s="113">
        <v>195</v>
      </c>
      <c r="AF488" s="89" t="s">
        <v>324</v>
      </c>
    </row>
    <row r="489" spans="31:32" ht="14.25">
      <c r="AE489" s="113">
        <v>196</v>
      </c>
      <c r="AF489" s="89" t="s">
        <v>325</v>
      </c>
    </row>
    <row r="490" spans="31:32" ht="14.25">
      <c r="AE490" s="113">
        <v>197</v>
      </c>
      <c r="AF490" s="89" t="s">
        <v>614</v>
      </c>
    </row>
    <row r="491" spans="31:32" ht="14.25">
      <c r="AE491" s="113">
        <v>198</v>
      </c>
      <c r="AF491" s="89" t="s">
        <v>615</v>
      </c>
    </row>
    <row r="492" spans="31:32" ht="14.25">
      <c r="AE492" s="113">
        <v>199</v>
      </c>
      <c r="AF492" s="89" t="s">
        <v>89</v>
      </c>
    </row>
    <row r="493" spans="31:32" ht="14.25">
      <c r="AE493" s="113">
        <v>200</v>
      </c>
      <c r="AF493" s="89" t="s">
        <v>326</v>
      </c>
    </row>
    <row r="494" spans="31:32" ht="14.25">
      <c r="AE494" s="113">
        <v>201</v>
      </c>
      <c r="AF494" s="89" t="s">
        <v>92</v>
      </c>
    </row>
    <row r="495" spans="31:32" ht="14.25">
      <c r="AE495" s="113">
        <v>202</v>
      </c>
      <c r="AF495" s="89" t="s">
        <v>616</v>
      </c>
    </row>
    <row r="496" spans="31:32" ht="14.25">
      <c r="AE496" s="113">
        <v>203</v>
      </c>
      <c r="AF496" s="89" t="s">
        <v>187</v>
      </c>
    </row>
    <row r="497" spans="31:32" ht="14.25">
      <c r="AE497" s="113">
        <v>204</v>
      </c>
      <c r="AF497" s="89" t="s">
        <v>133</v>
      </c>
    </row>
    <row r="498" spans="31:32" ht="14.25">
      <c r="AE498" s="113">
        <v>205</v>
      </c>
      <c r="AF498" s="89" t="s">
        <v>134</v>
      </c>
    </row>
    <row r="499" spans="31:32" ht="14.25">
      <c r="AE499" s="113">
        <v>206</v>
      </c>
      <c r="AF499" s="89" t="s">
        <v>96</v>
      </c>
    </row>
    <row r="500" spans="31:32" ht="14.25">
      <c r="AE500" s="113">
        <v>207</v>
      </c>
      <c r="AF500" s="89" t="s">
        <v>52</v>
      </c>
    </row>
    <row r="501" spans="31:32" ht="14.25">
      <c r="AE501" s="113">
        <v>208</v>
      </c>
      <c r="AF501" s="89" t="s">
        <v>327</v>
      </c>
    </row>
    <row r="502" spans="31:32" ht="14.25">
      <c r="AE502" s="113">
        <v>209</v>
      </c>
      <c r="AF502" s="89" t="s">
        <v>328</v>
      </c>
    </row>
    <row r="503" spans="31:32" ht="14.25">
      <c r="AE503" s="113">
        <v>210</v>
      </c>
      <c r="AF503" s="89" t="s">
        <v>329</v>
      </c>
    </row>
    <row r="504" spans="31:32" ht="14.25">
      <c r="AE504" s="113">
        <v>211</v>
      </c>
      <c r="AF504" s="89" t="s">
        <v>135</v>
      </c>
    </row>
    <row r="505" spans="31:32" ht="14.25">
      <c r="AE505" s="113">
        <v>212</v>
      </c>
      <c r="AF505" s="89" t="s">
        <v>617</v>
      </c>
    </row>
    <row r="506" spans="31:32" ht="14.25">
      <c r="AE506" s="113">
        <v>213</v>
      </c>
      <c r="AF506" s="89" t="s">
        <v>53</v>
      </c>
    </row>
    <row r="507" spans="31:32" ht="14.25">
      <c r="AE507" s="113">
        <v>214</v>
      </c>
      <c r="AF507" s="89" t="s">
        <v>330</v>
      </c>
    </row>
    <row r="508" spans="31:32" ht="14.25">
      <c r="AE508" s="113">
        <v>215</v>
      </c>
      <c r="AF508" s="89" t="s">
        <v>54</v>
      </c>
    </row>
    <row r="509" spans="31:32" ht="14.25">
      <c r="AE509" s="113">
        <v>216</v>
      </c>
      <c r="AF509" s="89" t="s">
        <v>618</v>
      </c>
    </row>
    <row r="510" spans="31:32" ht="14.25">
      <c r="AE510" s="113">
        <v>217</v>
      </c>
      <c r="AF510" s="89" t="s">
        <v>55</v>
      </c>
    </row>
    <row r="511" spans="31:32" ht="14.25">
      <c r="AE511" s="113">
        <v>218</v>
      </c>
      <c r="AF511" s="89" t="s">
        <v>331</v>
      </c>
    </row>
    <row r="512" spans="31:32" ht="14.25">
      <c r="AE512" s="113">
        <v>219</v>
      </c>
      <c r="AF512" s="89" t="s">
        <v>332</v>
      </c>
    </row>
    <row r="513" spans="31:32" ht="14.25">
      <c r="AE513" s="113">
        <v>220</v>
      </c>
      <c r="AF513" s="89" t="s">
        <v>90</v>
      </c>
    </row>
    <row r="514" spans="31:32" ht="14.25">
      <c r="AE514" s="113">
        <v>221</v>
      </c>
      <c r="AF514" s="89" t="s">
        <v>510</v>
      </c>
    </row>
    <row r="515" spans="31:32" ht="14.25">
      <c r="AE515" s="113">
        <v>222</v>
      </c>
      <c r="AF515" s="89" t="s">
        <v>188</v>
      </c>
    </row>
    <row r="516" spans="31:32" ht="14.25">
      <c r="AE516" s="113">
        <v>223</v>
      </c>
      <c r="AF516" s="89" t="s">
        <v>189</v>
      </c>
    </row>
    <row r="517" spans="31:32" ht="14.25">
      <c r="AE517" s="113">
        <v>224</v>
      </c>
      <c r="AF517" s="89" t="s">
        <v>190</v>
      </c>
    </row>
    <row r="518" spans="31:32" ht="14.25">
      <c r="AE518" s="113">
        <v>225</v>
      </c>
      <c r="AF518" s="89" t="s">
        <v>333</v>
      </c>
    </row>
    <row r="519" spans="31:32" ht="14.25">
      <c r="AE519" s="113">
        <v>226</v>
      </c>
      <c r="AF519" s="89" t="s">
        <v>511</v>
      </c>
    </row>
    <row r="520" spans="31:32" ht="14.25">
      <c r="AE520" s="113">
        <v>227</v>
      </c>
      <c r="AF520" s="89" t="s">
        <v>619</v>
      </c>
    </row>
    <row r="521" spans="31:32" ht="14.25">
      <c r="AE521" s="113">
        <v>228</v>
      </c>
      <c r="AF521" s="89" t="s">
        <v>334</v>
      </c>
    </row>
    <row r="522" spans="31:32" ht="14.25">
      <c r="AE522" s="113">
        <v>229</v>
      </c>
      <c r="AF522" s="89" t="s">
        <v>335</v>
      </c>
    </row>
    <row r="523" spans="31:32" ht="14.25">
      <c r="AE523" s="113">
        <v>230</v>
      </c>
      <c r="AF523" s="89" t="s">
        <v>620</v>
      </c>
    </row>
    <row r="524" spans="31:32" ht="14.25">
      <c r="AE524" s="113">
        <v>231</v>
      </c>
      <c r="AF524" s="89" t="s">
        <v>336</v>
      </c>
    </row>
    <row r="525" spans="31:32" ht="14.25">
      <c r="AE525" s="113">
        <v>232</v>
      </c>
      <c r="AF525" s="89" t="s">
        <v>512</v>
      </c>
    </row>
    <row r="526" spans="31:32" ht="14.25">
      <c r="AE526" s="113">
        <v>233</v>
      </c>
      <c r="AF526" s="89" t="s">
        <v>337</v>
      </c>
    </row>
    <row r="527" spans="31:32" ht="14.25">
      <c r="AE527" s="113">
        <v>234</v>
      </c>
      <c r="AF527" s="89" t="s">
        <v>621</v>
      </c>
    </row>
    <row r="528" spans="31:32" ht="14.25">
      <c r="AE528" s="113">
        <v>235</v>
      </c>
      <c r="AF528" s="89" t="s">
        <v>513</v>
      </c>
    </row>
    <row r="529" spans="31:32" ht="14.25">
      <c r="AE529" s="113">
        <v>236</v>
      </c>
      <c r="AF529" s="89" t="s">
        <v>622</v>
      </c>
    </row>
    <row r="530" spans="31:32" ht="14.25">
      <c r="AE530" s="113">
        <v>237</v>
      </c>
      <c r="AF530" s="89" t="s">
        <v>338</v>
      </c>
    </row>
    <row r="531" spans="31:32" ht="14.25">
      <c r="AE531" s="113">
        <v>238</v>
      </c>
      <c r="AF531" s="89" t="s">
        <v>623</v>
      </c>
    </row>
    <row r="532" spans="31:32" ht="15" customHeight="1">
      <c r="AE532" s="113">
        <v>239</v>
      </c>
      <c r="AF532" s="89" t="s">
        <v>514</v>
      </c>
    </row>
    <row r="533" spans="31:32" ht="15" customHeight="1">
      <c r="AE533" s="113">
        <v>240</v>
      </c>
      <c r="AF533" s="89" t="s">
        <v>624</v>
      </c>
    </row>
    <row r="534" spans="31:32" ht="14.25">
      <c r="AE534" s="113">
        <v>241</v>
      </c>
      <c r="AF534" s="89" t="s">
        <v>339</v>
      </c>
    </row>
    <row r="535" spans="31:32" ht="14.25">
      <c r="AE535" s="113">
        <v>242</v>
      </c>
      <c r="AF535" s="89" t="s">
        <v>625</v>
      </c>
    </row>
    <row r="536" spans="31:32" ht="14.25">
      <c r="AE536" s="113">
        <v>243</v>
      </c>
      <c r="AF536" s="89" t="s">
        <v>56</v>
      </c>
    </row>
    <row r="537" spans="31:32" ht="14.25">
      <c r="AE537" s="113">
        <v>244</v>
      </c>
      <c r="AF537" s="89" t="s">
        <v>191</v>
      </c>
    </row>
    <row r="538" spans="31:32" ht="14.25">
      <c r="AE538" s="113">
        <v>245</v>
      </c>
      <c r="AF538" s="89" t="s">
        <v>0</v>
      </c>
    </row>
    <row r="539" spans="31:32" ht="14.25">
      <c r="AE539" s="113">
        <v>246</v>
      </c>
      <c r="AF539" s="89" t="s">
        <v>340</v>
      </c>
    </row>
    <row r="540" spans="31:32" ht="15" customHeight="1">
      <c r="AE540" s="113">
        <v>247</v>
      </c>
      <c r="AF540" s="89" t="s">
        <v>1</v>
      </c>
    </row>
    <row r="541" spans="31:32" ht="15" customHeight="1">
      <c r="AE541" s="113">
        <v>248</v>
      </c>
      <c r="AF541" s="89" t="s">
        <v>192</v>
      </c>
    </row>
    <row r="542" spans="31:32" ht="15" customHeight="1">
      <c r="AE542" s="113">
        <v>249</v>
      </c>
      <c r="AF542" s="89" t="s">
        <v>83</v>
      </c>
    </row>
    <row r="543" spans="31:32" ht="15" customHeight="1">
      <c r="AE543" s="113">
        <v>250</v>
      </c>
      <c r="AF543" s="89" t="s">
        <v>341</v>
      </c>
    </row>
    <row r="544" spans="31:32" ht="14.25">
      <c r="AE544" s="113">
        <v>251</v>
      </c>
      <c r="AF544" s="89" t="s">
        <v>193</v>
      </c>
    </row>
    <row r="545" spans="31:32" ht="14.25">
      <c r="AE545" s="113">
        <v>252</v>
      </c>
      <c r="AF545" s="89" t="s">
        <v>515</v>
      </c>
    </row>
    <row r="546" spans="31:32" ht="14.25">
      <c r="AE546" s="113">
        <v>253</v>
      </c>
      <c r="AF546" s="89" t="s">
        <v>57</v>
      </c>
    </row>
    <row r="547" spans="31:32" ht="14.25">
      <c r="AE547" s="113">
        <v>254</v>
      </c>
      <c r="AF547" s="89" t="s">
        <v>2</v>
      </c>
    </row>
    <row r="548" spans="31:32" ht="14.25">
      <c r="AE548" s="113">
        <v>255</v>
      </c>
      <c r="AF548" s="89" t="s">
        <v>3</v>
      </c>
    </row>
    <row r="549" spans="31:32" ht="14.25">
      <c r="AE549" s="113">
        <v>256</v>
      </c>
      <c r="AF549" s="89" t="s">
        <v>555</v>
      </c>
    </row>
    <row r="550" spans="31:32" ht="14.25">
      <c r="AE550" s="113">
        <v>257</v>
      </c>
      <c r="AF550" s="89" t="s">
        <v>93</v>
      </c>
    </row>
    <row r="551" spans="31:32" ht="14.25">
      <c r="AE551" s="113">
        <v>258</v>
      </c>
      <c r="AF551" s="89" t="s">
        <v>4</v>
      </c>
    </row>
    <row r="552" spans="31:32" ht="14.25">
      <c r="AE552" s="113">
        <v>259</v>
      </c>
      <c r="AF552" s="89" t="s">
        <v>5</v>
      </c>
    </row>
    <row r="553" spans="31:32" ht="14.25">
      <c r="AE553" s="113">
        <v>260</v>
      </c>
      <c r="AF553" s="89" t="s">
        <v>342</v>
      </c>
    </row>
    <row r="554" spans="31:32" ht="14.25">
      <c r="AE554" s="113">
        <v>261</v>
      </c>
      <c r="AF554" s="89" t="s">
        <v>343</v>
      </c>
    </row>
    <row r="555" spans="31:32" ht="14.25">
      <c r="AE555" s="113">
        <v>262</v>
      </c>
      <c r="AF555" s="89" t="s">
        <v>6</v>
      </c>
    </row>
    <row r="556" spans="31:32" ht="14.25">
      <c r="AE556" s="113">
        <v>263</v>
      </c>
      <c r="AF556" s="89" t="s">
        <v>344</v>
      </c>
    </row>
    <row r="557" spans="31:32" ht="14.25">
      <c r="AE557" s="113">
        <v>264</v>
      </c>
      <c r="AF557" s="89" t="s">
        <v>58</v>
      </c>
    </row>
    <row r="558" spans="31:32" ht="14.25">
      <c r="AE558" s="113">
        <v>265</v>
      </c>
      <c r="AF558" s="89" t="s">
        <v>345</v>
      </c>
    </row>
    <row r="559" spans="31:32" ht="14.25">
      <c r="AE559" s="113">
        <v>266</v>
      </c>
      <c r="AF559" s="89" t="s">
        <v>59</v>
      </c>
    </row>
    <row r="560" spans="31:32" ht="14.25">
      <c r="AE560" s="113">
        <v>267</v>
      </c>
      <c r="AF560" s="89" t="s">
        <v>7</v>
      </c>
    </row>
    <row r="561" spans="31:32" ht="14.25">
      <c r="AE561" s="113">
        <v>268</v>
      </c>
      <c r="AF561" s="89" t="s">
        <v>8</v>
      </c>
    </row>
    <row r="562" spans="31:32" ht="14.25">
      <c r="AE562" s="113">
        <v>269</v>
      </c>
      <c r="AF562" s="89" t="s">
        <v>73</v>
      </c>
    </row>
    <row r="563" spans="31:32" ht="14.25">
      <c r="AE563" s="113">
        <v>270</v>
      </c>
      <c r="AF563" s="89" t="s">
        <v>346</v>
      </c>
    </row>
    <row r="564" spans="31:32" ht="14.25">
      <c r="AE564" s="113">
        <v>271</v>
      </c>
      <c r="AF564" s="89" t="s">
        <v>194</v>
      </c>
    </row>
    <row r="565" spans="31:32" ht="14.25">
      <c r="AE565" s="113">
        <v>272</v>
      </c>
      <c r="AF565" s="89" t="s">
        <v>347</v>
      </c>
    </row>
    <row r="566" spans="31:32" ht="14.25">
      <c r="AE566" s="113">
        <v>273</v>
      </c>
      <c r="AF566" s="89" t="s">
        <v>60</v>
      </c>
    </row>
    <row r="567" spans="31:32" ht="14.25">
      <c r="AE567" s="113">
        <v>274</v>
      </c>
      <c r="AF567" s="89" t="s">
        <v>74</v>
      </c>
    </row>
    <row r="568" spans="31:32" ht="14.25">
      <c r="AE568" s="113">
        <v>275</v>
      </c>
      <c r="AF568" s="89" t="s">
        <v>84</v>
      </c>
    </row>
    <row r="569" spans="31:32" ht="14.25">
      <c r="AE569" s="113">
        <v>276</v>
      </c>
      <c r="AF569" s="89" t="s">
        <v>348</v>
      </c>
    </row>
    <row r="570" spans="31:32" ht="14.25">
      <c r="AE570" s="113">
        <v>277</v>
      </c>
      <c r="AF570" s="89" t="s">
        <v>516</v>
      </c>
    </row>
    <row r="571" spans="31:32" ht="14.25">
      <c r="AE571" s="113">
        <v>278</v>
      </c>
      <c r="AF571" s="89" t="s">
        <v>517</v>
      </c>
    </row>
    <row r="572" spans="31:32" ht="14.25">
      <c r="AE572" s="113">
        <v>279</v>
      </c>
      <c r="AF572" s="89" t="s">
        <v>9</v>
      </c>
    </row>
    <row r="573" spans="31:32" ht="14.25">
      <c r="AE573" s="113">
        <v>280</v>
      </c>
      <c r="AF573" s="89" t="s">
        <v>63</v>
      </c>
    </row>
    <row r="574" spans="31:32" ht="14.25">
      <c r="AE574" s="113">
        <v>281</v>
      </c>
      <c r="AF574" s="89" t="s">
        <v>349</v>
      </c>
    </row>
    <row r="575" spans="31:32" ht="14.25">
      <c r="AE575" s="113">
        <v>282</v>
      </c>
      <c r="AF575" s="89" t="s">
        <v>350</v>
      </c>
    </row>
    <row r="576" spans="31:32" ht="14.25">
      <c r="AE576" s="113">
        <v>283</v>
      </c>
      <c r="AF576" s="89" t="s">
        <v>351</v>
      </c>
    </row>
    <row r="577" spans="31:32" ht="14.25">
      <c r="AE577" s="113">
        <v>284</v>
      </c>
      <c r="AF577" s="89" t="s">
        <v>195</v>
      </c>
    </row>
    <row r="578" spans="31:32" ht="14.25">
      <c r="AE578" s="113">
        <v>285</v>
      </c>
      <c r="AF578" s="89" t="s">
        <v>518</v>
      </c>
    </row>
    <row r="579" spans="31:32" ht="14.25">
      <c r="AE579" s="113">
        <v>286</v>
      </c>
      <c r="AF579" s="89" t="s">
        <v>10</v>
      </c>
    </row>
    <row r="580" spans="31:32" ht="14.25">
      <c r="AE580" s="113">
        <v>287</v>
      </c>
      <c r="AF580" s="89" t="s">
        <v>196</v>
      </c>
    </row>
    <row r="581" spans="31:32" ht="14.25">
      <c r="AE581" s="113">
        <v>288</v>
      </c>
      <c r="AF581" s="89" t="s">
        <v>354</v>
      </c>
    </row>
    <row r="582" spans="31:32" ht="14.25">
      <c r="AE582" s="113">
        <v>289</v>
      </c>
      <c r="AF582" s="89" t="s">
        <v>355</v>
      </c>
    </row>
    <row r="583" spans="31:32" ht="14.25">
      <c r="AE583" s="113">
        <v>290</v>
      </c>
      <c r="AF583" s="89" t="s">
        <v>356</v>
      </c>
    </row>
    <row r="584" spans="31:32" ht="14.25">
      <c r="AE584" s="113">
        <v>291</v>
      </c>
      <c r="AF584" s="89" t="s">
        <v>11</v>
      </c>
    </row>
    <row r="585" spans="31:32" ht="14.25">
      <c r="AE585" s="113">
        <v>292</v>
      </c>
      <c r="AF585" s="89" t="s">
        <v>20</v>
      </c>
    </row>
    <row r="586" spans="31:32" ht="14.25">
      <c r="AE586" s="113">
        <v>293</v>
      </c>
      <c r="AF586" s="89" t="s">
        <v>352</v>
      </c>
    </row>
    <row r="587" spans="31:32" ht="14.25">
      <c r="AE587" s="113">
        <v>294</v>
      </c>
      <c r="AF587" s="89" t="s">
        <v>353</v>
      </c>
    </row>
    <row r="588" spans="31:32" ht="14.25">
      <c r="AE588" s="113">
        <v>295</v>
      </c>
      <c r="AF588" s="89" t="s">
        <v>519</v>
      </c>
    </row>
    <row r="589" spans="31:32" ht="14.25">
      <c r="AE589" s="113">
        <v>296</v>
      </c>
      <c r="AF589" s="89" t="s">
        <v>520</v>
      </c>
    </row>
    <row r="590" spans="31:32" ht="14.25">
      <c r="AE590" s="113">
        <v>297</v>
      </c>
      <c r="AF590" s="89" t="s">
        <v>357</v>
      </c>
    </row>
    <row r="591" spans="31:32" ht="14.25">
      <c r="AE591" s="113">
        <v>298</v>
      </c>
      <c r="AF591" s="89" t="s">
        <v>358</v>
      </c>
    </row>
  </sheetData>
  <sheetProtection password="E2D1" sheet="1" objects="1" scenarios="1" selectLockedCells="1"/>
  <mergeCells count="108">
    <mergeCell ref="B70:D70"/>
    <mergeCell ref="B71:D71"/>
    <mergeCell ref="B72:D72"/>
    <mergeCell ref="B64:D64"/>
    <mergeCell ref="B66:D66"/>
    <mergeCell ref="B57:D57"/>
    <mergeCell ref="B50:D50"/>
    <mergeCell ref="B47:D47"/>
    <mergeCell ref="B49:D49"/>
    <mergeCell ref="G89:G90"/>
    <mergeCell ref="G91:G92"/>
    <mergeCell ref="F89:F90"/>
    <mergeCell ref="G99:G101"/>
    <mergeCell ref="G93:G94"/>
    <mergeCell ref="F93:F94"/>
    <mergeCell ref="A31:B31"/>
    <mergeCell ref="B92:D92"/>
    <mergeCell ref="B58:D58"/>
    <mergeCell ref="B60:D60"/>
    <mergeCell ref="B73:D73"/>
    <mergeCell ref="B86:D86"/>
    <mergeCell ref="B82:D82"/>
    <mergeCell ref="C31:D31"/>
    <mergeCell ref="B76:D76"/>
    <mergeCell ref="B48:D48"/>
    <mergeCell ref="E91:E92"/>
    <mergeCell ref="E93:E94"/>
    <mergeCell ref="F91:F92"/>
    <mergeCell ref="B80:D80"/>
    <mergeCell ref="B90:D90"/>
    <mergeCell ref="B83:D83"/>
    <mergeCell ref="B81:D81"/>
    <mergeCell ref="B87:D87"/>
    <mergeCell ref="A1:F1"/>
    <mergeCell ref="A32:E32"/>
    <mergeCell ref="A37:F37"/>
    <mergeCell ref="E10:F10"/>
    <mergeCell ref="E12:F12"/>
    <mergeCell ref="C11:F11"/>
    <mergeCell ref="A10:B10"/>
    <mergeCell ref="A20:F20"/>
    <mergeCell ref="A2:F2"/>
    <mergeCell ref="A30:B30"/>
    <mergeCell ref="A18:F18"/>
    <mergeCell ref="B16:E16"/>
    <mergeCell ref="B17:E17"/>
    <mergeCell ref="A14:F14"/>
    <mergeCell ref="B15:E15"/>
    <mergeCell ref="A11:B11"/>
    <mergeCell ref="A12:B12"/>
    <mergeCell ref="A109:D110"/>
    <mergeCell ref="B105:D105"/>
    <mergeCell ref="B89:D89"/>
    <mergeCell ref="B91:D91"/>
    <mergeCell ref="A89:A90"/>
    <mergeCell ref="B101:D101"/>
    <mergeCell ref="B106:D106"/>
    <mergeCell ref="B102:D102"/>
    <mergeCell ref="B98:D98"/>
    <mergeCell ref="C30:D30"/>
    <mergeCell ref="A21:F21"/>
    <mergeCell ref="A29:B29"/>
    <mergeCell ref="A28:F28"/>
    <mergeCell ref="A26:F26"/>
    <mergeCell ref="B25:E25"/>
    <mergeCell ref="A24:F24"/>
    <mergeCell ref="A23:F23"/>
    <mergeCell ref="B78:D78"/>
    <mergeCell ref="B22:E22"/>
    <mergeCell ref="C29:D29"/>
    <mergeCell ref="A99:A101"/>
    <mergeCell ref="A91:A92"/>
    <mergeCell ref="B65:D65"/>
    <mergeCell ref="B93:D93"/>
    <mergeCell ref="B75:D75"/>
    <mergeCell ref="B74:D74"/>
    <mergeCell ref="B68:D68"/>
    <mergeCell ref="B69:D69"/>
    <mergeCell ref="G42:G44"/>
    <mergeCell ref="B44:D44"/>
    <mergeCell ref="A111:F111"/>
    <mergeCell ref="B103:D103"/>
    <mergeCell ref="E89:E90"/>
    <mergeCell ref="B51:D51"/>
    <mergeCell ref="B104:D104"/>
    <mergeCell ref="B46:D46"/>
    <mergeCell ref="B84:D84"/>
    <mergeCell ref="B97:D97"/>
    <mergeCell ref="B79:D79"/>
    <mergeCell ref="A34:F34"/>
    <mergeCell ref="A35:F35"/>
    <mergeCell ref="B41:D41"/>
    <mergeCell ref="B45:D45"/>
    <mergeCell ref="B40:D40"/>
    <mergeCell ref="B42:D42"/>
    <mergeCell ref="A38:D38"/>
    <mergeCell ref="B59:D59"/>
    <mergeCell ref="B53:D53"/>
    <mergeCell ref="A3:F3"/>
    <mergeCell ref="B107:D107"/>
    <mergeCell ref="B108:D108"/>
    <mergeCell ref="B54:D54"/>
    <mergeCell ref="B61:D61"/>
    <mergeCell ref="B99:D99"/>
    <mergeCell ref="B95:D95"/>
    <mergeCell ref="B96:D96"/>
    <mergeCell ref="B94:D94"/>
    <mergeCell ref="B85:D85"/>
  </mergeCells>
  <conditionalFormatting sqref="F53:F66 F78:F87 F68 F73:F76 F32 F40:F51 F89:F109 F4:F8">
    <cfRule type="cellIs" priority="1" dxfId="0" operator="equal" stopIfTrue="1">
      <formula>0</formula>
    </cfRule>
  </conditionalFormatting>
  <dataValidations count="5">
    <dataValidation type="list" allowBlank="1" showInputMessage="1" showErrorMessage="1" sqref="B92:D92">
      <formula1>$AJ$201:$AJ$208</formula1>
    </dataValidation>
    <dataValidation type="list" allowBlank="1" showInputMessage="1" showErrorMessage="1" sqref="B94:D94">
      <formula1>$AL$201:$AL$215</formula1>
    </dataValidation>
    <dataValidation type="list" allowBlank="1" showInputMessage="1" showErrorMessage="1" sqref="A30:B31">
      <formula1>$AA$201:$AA$205</formula1>
    </dataValidation>
    <dataValidation type="list" allowBlank="1" showInputMessage="1" showErrorMessage="1" sqref="B90:D90">
      <formula1>$AH$201:$AH$331</formula1>
    </dataValidation>
    <dataValidation type="list" allowBlank="1" showInputMessage="1" showErrorMessage="1" sqref="B69:D72">
      <formula1>$AF$214:$AF$226</formula1>
    </dataValidation>
  </dataValidations>
  <printOptions horizontalCentered="1"/>
  <pageMargins left="0.25" right="0.25" top="0.5" bottom="0.5" header="0.25" footer="0.25"/>
  <pageSetup horizontalDpi="600" verticalDpi="600" orientation="portrait" r:id="rId2"/>
  <headerFooter alignWithMargins="0">
    <oddHeader>&amp;L&amp;8FY-2004 EQIP&amp;R&amp;8Hoolehua Field Office</oddHeader>
    <oddFooter>&amp;L&amp;8USDA-NRCS-HI&amp;C&amp;8Page &amp;P of &amp;N&amp;R&amp;8February 17, 2004</oddFooter>
  </headerFooter>
  <rowBreaks count="4" manualBreakCount="4">
    <brk id="37" max="5" man="1"/>
    <brk id="66" max="5" man="1"/>
    <brk id="94" max="5" man="1"/>
    <brk id="268" max="255" man="1"/>
  </rowBreaks>
  <colBreaks count="1" manualBreakCount="1">
    <brk id="30"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shirley.nakamura</dc:creator>
  <cp:keywords/>
  <dc:description/>
  <cp:lastModifiedBy>shirley.nakamura</cp:lastModifiedBy>
  <cp:lastPrinted>2004-03-24T19:15:27Z</cp:lastPrinted>
  <dcterms:created xsi:type="dcterms:W3CDTF">2001-07-18T16:54:45Z</dcterms:created>
  <dcterms:modified xsi:type="dcterms:W3CDTF">2004-03-24T19:22:16Z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1238603150</vt:i4>
  </property>
  <property fmtid="{D5CDD505-2E9C-101B-9397-08002B2CF9AE}" pid="3" name="_EmailSubject">
    <vt:lpwstr>03_eqip_ccc1200_contract.xls</vt:lpwstr>
  </property>
  <property fmtid="{D5CDD505-2E9C-101B-9397-08002B2CF9AE}" pid="4" name="_AuthorEmail">
    <vt:lpwstr>shirley.nakamura@hi.usda.gov</vt:lpwstr>
  </property>
  <property fmtid="{D5CDD505-2E9C-101B-9397-08002B2CF9AE}" pid="5" name="_AuthorEmailDisplayName">
    <vt:lpwstr>Shirley Nakamura</vt:lpwstr>
  </property>
  <property fmtid="{D5CDD505-2E9C-101B-9397-08002B2CF9AE}" pid="6" name="_PreviousAdHocReviewCycleID">
    <vt:i4>1085507365</vt:i4>
  </property>
  <property fmtid="{D5CDD505-2E9C-101B-9397-08002B2CF9AE}" pid="7" name="_ReviewingToolsShownOnce">
    <vt:lpwstr/>
  </property>
</Properties>
</file>