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4-17m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<sst xmlns="http://schemas.openxmlformats.org/spreadsheetml/2006/main" count="52" uniqueCount="46">
  <si>
    <t>N</t>
  </si>
  <si>
    <t>Number in use</t>
  </si>
  <si>
    <r>
      <t>a</t>
    </r>
    <r>
      <rPr>
        <sz val="9"/>
        <rFont val="Arial"/>
        <family val="2"/>
      </rPr>
      <t xml:space="preserve">  For 1960-80, the total includes a small number of steam and electric units, which are not included in the per locomotive fuel consumption figure.</t>
    </r>
  </si>
  <si>
    <r>
      <t>b</t>
    </r>
    <r>
      <rPr>
        <sz val="9"/>
        <rFont val="Arial"/>
        <family val="2"/>
      </rPr>
      <t xml:space="preserve">  Includes cars owned by Class I railroads, other railroads, and car companies and shippers.</t>
    </r>
  </si>
  <si>
    <t>SOURCES</t>
  </si>
  <si>
    <r>
      <t xml:space="preserve">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October 2000), pp. 33, 34, 40, 49, and 51.</t>
    </r>
  </si>
  <si>
    <r>
      <t xml:space="preserve">1975-92: Ibid., </t>
    </r>
    <r>
      <rPr>
        <i/>
        <sz val="9"/>
        <rFont val="Arial"/>
        <family val="2"/>
      </rPr>
      <t xml:space="preserve">Railroad Ten-Year Trends </t>
    </r>
    <r>
      <rPr>
        <sz val="9"/>
        <rFont val="Arial"/>
        <family val="2"/>
      </rPr>
      <t>(Washington, DC: Annual issues).</t>
    </r>
  </si>
  <si>
    <r>
      <t xml:space="preserve">1993-2000: Ibid., </t>
    </r>
    <r>
      <rPr>
        <i/>
        <sz val="9"/>
        <rFont val="Arial"/>
        <family val="2"/>
      </rPr>
      <t xml:space="preserve">Analysis of Class I Railroads </t>
    </r>
    <r>
      <rPr>
        <sz val="9"/>
        <rFont val="Arial"/>
        <family val="2"/>
      </rPr>
      <t>(Washington, DC: Annual issues), p. 29.</t>
    </r>
  </si>
  <si>
    <r>
      <t>KEY:</t>
    </r>
    <r>
      <rPr>
        <sz val="9"/>
        <rFont val="Arial"/>
        <family val="2"/>
      </rPr>
      <t xml:space="preserve">  N = data do not exist.</t>
    </r>
  </si>
  <si>
    <t>NOTES</t>
  </si>
  <si>
    <t>1 mile = 1.609344 kilometers.</t>
  </si>
  <si>
    <t>3.785412 liters = 1 gallon.</t>
  </si>
  <si>
    <t>Table 4-17M:  Class I Rail Freight Fuel Consumption and Travel</t>
  </si>
  <si>
    <t>Kilometers traveled (millions)</t>
  </si>
  <si>
    <t>Average kilometers traveled per vehicle (thousands)</t>
  </si>
  <si>
    <t>Average kilometers traveled per liter</t>
  </si>
  <si>
    <t>Fuel consumed (million liters)</t>
  </si>
  <si>
    <t>All data except for locomotive unit-kilometers:</t>
  </si>
  <si>
    <t>Locomotive unit-kilometers: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</si>
  <si>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</si>
  <si>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</si>
  <si>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</si>
  <si>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</si>
  <si>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</si>
  <si>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</si>
  <si>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</si>
  <si>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</si>
  <si>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</si>
  <si>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</si>
  <si>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</si>
  <si>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</si>
  <si>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</si>
  <si>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</si>
  <si>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</si>
  <si>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</si>
  <si>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</si>
  <si>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Trains</t>
  </si>
  <si>
    <t>Cars</t>
  </si>
  <si>
    <t>Locomotive unit-kilometers</t>
  </si>
  <si>
    <t>Car-kilometers</t>
  </si>
  <si>
    <t>Locomotives</t>
  </si>
  <si>
    <r>
      <t>c</t>
    </r>
    <r>
      <rPr>
        <sz val="9"/>
        <rFont val="Arial"/>
        <family val="2"/>
      </rPr>
      <t xml:space="preserve">  Based on the distance run between terminals and / or stations; does not include yard or passenger train-kilometers.</t>
    </r>
  </si>
  <si>
    <r>
      <t>Locomotives</t>
    </r>
    <r>
      <rPr>
        <vertAlign val="superscript"/>
        <sz val="11"/>
        <rFont val="Arial"/>
        <family val="2"/>
      </rPr>
      <t>a</t>
    </r>
  </si>
  <si>
    <r>
      <t>Cars</t>
    </r>
    <r>
      <rPr>
        <vertAlign val="superscript"/>
        <sz val="11"/>
        <rFont val="Arial"/>
        <family val="2"/>
      </rPr>
      <t>b</t>
    </r>
  </si>
  <si>
    <r>
      <t>Freight train-kilometers</t>
    </r>
    <r>
      <rPr>
        <vertAlign val="superscript"/>
        <sz val="11"/>
        <rFont val="Arial"/>
        <family val="2"/>
      </rPr>
      <t>c</t>
    </r>
  </si>
  <si>
    <r>
      <t>Average fuel consumed per locomotive</t>
    </r>
    <r>
      <rPr>
        <b/>
        <vertAlign val="superscript"/>
        <sz val="11"/>
        <rFont val="Arial"/>
        <family val="2"/>
      </rPr>
      <t xml:space="preserve">a </t>
    </r>
    <r>
      <rPr>
        <b/>
        <sz val="11"/>
        <rFont val="Arial"/>
        <family val="2"/>
      </rPr>
      <t>(thousand liters)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</si>
</sst>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_)"/>
    <numFmt numFmtId="167" formatCode="_(* #,##0.0_);_(* \(#,##0.0\);_(* &quot;-&quot;??_);_(@_)"/>
    <numFmt numFmtId="168" formatCode="0.0_W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6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6" fillId="0" borderId="0" xfId="46" applyFont="1" applyFill="1" applyBorder="1" applyAlignment="1">
      <alignment horizontal="left"/>
      <protection/>
    </xf>
    <xf numFmtId="0" fontId="17" fillId="0" borderId="0" xfId="0" applyFont="1" applyFill="1" applyAlignment="1">
      <alignment/>
    </xf>
    <xf numFmtId="0" fontId="16" fillId="0" borderId="0" xfId="46" applyFont="1" applyFill="1" applyAlignment="1">
      <alignment horizontal="left"/>
      <protection/>
    </xf>
    <xf numFmtId="0" fontId="17" fillId="0" borderId="0" xfId="0" applyFont="1" applyFill="1" applyAlignment="1">
      <alignment horizontal="left"/>
    </xf>
    <xf numFmtId="0" fontId="17" fillId="0" borderId="0" xfId="46" applyFont="1" applyFill="1" applyAlignment="1">
      <alignment horizontal="left"/>
      <protection/>
    </xf>
    <xf numFmtId="0" fontId="1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wrapText="1"/>
    </xf>
    <xf numFmtId="0" fontId="18" fillId="0" borderId="0" xfId="0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0" fontId="11" fillId="0" borderId="6" xfId="59" applyFont="1" applyFill="1" applyBorder="1" applyAlignment="1">
      <alignment horizontal="left"/>
      <protection/>
    </xf>
    <xf numFmtId="0" fontId="16" fillId="0" borderId="0" xfId="46" applyFont="1" applyFill="1" applyBorder="1" applyAlignment="1">
      <alignment horizontal="left" wrapText="1"/>
      <protection/>
    </xf>
    <xf numFmtId="0" fontId="16" fillId="0" borderId="0" xfId="46" applyFont="1" applyFill="1" applyAlignment="1">
      <alignment horizontal="left" wrapText="1"/>
      <protection/>
    </xf>
    <xf numFmtId="0" fontId="18" fillId="0" borderId="7" xfId="46" applyFont="1" applyFill="1" applyBorder="1" applyAlignment="1">
      <alignment horizontal="left" wrapText="1"/>
      <protection/>
    </xf>
    <xf numFmtId="0" fontId="0" fillId="0" borderId="6" xfId="0" applyFont="1" applyFill="1" applyBorder="1" applyAlignment="1">
      <alignment/>
    </xf>
    <xf numFmtId="0" fontId="20" fillId="0" borderId="8" xfId="46" applyNumberFormat="1" applyFont="1" applyFill="1" applyBorder="1" applyAlignment="1">
      <alignment horizontal="center"/>
      <protection/>
    </xf>
    <xf numFmtId="49" fontId="20" fillId="0" borderId="8" xfId="46" applyNumberFormat="1" applyFont="1" applyFill="1" applyBorder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20" fillId="0" borderId="0" xfId="46" applyFont="1" applyFill="1" applyBorder="1" applyAlignment="1">
      <alignment horizontal="left"/>
      <protection/>
    </xf>
    <xf numFmtId="3" fontId="21" fillId="0" borderId="0" xfId="46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21" fillId="0" borderId="0" xfId="46" applyFont="1" applyFill="1" applyBorder="1" applyAlignment="1">
      <alignment horizontal="left" vertical="top" indent="1"/>
      <protection/>
    </xf>
    <xf numFmtId="0" fontId="21" fillId="0" borderId="0" xfId="46" applyFont="1" applyFill="1" applyBorder="1" applyAlignment="1">
      <alignment horizontal="left" indent="1"/>
      <protection/>
    </xf>
    <xf numFmtId="165" fontId="21" fillId="0" borderId="0" xfId="46" applyNumberFormat="1" applyFont="1" applyFill="1" applyBorder="1" applyAlignment="1">
      <alignment horizontal="right"/>
      <protection/>
    </xf>
    <xf numFmtId="2" fontId="21" fillId="0" borderId="0" xfId="46" applyNumberFormat="1" applyFont="1" applyFill="1" applyBorder="1" applyAlignment="1">
      <alignment horizontal="right"/>
      <protection/>
    </xf>
    <xf numFmtId="0" fontId="20" fillId="0" borderId="6" xfId="46" applyFont="1" applyFill="1" applyBorder="1" applyAlignment="1">
      <alignment horizontal="left" vertical="top"/>
      <protection/>
    </xf>
    <xf numFmtId="165" fontId="21" fillId="0" borderId="6" xfId="46" applyNumberFormat="1" applyFont="1" applyFill="1" applyBorder="1" applyAlignment="1">
      <alignment horizontal="right"/>
      <protection/>
    </xf>
    <xf numFmtId="0" fontId="0" fillId="0" borderId="7" xfId="0" applyFont="1" applyFill="1" applyBorder="1" applyAlignment="1">
      <alignment horizontal="left" wrapText="1"/>
    </xf>
    <xf numFmtId="0" fontId="20" fillId="0" borderId="0" xfId="46" applyFont="1" applyFill="1" applyBorder="1" applyAlignment="1">
      <alignment horizontal="left" vertical="top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6" xfId="0" applyBorder="1" applyAlignment="1">
      <alignment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47.421875" style="1" customWidth="1"/>
    <col min="2" max="18" width="10.140625" style="1" bestFit="1" customWidth="1"/>
    <col min="19" max="16384" width="9.140625" style="1" customWidth="1"/>
  </cols>
  <sheetData>
    <row r="1" spans="1:18" ht="16.5" thickBot="1">
      <c r="A1" s="15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6"/>
    </row>
    <row r="2" spans="1:18" s="22" customFormat="1" ht="15">
      <c r="A2" s="20"/>
      <c r="B2" s="21" t="s">
        <v>19</v>
      </c>
      <c r="C2" s="21" t="s">
        <v>20</v>
      </c>
      <c r="D2" s="21" t="s">
        <v>21</v>
      </c>
      <c r="E2" s="21" t="s">
        <v>22</v>
      </c>
      <c r="F2" s="21" t="s">
        <v>23</v>
      </c>
      <c r="G2" s="21" t="s">
        <v>24</v>
      </c>
      <c r="H2" s="21" t="s">
        <v>25</v>
      </c>
      <c r="I2" s="21" t="s">
        <v>26</v>
      </c>
      <c r="J2" s="21" t="s">
        <v>27</v>
      </c>
      <c r="K2" s="21" t="s">
        <v>28</v>
      </c>
      <c r="L2" s="21" t="s">
        <v>29</v>
      </c>
      <c r="M2" s="21" t="s">
        <v>30</v>
      </c>
      <c r="N2" s="21" t="s">
        <v>31</v>
      </c>
      <c r="O2" s="21" t="s">
        <v>32</v>
      </c>
      <c r="P2" s="21" t="s">
        <v>33</v>
      </c>
      <c r="Q2" s="21" t="s">
        <v>34</v>
      </c>
      <c r="R2" s="21" t="s">
        <v>35</v>
      </c>
    </row>
    <row r="3" spans="1:16" s="25" customFormat="1" ht="1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8" s="25" customFormat="1" ht="16.5">
      <c r="A4" s="26" t="s">
        <v>42</v>
      </c>
      <c r="B4" s="24">
        <v>29031</v>
      </c>
      <c r="C4" s="24">
        <v>27780</v>
      </c>
      <c r="D4" s="24">
        <v>27077</v>
      </c>
      <c r="E4" s="24">
        <v>27846</v>
      </c>
      <c r="F4" s="24">
        <v>28094</v>
      </c>
      <c r="G4" s="24">
        <v>22548</v>
      </c>
      <c r="H4" s="24">
        <v>18835</v>
      </c>
      <c r="I4" s="24">
        <v>18344</v>
      </c>
      <c r="J4" s="24">
        <v>18004</v>
      </c>
      <c r="K4" s="24">
        <v>18161</v>
      </c>
      <c r="L4" s="24">
        <v>18505</v>
      </c>
      <c r="M4" s="24">
        <v>18812</v>
      </c>
      <c r="N4" s="24">
        <v>19269</v>
      </c>
      <c r="O4" s="24">
        <v>19684</v>
      </c>
      <c r="P4" s="24">
        <v>20261</v>
      </c>
      <c r="Q4" s="24">
        <v>20256</v>
      </c>
      <c r="R4" s="24">
        <v>20028</v>
      </c>
    </row>
    <row r="5" spans="1:18" s="25" customFormat="1" ht="16.5">
      <c r="A5" s="26" t="s">
        <v>43</v>
      </c>
      <c r="B5" s="24">
        <v>1965486</v>
      </c>
      <c r="C5" s="24">
        <v>1800962</v>
      </c>
      <c r="D5" s="24">
        <v>1784181</v>
      </c>
      <c r="E5" s="24">
        <v>1723605</v>
      </c>
      <c r="F5" s="24">
        <v>1710827</v>
      </c>
      <c r="G5" s="24">
        <v>1421686</v>
      </c>
      <c r="H5" s="24">
        <v>1212261</v>
      </c>
      <c r="I5" s="24">
        <v>1189660</v>
      </c>
      <c r="J5" s="24">
        <v>1173136</v>
      </c>
      <c r="K5" s="24">
        <v>1173132</v>
      </c>
      <c r="L5" s="24">
        <v>1192412</v>
      </c>
      <c r="M5" s="24">
        <v>1218927</v>
      </c>
      <c r="N5" s="24">
        <v>1240573</v>
      </c>
      <c r="O5" s="24">
        <v>1270419</v>
      </c>
      <c r="P5" s="24">
        <v>1315667</v>
      </c>
      <c r="Q5" s="24">
        <v>1368836</v>
      </c>
      <c r="R5" s="24">
        <v>1380796</v>
      </c>
    </row>
    <row r="6" spans="1:16" s="25" customFormat="1" ht="15">
      <c r="A6" s="23" t="s">
        <v>13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8" s="25" customFormat="1" ht="16.5">
      <c r="A7" s="26" t="s">
        <v>44</v>
      </c>
      <c r="B7" s="24">
        <v>650.921711616</v>
      </c>
      <c r="C7" s="24">
        <v>677.4726689280001</v>
      </c>
      <c r="D7" s="24">
        <v>687.29449536</v>
      </c>
      <c r="E7" s="24">
        <v>647.8526926080001</v>
      </c>
      <c r="F7" s="24">
        <v>689.600685312</v>
      </c>
      <c r="G7" s="24">
        <v>558.912296448</v>
      </c>
      <c r="H7" s="24">
        <v>610.8780142080001</v>
      </c>
      <c r="I7" s="24">
        <v>603.462157056</v>
      </c>
      <c r="J7" s="24">
        <v>628.032011904</v>
      </c>
      <c r="K7" s="24">
        <v>652.5020874240001</v>
      </c>
      <c r="L7" s="24">
        <v>709.5533322240001</v>
      </c>
      <c r="M7" s="24">
        <v>737.5156842240001</v>
      </c>
      <c r="N7" s="24">
        <v>754.447592448</v>
      </c>
      <c r="O7" s="24">
        <v>764.3643701760001</v>
      </c>
      <c r="P7" s="24">
        <v>764.3531047680001</v>
      </c>
      <c r="Q7" s="24">
        <v>789.2898900480001</v>
      </c>
      <c r="R7" s="24">
        <v>811.110985344</v>
      </c>
    </row>
    <row r="8" spans="1:18" s="25" customFormat="1" ht="14.25">
      <c r="A8" s="27" t="s">
        <v>38</v>
      </c>
      <c r="B8" s="24" t="s">
        <v>0</v>
      </c>
      <c r="C8" s="24" t="s">
        <v>0</v>
      </c>
      <c r="D8" s="24" t="s">
        <v>0</v>
      </c>
      <c r="E8" s="24">
        <v>2380.2197760000004</v>
      </c>
      <c r="F8" s="24">
        <v>2463.9056640000003</v>
      </c>
      <c r="G8" s="24">
        <v>1976.2744320000002</v>
      </c>
      <c r="H8" s="24">
        <v>2059.96032</v>
      </c>
      <c r="I8" s="24">
        <v>1992.367872</v>
      </c>
      <c r="J8" s="24">
        <v>2056.741632</v>
      </c>
      <c r="K8" s="24">
        <v>2124.33408</v>
      </c>
      <c r="L8" s="24">
        <v>2261.1283200000003</v>
      </c>
      <c r="M8" s="24">
        <v>2325.50208</v>
      </c>
      <c r="N8" s="24">
        <v>2357.68896</v>
      </c>
      <c r="O8" s="24">
        <v>2290.096512</v>
      </c>
      <c r="P8" s="24">
        <v>2317.45536</v>
      </c>
      <c r="Q8" s="24">
        <v>2420.4533760000004</v>
      </c>
      <c r="R8" s="24">
        <v>2418.844032</v>
      </c>
    </row>
    <row r="9" spans="1:18" s="25" customFormat="1" ht="14.25">
      <c r="A9" s="27" t="s">
        <v>39</v>
      </c>
      <c r="B9" s="24">
        <v>45335.22048</v>
      </c>
      <c r="C9" s="24">
        <v>47211.715584000005</v>
      </c>
      <c r="D9" s="24">
        <v>48103.292160000005</v>
      </c>
      <c r="E9" s="24">
        <v>44508.017664000006</v>
      </c>
      <c r="F9" s="24">
        <v>47116.764288000006</v>
      </c>
      <c r="G9" s="24">
        <v>40104.85248</v>
      </c>
      <c r="H9" s="24">
        <v>42098.829696</v>
      </c>
      <c r="I9" s="24">
        <v>41244.268032</v>
      </c>
      <c r="J9" s="24">
        <v>42048.940032000006</v>
      </c>
      <c r="K9" s="24">
        <v>43263.994752000006</v>
      </c>
      <c r="L9" s="24">
        <v>45842.16384</v>
      </c>
      <c r="M9" s="24">
        <v>48896.698752000004</v>
      </c>
      <c r="N9" s="24">
        <v>51040.34496</v>
      </c>
      <c r="O9" s="24">
        <v>50951.831040000005</v>
      </c>
      <c r="P9" s="24">
        <v>52556.347008000004</v>
      </c>
      <c r="Q9" s="24">
        <v>54477.903744</v>
      </c>
      <c r="R9" s="24">
        <v>55667.20896</v>
      </c>
    </row>
    <row r="10" spans="1:16" s="25" customFormat="1" ht="15">
      <c r="A10" s="23" t="s">
        <v>14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8" s="25" customFormat="1" ht="14.25">
      <c r="A11" s="27" t="s">
        <v>40</v>
      </c>
      <c r="B11" s="28" t="s">
        <v>0</v>
      </c>
      <c r="C11" s="28" t="s">
        <v>0</v>
      </c>
      <c r="D11" s="28" t="s">
        <v>0</v>
      </c>
      <c r="E11" s="28">
        <f aca="true" t="shared" si="0" ref="E11:J12">E8/E4*1000</f>
        <v>85.47797802197805</v>
      </c>
      <c r="F11" s="28">
        <f t="shared" si="0"/>
        <v>87.70220203602194</v>
      </c>
      <c r="G11" s="28">
        <f t="shared" si="0"/>
        <v>87.64743799893562</v>
      </c>
      <c r="H11" s="28">
        <f t="shared" si="0"/>
        <v>109.36874542075924</v>
      </c>
      <c r="I11" s="28">
        <f t="shared" si="0"/>
        <v>108.6114191016136</v>
      </c>
      <c r="J11" s="28">
        <f t="shared" si="0"/>
        <v>114.2380377693846</v>
      </c>
      <c r="K11" s="28">
        <v>72.68322228952151</v>
      </c>
      <c r="L11" s="28">
        <f aca="true" t="shared" si="1" ref="L11:R12">L8/L4*1000</f>
        <v>122.19012807349367</v>
      </c>
      <c r="M11" s="28">
        <f t="shared" si="1"/>
        <v>123.61801403359559</v>
      </c>
      <c r="N11" s="28">
        <f t="shared" si="1"/>
        <v>122.35658103689865</v>
      </c>
      <c r="O11" s="28">
        <f t="shared" si="1"/>
        <v>116.34304572241415</v>
      </c>
      <c r="P11" s="28">
        <f t="shared" si="1"/>
        <v>114.38010759587384</v>
      </c>
      <c r="Q11" s="28">
        <f t="shared" si="1"/>
        <v>119.49315639810429</v>
      </c>
      <c r="R11" s="28">
        <f t="shared" si="1"/>
        <v>120.7731192330737</v>
      </c>
    </row>
    <row r="12" spans="1:18" s="25" customFormat="1" ht="14.25">
      <c r="A12" s="27" t="s">
        <v>37</v>
      </c>
      <c r="B12" s="28">
        <f>B9/B5*1000</f>
        <v>23.06565423513574</v>
      </c>
      <c r="C12" s="28">
        <f>C9/C5*1000</f>
        <v>26.214720568229648</v>
      </c>
      <c r="D12" s="28">
        <f>D9/D5*1000</f>
        <v>26.960993396970377</v>
      </c>
      <c r="E12" s="28">
        <f t="shared" si="0"/>
        <v>25.822632020677595</v>
      </c>
      <c r="F12" s="28">
        <f t="shared" si="0"/>
        <v>27.54034410726509</v>
      </c>
      <c r="G12" s="28">
        <f t="shared" si="0"/>
        <v>28.209360210341806</v>
      </c>
      <c r="H12" s="28">
        <f t="shared" si="0"/>
        <v>34.72752954685501</v>
      </c>
      <c r="I12" s="28">
        <f t="shared" si="0"/>
        <v>34.668954181867086</v>
      </c>
      <c r="J12" s="28">
        <f t="shared" si="0"/>
        <v>35.843192973363706</v>
      </c>
      <c r="K12" s="28">
        <f>K9/K5*1000</f>
        <v>36.87905090987204</v>
      </c>
      <c r="L12" s="28">
        <f t="shared" si="1"/>
        <v>38.44490313750616</v>
      </c>
      <c r="M12" s="28">
        <f t="shared" si="1"/>
        <v>40.11454234092772</v>
      </c>
      <c r="N12" s="28">
        <f t="shared" si="1"/>
        <v>41.14255667340818</v>
      </c>
      <c r="O12" s="28">
        <f t="shared" si="1"/>
        <v>40.10632007235408</v>
      </c>
      <c r="P12" s="28">
        <f t="shared" si="1"/>
        <v>39.94654195020473</v>
      </c>
      <c r="Q12" s="28">
        <f t="shared" si="1"/>
        <v>39.798707620197014</v>
      </c>
      <c r="R12" s="28">
        <f>R9/R5*1000</f>
        <v>40.31530288326444</v>
      </c>
    </row>
    <row r="13" spans="1:16" s="25" customFormat="1" ht="15">
      <c r="A13" s="23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8" s="25" customFormat="1" ht="14.25">
      <c r="A14" s="27" t="s">
        <v>36</v>
      </c>
      <c r="B14" s="29">
        <f>B7/B16</f>
        <v>0.049655014343086126</v>
      </c>
      <c r="C14" s="29">
        <f>C7/C16</f>
        <v>0.049824425154527764</v>
      </c>
      <c r="D14" s="29">
        <f>D7/3545</f>
        <v>0.19387714960789845</v>
      </c>
      <c r="E14" s="29">
        <f aca="true" t="shared" si="2" ref="E14:Q14">E7/E16</f>
        <v>0.04679917026696746</v>
      </c>
      <c r="F14" s="29">
        <f t="shared" si="2"/>
        <v>0.04666322181133221</v>
      </c>
      <c r="G14" s="29">
        <f t="shared" si="2"/>
        <v>0.047475562706061195</v>
      </c>
      <c r="H14" s="29">
        <f t="shared" si="2"/>
        <v>0.051806385086820055</v>
      </c>
      <c r="I14" s="29">
        <f t="shared" si="2"/>
        <v>0.05485816498740266</v>
      </c>
      <c r="J14" s="29">
        <f t="shared" si="2"/>
        <v>0.05521081399812478</v>
      </c>
      <c r="K14" s="29">
        <f t="shared" si="2"/>
        <v>0.05582020912143176</v>
      </c>
      <c r="L14" s="29">
        <f t="shared" si="2"/>
        <v>0.056221340179209746</v>
      </c>
      <c r="M14" s="29">
        <f t="shared" si="2"/>
        <v>0.055985925526003885</v>
      </c>
      <c r="N14" s="29">
        <f t="shared" si="2"/>
        <v>0.05568705155661817</v>
      </c>
      <c r="O14" s="29">
        <f t="shared" si="2"/>
        <v>0.056482151859254995</v>
      </c>
      <c r="P14" s="29">
        <f t="shared" si="2"/>
        <v>0.05635520984958259</v>
      </c>
      <c r="Q14" s="29">
        <f t="shared" si="2"/>
        <v>0.05612606144328137</v>
      </c>
      <c r="R14" s="29">
        <f>R7/R16</f>
        <v>0.057911578773488355</v>
      </c>
    </row>
    <row r="15" spans="1:18" s="25" customFormat="1" ht="14.25">
      <c r="A15" s="27" t="s">
        <v>37</v>
      </c>
      <c r="B15" s="29">
        <f>B9/B16</f>
        <v>3.4583590975828162</v>
      </c>
      <c r="C15" s="29">
        <f>C9/C16</f>
        <v>3.472164557212353</v>
      </c>
      <c r="D15" s="29">
        <f>D9/3545</f>
        <v>13.569334882933711</v>
      </c>
      <c r="E15" s="29">
        <f aca="true" t="shared" si="3" ref="E15:Q15">E9/E16</f>
        <v>3.2151418380583423</v>
      </c>
      <c r="F15" s="29">
        <f t="shared" si="3"/>
        <v>3.1882509252560647</v>
      </c>
      <c r="G15" s="29">
        <f t="shared" si="3"/>
        <v>3.4066175513258155</v>
      </c>
      <c r="H15" s="29">
        <f t="shared" si="3"/>
        <v>3.5702515595737565</v>
      </c>
      <c r="I15" s="29">
        <f t="shared" si="3"/>
        <v>3.7493400937055776</v>
      </c>
      <c r="J15" s="29">
        <f t="shared" si="3"/>
        <v>3.6965571227600496</v>
      </c>
      <c r="K15" s="29">
        <f t="shared" si="3"/>
        <v>3.70114560708812</v>
      </c>
      <c r="L15" s="29">
        <f t="shared" si="3"/>
        <v>3.6322962217955923</v>
      </c>
      <c r="M15" s="29">
        <f t="shared" si="3"/>
        <v>3.7118219901686467</v>
      </c>
      <c r="N15" s="29">
        <f t="shared" si="3"/>
        <v>3.7673741021991525</v>
      </c>
      <c r="O15" s="29">
        <f t="shared" si="3"/>
        <v>3.765048673901079</v>
      </c>
      <c r="P15" s="29">
        <f t="shared" si="3"/>
        <v>3.8749420210209107</v>
      </c>
      <c r="Q15" s="29">
        <f t="shared" si="3"/>
        <v>3.873900085874614</v>
      </c>
      <c r="R15" s="29">
        <f>R9/R16</f>
        <v>3.974518919158816</v>
      </c>
    </row>
    <row r="16" spans="1:18" s="25" customFormat="1" ht="15">
      <c r="A16" s="23" t="s">
        <v>16</v>
      </c>
      <c r="B16" s="24">
        <v>13108.881756</v>
      </c>
      <c r="C16" s="24">
        <v>13597.199904</v>
      </c>
      <c r="D16" s="24">
        <v>13419.28554</v>
      </c>
      <c r="E16" s="24">
        <v>13843.251684</v>
      </c>
      <c r="F16" s="24">
        <v>14778.248448</v>
      </c>
      <c r="G16" s="24">
        <v>11772.63132</v>
      </c>
      <c r="H16" s="24">
        <v>11791.55838</v>
      </c>
      <c r="I16" s="24">
        <v>11000.407272</v>
      </c>
      <c r="J16" s="24">
        <v>11375.16306</v>
      </c>
      <c r="K16" s="24">
        <v>11689.352256</v>
      </c>
      <c r="L16" s="24">
        <v>12620.711814450626</v>
      </c>
      <c r="M16" s="24">
        <v>13173.23376</v>
      </c>
      <c r="N16" s="24">
        <v>13547.989548</v>
      </c>
      <c r="O16" s="24">
        <v>13532.8479</v>
      </c>
      <c r="P16" s="24">
        <v>13563.131196</v>
      </c>
      <c r="Q16" s="24">
        <v>14062.80558</v>
      </c>
      <c r="R16" s="24">
        <v>14006.0244</v>
      </c>
    </row>
    <row r="17" spans="1:18" s="25" customFormat="1" ht="18" thickBot="1">
      <c r="A17" s="30" t="s">
        <v>45</v>
      </c>
      <c r="B17" s="31">
        <f aca="true" t="shared" si="4" ref="B17:R17">(B16/B4)*1000</f>
        <v>451.5477164410458</v>
      </c>
      <c r="C17" s="31">
        <f t="shared" si="4"/>
        <v>489.4600397408207</v>
      </c>
      <c r="D17" s="31">
        <f t="shared" si="4"/>
        <v>495.5972057465746</v>
      </c>
      <c r="E17" s="31">
        <f t="shared" si="4"/>
        <v>497.13609437621204</v>
      </c>
      <c r="F17" s="31">
        <f t="shared" si="4"/>
        <v>526.0286341567595</v>
      </c>
      <c r="G17" s="31">
        <f t="shared" si="4"/>
        <v>522.1142150079829</v>
      </c>
      <c r="H17" s="31">
        <f t="shared" si="4"/>
        <v>626.0450427395806</v>
      </c>
      <c r="I17" s="31">
        <f t="shared" si="4"/>
        <v>599.6733139991278</v>
      </c>
      <c r="J17" s="31">
        <f t="shared" si="4"/>
        <v>631.8131004221285</v>
      </c>
      <c r="K17" s="31">
        <f t="shared" si="4"/>
        <v>643.6513548813392</v>
      </c>
      <c r="L17" s="31">
        <f t="shared" si="4"/>
        <v>682.016309886551</v>
      </c>
      <c r="M17" s="31">
        <f t="shared" si="4"/>
        <v>700.2569508824155</v>
      </c>
      <c r="N17" s="31">
        <f t="shared" si="4"/>
        <v>703.0976982718355</v>
      </c>
      <c r="O17" s="31">
        <f t="shared" si="4"/>
        <v>687.5049735826052</v>
      </c>
      <c r="P17" s="31">
        <f t="shared" si="4"/>
        <v>669.4206206998667</v>
      </c>
      <c r="Q17" s="31">
        <f t="shared" si="4"/>
        <v>694.2538299763033</v>
      </c>
      <c r="R17" s="31">
        <f t="shared" si="4"/>
        <v>699.3221689634512</v>
      </c>
    </row>
    <row r="18" spans="1:15" s="3" customFormat="1" ht="12" customHeight="1">
      <c r="A18" s="18" t="s">
        <v>8</v>
      </c>
      <c r="B18" s="32"/>
      <c r="C18" s="32"/>
      <c r="D18" s="32"/>
      <c r="E18" s="32"/>
      <c r="F18" s="32"/>
      <c r="G18" s="32"/>
      <c r="H18" s="32"/>
      <c r="I18" s="32"/>
      <c r="J18" s="6"/>
      <c r="K18" s="6"/>
      <c r="L18" s="6"/>
      <c r="M18" s="6"/>
      <c r="N18" s="6"/>
      <c r="O18" s="6"/>
    </row>
    <row r="19" spans="1:17" s="25" customFormat="1" ht="12" customHeight="1">
      <c r="A19" s="33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5" s="3" customFormat="1" ht="13.5">
      <c r="A20" s="16" t="s">
        <v>2</v>
      </c>
      <c r="B20" s="16"/>
      <c r="C20" s="16"/>
      <c r="D20" s="16"/>
      <c r="E20" s="34"/>
      <c r="F20" s="34"/>
      <c r="G20" s="34"/>
      <c r="H20" s="34"/>
      <c r="I20" s="34"/>
      <c r="J20" s="2"/>
      <c r="K20" s="2"/>
      <c r="L20" s="2"/>
      <c r="M20" s="2"/>
      <c r="N20" s="2"/>
      <c r="O20" s="2"/>
    </row>
    <row r="21" spans="1:15" s="3" customFormat="1" ht="13.5">
      <c r="A21" s="17" t="s">
        <v>3</v>
      </c>
      <c r="B21" s="17"/>
      <c r="C21" s="17"/>
      <c r="D21" s="17"/>
      <c r="E21" s="17"/>
      <c r="F21" s="17"/>
      <c r="G21" s="17"/>
      <c r="H21" s="17"/>
      <c r="I21" s="17"/>
      <c r="J21" s="4"/>
      <c r="K21" s="4"/>
      <c r="L21" s="4"/>
      <c r="M21" s="4"/>
      <c r="N21" s="4"/>
      <c r="O21" s="4"/>
    </row>
    <row r="22" spans="1:15" s="3" customFormat="1" ht="13.5">
      <c r="A22" s="17" t="s">
        <v>41</v>
      </c>
      <c r="B22" s="17"/>
      <c r="C22" s="17"/>
      <c r="D22" s="17"/>
      <c r="E22" s="17"/>
      <c r="F22" s="17"/>
      <c r="G22" s="17"/>
      <c r="H22" s="17"/>
      <c r="I22" s="17"/>
      <c r="J22" s="4"/>
      <c r="K22" s="4"/>
      <c r="L22" s="4"/>
      <c r="M22" s="4"/>
      <c r="N22" s="4"/>
      <c r="O22" s="4"/>
    </row>
    <row r="23" spans="1:15" s="3" customFormat="1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3" customFormat="1" ht="12" customHeight="1">
      <c r="A24" s="7" t="s">
        <v>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3" customFormat="1" ht="12" customHeight="1">
      <c r="A25" s="5" t="s">
        <v>10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3" customFormat="1" ht="12" customHeight="1">
      <c r="A26" s="5" t="s">
        <v>11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3" customFormat="1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s="3" customFormat="1" ht="12">
      <c r="A28" s="13" t="s">
        <v>4</v>
      </c>
      <c r="B28" s="13"/>
      <c r="C28" s="13"/>
      <c r="D28" s="13"/>
      <c r="E28" s="13"/>
      <c r="F28" s="13"/>
      <c r="G28" s="13"/>
      <c r="H28" s="13"/>
      <c r="I28" s="13"/>
      <c r="J28" s="7"/>
      <c r="K28" s="7"/>
      <c r="L28" s="7"/>
      <c r="M28" s="7"/>
      <c r="N28" s="7"/>
      <c r="O28" s="7"/>
    </row>
    <row r="29" spans="1:15" s="3" customFormat="1" ht="12">
      <c r="A29" s="12" t="s">
        <v>17</v>
      </c>
      <c r="B29" s="14"/>
      <c r="C29" s="14"/>
      <c r="D29" s="14"/>
      <c r="E29" s="14"/>
      <c r="F29" s="14"/>
      <c r="G29" s="14"/>
      <c r="H29" s="14"/>
      <c r="I29" s="14"/>
      <c r="J29" s="8"/>
      <c r="K29" s="8"/>
      <c r="L29" s="8"/>
      <c r="M29" s="8"/>
      <c r="N29" s="8"/>
      <c r="O29" s="8"/>
    </row>
    <row r="30" spans="1:15" s="3" customFormat="1" ht="12.75">
      <c r="A30" s="10" t="s">
        <v>5</v>
      </c>
      <c r="B30" s="11"/>
      <c r="C30" s="11"/>
      <c r="D30" s="11"/>
      <c r="E30" s="35"/>
      <c r="F30" s="35"/>
      <c r="G30" s="35"/>
      <c r="H30" s="35"/>
      <c r="I30" s="35"/>
      <c r="J30" s="9"/>
      <c r="K30" s="9"/>
      <c r="L30" s="9"/>
      <c r="M30" s="9"/>
      <c r="N30" s="9"/>
      <c r="O30" s="9"/>
    </row>
    <row r="31" spans="1:15" s="3" customFormat="1" ht="12">
      <c r="A31" s="12" t="s">
        <v>18</v>
      </c>
      <c r="B31" s="12"/>
      <c r="C31" s="12"/>
      <c r="D31" s="12"/>
      <c r="E31" s="12"/>
      <c r="F31" s="12"/>
      <c r="G31" s="12"/>
      <c r="H31" s="12"/>
      <c r="I31" s="12"/>
      <c r="J31" s="8"/>
      <c r="K31" s="8"/>
      <c r="L31" s="8"/>
      <c r="M31" s="8"/>
      <c r="N31" s="8"/>
      <c r="O31" s="8"/>
    </row>
    <row r="32" spans="1:15" s="3" customFormat="1" ht="12">
      <c r="A32" s="10" t="s">
        <v>6</v>
      </c>
      <c r="B32" s="10"/>
      <c r="C32" s="10"/>
      <c r="D32" s="10"/>
      <c r="E32" s="10"/>
      <c r="F32" s="10"/>
      <c r="G32" s="10"/>
      <c r="H32" s="10"/>
      <c r="I32" s="10"/>
      <c r="J32" s="9"/>
      <c r="K32" s="9"/>
      <c r="L32" s="9"/>
      <c r="M32" s="9"/>
      <c r="N32" s="9"/>
      <c r="O32" s="9"/>
    </row>
    <row r="33" spans="1:15" s="3" customFormat="1" ht="12.75">
      <c r="A33" s="10" t="s">
        <v>7</v>
      </c>
      <c r="B33" s="11"/>
      <c r="C33" s="11"/>
      <c r="D33" s="11"/>
      <c r="E33" s="35"/>
      <c r="F33" s="35"/>
      <c r="G33" s="35"/>
      <c r="H33" s="35"/>
      <c r="I33" s="35"/>
      <c r="J33" s="9"/>
      <c r="K33" s="9"/>
      <c r="L33" s="9"/>
      <c r="M33" s="9"/>
      <c r="N33" s="9"/>
      <c r="O33" s="9"/>
    </row>
  </sheetData>
  <mergeCells count="11">
    <mergeCell ref="A28:I28"/>
    <mergeCell ref="A29:I29"/>
    <mergeCell ref="A20:I20"/>
    <mergeCell ref="A21:I21"/>
    <mergeCell ref="A22:I22"/>
    <mergeCell ref="A18:I18"/>
    <mergeCell ref="A1:R1"/>
    <mergeCell ref="A30:I30"/>
    <mergeCell ref="A31:I31"/>
    <mergeCell ref="A32:I32"/>
    <mergeCell ref="A33:I33"/>
  </mergeCells>
  <printOptions/>
  <pageMargins left="0.56" right="0.4" top="1" bottom="1" header="0.5" footer="0.5"/>
  <pageSetup fitToHeight="1" fitToWidth="1" horizontalDpi="300" verticalDpi="300" orientation="landscape" scale="54" r:id="rId1"/>
  <headerFooter alignWithMargins="0">
    <oddFooter>&amp;L&amp;D&amp;RNTS01master/&amp;F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2002-11-08T16:29:30Z</cp:lastPrinted>
  <dcterms:created xsi:type="dcterms:W3CDTF">1999-08-16T15:43:48Z</dcterms:created>
  <dcterms:modified xsi:type="dcterms:W3CDTF">2002-12-10T16:31:32Z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