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1"/>
  </bookViews>
  <sheets>
    <sheet name="Component Consolidate Acct Sum " sheetId="1" r:id="rId1"/>
    <sheet name="Component Summary Worksheets" sheetId="2" r:id="rId2"/>
    <sheet name="Decision Unit - Crosswalk" sheetId="3" r:id="rId3"/>
    <sheet name="P. 128-129" sheetId="4" r:id="rId4"/>
  </sheets>
  <definedNames>
    <definedName name="\D">'Component Summary Worksheets'!#REF!</definedName>
    <definedName name="_xlnm.Print_Area" localSheetId="0">'Component Consolidate Acct Sum '!$A$1:$P$88</definedName>
    <definedName name="_xlnm.Print_Area" localSheetId="1">'Component Summary Worksheets'!$A$1:$AE$94</definedName>
    <definedName name="_xlnm.Print_Area" localSheetId="2">'Decision Unit - Crosswalk'!$A$1:$AL$69</definedName>
  </definedNames>
  <calcPr fullCalcOnLoad="1"/>
</workbook>
</file>

<file path=xl/sharedStrings.xml><?xml version="1.0" encoding="utf-8"?>
<sst xmlns="http://schemas.openxmlformats.org/spreadsheetml/2006/main" count="381" uniqueCount="148">
  <si>
    <t>2005 Current Services</t>
  </si>
  <si>
    <t>2005 Request</t>
  </si>
  <si>
    <t>Program Improvements by Strategic Goal</t>
  </si>
  <si>
    <t xml:space="preserve"> Pos.</t>
  </si>
  <si>
    <t xml:space="preserve"> Perm.</t>
  </si>
  <si>
    <t/>
  </si>
  <si>
    <t xml:space="preserve"> </t>
  </si>
  <si>
    <t>(Dollars in thousands)</t>
  </si>
  <si>
    <t>1.</t>
  </si>
  <si>
    <t>2.</t>
  </si>
  <si>
    <t>3.</t>
  </si>
  <si>
    <t>Amount</t>
  </si>
  <si>
    <t>Comparison by activity and program</t>
  </si>
  <si>
    <t>FTE</t>
  </si>
  <si>
    <t>Grand Total</t>
  </si>
  <si>
    <t>Perm</t>
  </si>
  <si>
    <t>Perm.</t>
  </si>
  <si>
    <t>Pos.</t>
  </si>
  <si>
    <t>Program Improvements/Offsets</t>
  </si>
  <si>
    <t>Reimbursable FTE</t>
  </si>
  <si>
    <t>SALARIES AND EXPENSES</t>
  </si>
  <si>
    <t>Total..............................................................................</t>
  </si>
  <si>
    <t>(Dollars in Thousands)</t>
  </si>
  <si>
    <t xml:space="preserve">SALARIES AND EXPENSES  </t>
  </si>
  <si>
    <t>CONSTRUCTION</t>
  </si>
  <si>
    <t xml:space="preserve">   TOTAL</t>
  </si>
  <si>
    <t>2003 Obligations .............................................................................................................................................</t>
  </si>
  <si>
    <r>
      <t xml:space="preserve">  {</t>
    </r>
    <r>
      <rPr>
        <i/>
        <sz val="10"/>
        <rFont val="Arial"/>
        <family val="2"/>
      </rPr>
      <t>Optional:</t>
    </r>
    <r>
      <rPr>
        <sz val="10"/>
        <rFont val="Arial"/>
        <family val="0"/>
      </rPr>
      <t>Transfers to/from DHS or Treasury}........................................................................................</t>
    </r>
  </si>
  <si>
    <r>
      <t xml:space="preserve">     {</t>
    </r>
    <r>
      <rPr>
        <i/>
        <sz val="10"/>
        <rFont val="Arial"/>
        <family val="2"/>
      </rPr>
      <t xml:space="preserve">Optional: </t>
    </r>
    <r>
      <rPr>
        <sz val="10"/>
        <rFont val="Arial"/>
        <family val="0"/>
      </rPr>
      <t>2004 Positions/FTE Adjustment}............................................</t>
    </r>
  </si>
  <si>
    <t xml:space="preserve">     Change 2005 from 2004...................................................................................................................................................</t>
  </si>
  <si>
    <t>Adjustments to Base</t>
  </si>
  <si>
    <t>Increases:</t>
  </si>
  <si>
    <t xml:space="preserve">  Administrative Salary Increase...........................................................................…</t>
  </si>
  <si>
    <t xml:space="preserve">  Federal Health Insurance Premiums..............................................................................</t>
  </si>
  <si>
    <t xml:space="preserve">  GSA Rent ....................................................................................................................................</t>
  </si>
  <si>
    <t xml:space="preserve">  Lease Expirations ......................................................................................................................</t>
  </si>
  <si>
    <t xml:space="preserve">  WCF Telecommunications and E-mail rate increase for 2005 ....................................................................................................................................</t>
  </si>
  <si>
    <t xml:space="preserve">  Overseas Capital Security-Cost Sharing .................................................................................................................................…</t>
  </si>
  <si>
    <t xml:space="preserve">  ICASS ....................................................................................................................................</t>
  </si>
  <si>
    <t xml:space="preserve">  Jail Day Rate Increase.................................................................................................................................…</t>
  </si>
  <si>
    <t xml:space="preserve">  INTERPOL Dues.................................................................................................................................…</t>
  </si>
  <si>
    <t xml:space="preserve">  Moderization and Repair ....................................................................................................................................</t>
  </si>
  <si>
    <t xml:space="preserve">  M&amp;R Adjustment in Permanent Positions and Workyears....................................................................................................................................</t>
  </si>
  <si>
    <t>Decreases:</t>
  </si>
  <si>
    <t xml:space="preserve">  GSA Rent Decreases.............................................................................................................................................…</t>
  </si>
  <si>
    <t xml:space="preserve">  Lease Expiration Decreases.............................................................................................................................................…</t>
  </si>
  <si>
    <t xml:space="preserve">  Adjustment to Base Resources Decrease................................................................................................................................................</t>
  </si>
  <si>
    <t xml:space="preserve">  Non-recurring Decreases................................................................................................................................................</t>
  </si>
  <si>
    <t>Program Improvements by Strategic Goal:</t>
  </si>
  <si>
    <t>Strategic Goal One:  Prevent Terrorism and Promote the Nation’s Security</t>
  </si>
  <si>
    <t>Strategic Goal Three:  Assist State, Local, and Tribal Efforts to Prevent or Reduce Crime and Violence</t>
  </si>
  <si>
    <t>Strategic Goal Four:  Ensure the Fair and Efficient Operation of the Federal Justice System</t>
  </si>
  <si>
    <t xml:space="preserve">    Program Improvements................................................................................................................</t>
  </si>
  <si>
    <t xml:space="preserve">  Change 2005 from 2004 .................................................................................................................</t>
  </si>
  <si>
    <t>DECISION UNIT RESTRUCTURING CROSSWALK</t>
  </si>
  <si>
    <t>New Decision Unit Structure</t>
  </si>
  <si>
    <t>Criminal Justice Services</t>
  </si>
  <si>
    <t>Current Decision Unit Structure</t>
  </si>
  <si>
    <t xml:space="preserve">   Subtotal............................................................................</t>
  </si>
  <si>
    <t xml:space="preserve">    Subtotal.................................................................</t>
  </si>
  <si>
    <t>Program Direction</t>
  </si>
  <si>
    <t>Total...........................................................................</t>
  </si>
  <si>
    <t>Grand Total.......................................................................................</t>
  </si>
  <si>
    <t>Reimbursable FTE...........................................................................</t>
  </si>
  <si>
    <t xml:space="preserve">Management and Administration......................................................   </t>
  </si>
  <si>
    <t xml:space="preserve">  Merger of Construction Funds into Salaries &amp; Expenses................................................</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</si>
  <si>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</si>
  <si>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</si>
  <si>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</si>
  <si>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</si>
  <si>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</si>
  <si>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</si>
  <si>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 xml:space="preserve">  Annualization of 2004 Increases.......................................................................................…</t>
  </si>
  <si>
    <t xml:space="preserve">  Annualization of 2003 Wartime Supplemental........................................................................................</t>
  </si>
  <si>
    <t xml:space="preserve">  Annualization of 2003 Positions.......................................................................................…</t>
  </si>
  <si>
    <t xml:space="preserve">  Increase in Reimbursable FTE……………………………………………………………………………………..</t>
  </si>
  <si>
    <t>DRUG ENFORCEMENT ADMINISTRATION</t>
  </si>
  <si>
    <t>Diversion Control Fee Account</t>
  </si>
  <si>
    <t>International Enforcement...............................................</t>
  </si>
  <si>
    <t xml:space="preserve">Domestic Enforcement............................................... </t>
  </si>
  <si>
    <t>State &amp; Local Assistance……………........</t>
  </si>
  <si>
    <t>State &amp; Local Assistance................................</t>
  </si>
  <si>
    <t>1.  Priority Targeting</t>
  </si>
  <si>
    <t>4.  International Training</t>
  </si>
  <si>
    <t>Enforcement of Federal Laws and Investigations</t>
  </si>
  <si>
    <t>Domestic Enforcement....................................</t>
  </si>
  <si>
    <t>Investigative Support</t>
  </si>
  <si>
    <t>Intelligence</t>
  </si>
  <si>
    <t>Laboratory Services</t>
  </si>
  <si>
    <t>Training</t>
  </si>
  <si>
    <t>Research, Engineering and Technical</t>
  </si>
  <si>
    <t xml:space="preserve">  Operations............................................................</t>
  </si>
  <si>
    <t>Foreign Cooperative Investigations.......................................…</t>
  </si>
  <si>
    <t>Drug and Chemical Diversion Control...................................................................................</t>
  </si>
  <si>
    <t>State and Local Task Forces…………</t>
  </si>
  <si>
    <t>Information Technology……………….</t>
  </si>
  <si>
    <t xml:space="preserve">Domestic Enforcement </t>
  </si>
  <si>
    <t>International Enforcement</t>
  </si>
  <si>
    <t>State &amp; Local Assistance</t>
  </si>
  <si>
    <t xml:space="preserve">Consistent with the Government Performance and Results Act, the 2005 budget proposes to merge construction funds into the Salaries and Expenses Account and streamline the DEA's decision unit structure from 10 program activities to 3 to align the DEA's budget more closely with the mission and strategic objectives contained in the DOJ Strategic Plan (FY 2003-2008).  In addition, the budget has been realigned to reflect the DEA's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</si>
  <si>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2.  Concorde</t>
  </si>
  <si>
    <t>3.  El Paso Intelligence Center (EPIC) Information System</t>
  </si>
  <si>
    <t>2005 Current Services..........................................................................................................................................</t>
  </si>
  <si>
    <t xml:space="preserve">2005 Total Request................................................................................................................................................................ </t>
  </si>
  <si>
    <t xml:space="preserve">The Department continues to evaluate its programs and operations with the goal of achieving across-the-board economies of scale that result in increased efficiencies, reduced duplication of effort, and cost savings.  There are four parts to the proposed program offset:  elimination of Riverine program, District of Columbia Metropolitan Police Department lab user fee, transfer of the Drug and Chemical Diversion Control Decision Unit to the Diversion Control Fee Account, and Annualization of the 2004 Pay Raise.
</t>
  </si>
  <si>
    <t>1.  Riverine Program</t>
  </si>
  <si>
    <t>2.  Forensic Service User Fee</t>
  </si>
  <si>
    <t>3.  Transfer of Drug and Chemical Diversion Control Decision Unit</t>
  </si>
  <si>
    <t>4.  Annualization of the FY 2004 Pay Raise</t>
  </si>
  <si>
    <r>
      <t>DEA requests 4 positions, 2 workyears, and $4,837,000</t>
    </r>
    <r>
      <rPr>
        <sz val="14"/>
        <rFont val="Arial"/>
        <family val="0"/>
      </rPr>
      <t xml:space="preserve"> to standardize and upgrade the technology infrastructure of the El Paso Intelligence Center's Information System (EIS).  This initiative will provide resources to convert the EIS to a web-based infrastructure to provide secure Internet access to tactical intelligence information for federal, state, and local law enforcement agencies.  Total FY 2005 base resources for this initiative are 9 positions, 9 workyears, and $5,126,000.</t>
    </r>
  </si>
  <si>
    <r>
      <t>DEA requests 6 positions (5 agents), 3 workyears , and $876,000</t>
    </r>
    <r>
      <rPr>
        <sz val="14"/>
        <rFont val="Arial"/>
        <family val="0"/>
      </rPr>
      <t xml:space="preserve"> to add one mobile training team for the International Training Program to address a backlog in requests for international training.   DEA is the leader in providing counter-narcotics training and assistance to foreign law enforcement agencies.  This is based on both host nation law enforcement interaction with DEA's overseas offices and the training and expertise of DEA's mobile training teams.  These teams serve several important functions, including educating host country personnel, assisting in developing in-country infrastructures, aiding in institution building, and promoting cooperation between host country law enforcement agencies and DEA. Total FY 2005 base resources for this initiative are 20 positions, 20 workyears, and $6,539,000.</t>
    </r>
  </si>
  <si>
    <r>
      <t>DEA is proposing a decrease of 188 positions (5 agents), 125 FTE, and $15,773,000</t>
    </r>
    <r>
      <rPr>
        <sz val="14"/>
        <rFont val="Arial"/>
        <family val="0"/>
      </rPr>
      <t xml:space="preserve"> through a proposed transfer of the Drug and Chemical Diversion Control Unit to the Diversion Control Fee Account.  The amount proposed gives DEA one year from the announcement of the intended plan to publish a new rule and revise the fee structure.</t>
    </r>
  </si>
  <si>
    <t>2005 Total Request................................................................................................................................................................</t>
  </si>
  <si>
    <r>
      <t>DEA is proposing a decrease of $2,000,000</t>
    </r>
    <r>
      <rPr>
        <b/>
        <sz val="14"/>
        <rFont val="Arial"/>
        <family val="2"/>
      </rPr>
      <t xml:space="preserve"> </t>
    </r>
    <r>
      <rPr>
        <sz val="14"/>
        <rFont val="Arial"/>
        <family val="0"/>
      </rPr>
      <t>for elimination of participation in the Riverine program.  The program was initiated in 1997 to assist the Government of Peru in establishing and sustaining viable interdiction and deterrence capability in Peru's waterways.  Program participants include the Department of Defense, the United States Coast Guard, and the Department of State.</t>
    </r>
  </si>
  <si>
    <r>
      <t>DEA is proposing a decrease of $3,103,000</t>
    </r>
    <r>
      <rPr>
        <b/>
        <sz val="14"/>
        <rFont val="Arial"/>
        <family val="2"/>
      </rPr>
      <t xml:space="preserve"> </t>
    </r>
    <r>
      <rPr>
        <sz val="14"/>
        <rFont val="Arial"/>
        <family val="0"/>
      </rPr>
      <t>through a proposed user fee to be charged to the District of Columbia Metropolitan Police Department (MPD) for forensic services.  MPD does not have its own laboratory to analyze drug evidence; therefore, all drug evidence analysis is conducted by DEA's Mid Atlantic Laboratory.  In FY 2002, MPD exhibits accounted for 64 percent of the laboratory's workload.</t>
    </r>
  </si>
  <si>
    <t>2004 Appropriation Enacted (without Rescission) ...........................................................</t>
  </si>
  <si>
    <t>2004 Appropriation Enacted (with Rescission) ...........................................................</t>
  </si>
  <si>
    <t>Goal 2:  Enforce Federal Laws and Represent the Rights and Interests of the American People</t>
  </si>
  <si>
    <t>2004 Appropriation Enacted                    (w/ Rescission)</t>
  </si>
  <si>
    <t>Goal 2: Enforce Federal Laws and Represent the Rights and Interests of the American People………………………………………........................................…</t>
  </si>
  <si>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request reflects the higher pay raise.  DEA proposes to offset the additional costs through management efficiencies. </t>
  </si>
  <si>
    <t>2004 Appropriation Enacted                        (w/ Rescission)</t>
  </si>
  <si>
    <r>
      <t>DEA requests 10 positions, 5 workyears, and $8,530,000</t>
    </r>
    <r>
      <rPr>
        <sz val="14"/>
        <rFont val="Arial"/>
        <family val="0"/>
      </rPr>
      <t xml:space="preserve"> to provide initial support for the Concorde Project's development cycle as well as upgrade the web infrastructure.  Concorde is DEA's information technology initiative focusing on modernization of DEA's mission-critical legacy system, transforming individual systems and databases into a "one-stop shopping" data source of information capable of performing multiple business functions.  This enhancement will support the development and deployment of several software programs and the necessary hardware infrastructure as well as make the necessary Web infrastructure improvements needed to move DEA into the E-Gov arena.  Total FY 2005 base resources for this initiative are 6 positions, 6 workyears, and $5,450,000.</t>
    </r>
  </si>
  <si>
    <r>
      <t>DEA requests 256 positions (100 agents), 128 workyears, and $34,661,000</t>
    </r>
    <r>
      <rPr>
        <sz val="14"/>
        <rFont val="Arial"/>
        <family val="0"/>
      </rPr>
      <t xml:space="preserve"> to strengthen DEA's efforts towards disrupting or dismantling Priority Targets, including those linked to the Attorney General's Consolidated Priority Organization Target (CPOT) list, which represents the "Most Wanted" drug supply and money laundering organizations believed to be primarily responsible for the Nation's illicit drug supply.  This initiative includes: 244 positions, including 82 support positions to free up the equivalent of 77 agent FTE, to expand investigative capabilities; resources for the Special Operations Division's expenses related to Southwest Border investigations and exotic language linguists; resources to enhance Translation/Transcription Support Systems and investigative equipment, including 3 positions; 9 computer forensic positions to reduce DEA's digital evidence backlog; and additional funding for aviation operations and maintenance.  Total FY 2005 base resources for this initiative are 1,904 positions, 1,859 workyears, and $351,761,000.</t>
    </r>
  </si>
  <si>
    <t xml:space="preserve">     Subtotal, Increases (including Construction Funds into S&amp;E)......................................................................................................................................................................................................................................................................</t>
  </si>
  <si>
    <t xml:space="preserve">     Subtotal, Decreases......................................................................................................................................................................................................................................................................</t>
  </si>
  <si>
    <t xml:space="preserve">        Net, Adjustments to Base ........................................................................................................................................................</t>
  </si>
  <si>
    <t xml:space="preserve">  Program Offsets………………………………………………………...……………….</t>
  </si>
  <si>
    <t xml:space="preserve">        Net, Program Improvements/Offsets…………………………………………………………..………</t>
  </si>
  <si>
    <r>
      <t>Program Offsets</t>
    </r>
    <r>
      <rPr>
        <sz val="14"/>
        <rFont val="Arial"/>
        <family val="0"/>
      </rPr>
      <t>................................................................................................................................................................................................................</t>
    </r>
  </si>
  <si>
    <t>Net, Program Improvements/Offsets, Drug Enforcement Administration..........................................................................................................................................…</t>
  </si>
  <si>
    <t>DIVERSION CONTROL FEE ACCOUNT</t>
  </si>
  <si>
    <t>2004 Appropriation Enacted                 (w/ Rescission)</t>
  </si>
  <si>
    <t>Diversion Control...............................................</t>
  </si>
  <si>
    <t xml:space="preserve">National Security............................................... </t>
  </si>
  <si>
    <t>Criminal Enterprises and Federal Crimes.......</t>
  </si>
  <si>
    <t>Diversion Control.................................</t>
  </si>
  <si>
    <t xml:space="preserve">The purpose of DEA's Drug Diversion Control Program is to prevent, detect and investigate the diversion of controlled substances from legitimate channels while, at the same time, ensuring that there is an adequate uninterrupted supply of chemicals and pharmaceuticals to meet legitimate needs.  DEA's Drug Diversion Control program was delegated the responsibility for control of diversion, distribution, manufacture, and abuse of legitimate pharmaceuticals.  Pursuant to Public Law 102-395, diversion control registration fees were increased to recover the entire cost of the program, starting in 1994.  </t>
  </si>
  <si>
    <t>1.  Customer Service &amp; E-Commerce</t>
  </si>
  <si>
    <r>
      <t>DEA requests 24 positions, 12 workyears, and $11,711,000</t>
    </r>
    <r>
      <rPr>
        <sz val="14"/>
        <rFont val="Arial"/>
        <family val="0"/>
      </rPr>
      <t xml:space="preserve"> to continue reengineering and modernization efforts of the Automation of Reports and Consolidated Orders System and the Comprehensive Drug Abuse Prevention and Control Act of 1970 System as well as DEA's E-Commerce Initiative on the Controlled Substances Ordering System and the Electronic Prescriptions for Controlled Substances System.  Total FY 2005 base resources for this initiative are 39 positions, 24 workyears, and $15,025,000.</t>
    </r>
  </si>
  <si>
    <t>2.  Diversion Control Enforcement</t>
  </si>
  <si>
    <r>
      <t>DEA requests 1 position, 1 workyear, and $3,482,000</t>
    </r>
    <r>
      <rPr>
        <sz val="14"/>
        <rFont val="Arial"/>
        <family val="0"/>
      </rPr>
      <t xml:space="preserve"> to continue support and operations of the Internet Online Investigations Project, and to finance the Controlled Substances Information System II, a law enforcement oriented, encyclopedic database of information.  Total FY 2005 base resources for this initiative are 64 positions, 64 workyears, and $8,792,000.</t>
    </r>
  </si>
  <si>
    <t>3.  Diversion Control Program Management Administrative Support</t>
  </si>
  <si>
    <r>
      <t>DEA requests 14 positions, 7 workyears, and $659,000</t>
    </r>
    <r>
      <rPr>
        <sz val="14"/>
        <rFont val="Arial"/>
        <family val="0"/>
      </rPr>
      <t xml:space="preserve"> to strengthen the Diversion Control Program's regulatory, liaison, policy, and administrative functions.  Total FY 2005 base resources for this initiative are 48 positions, 46 workyears, and $6,051,000.</t>
    </r>
  </si>
  <si>
    <t>4.  Transfer of Chemical Program to DCFA</t>
  </si>
  <si>
    <r>
      <t>DEA proposes the transfer of 188 positions (5 agents), 125 workyears, and $15,773,000</t>
    </r>
    <r>
      <rPr>
        <sz val="14"/>
        <rFont val="Arial"/>
        <family val="0"/>
      </rPr>
      <t xml:space="preserve"> from the Drug and Chemical Diversion Control Decision Unit from the Salaries and Expenses (S&amp;E) Account to the Diversion Control Fee Account (DCFA).  The amount proposed gives DEA one year from the announcement of the intended plan to publish a new rule and revise the fee structure.  Total FY 2005 base resources for this initiative are 188 positions, 188 workyears, and $24,303,000.</t>
    </r>
  </si>
  <si>
    <t>Net, Program Improvements, Diversion Control Fee Account..........................................................................................................................................…</t>
  </si>
  <si>
    <t>xx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</si>
</sst>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7">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u val="single"/>
      <sz val="12"/>
      <name val="Arial"/>
      <family val="2"/>
    </font>
    <font>
      <b/>
      <sz val="16"/>
      <name val="Arial"/>
      <family val="2"/>
    </font>
  </fonts>
  <fills count="2">
    <fill>
      <patternFill/>
    </fill>
    <fill>
      <patternFill patternType="gray125"/>
    </fill>
  </fills>
  <borders count="43">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top/>
      <bottom>
        <color indexed="63"/>
      </bottom>
    </border>
    <border>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color indexed="63"/>
      </right>
      <top>
        <color indexed="63"/>
      </top>
      <bottom>
        <color indexed="63"/>
      </bottom>
    </border>
    <border>
      <left/>
      <right style="thin"/>
      <top/>
      <bottom>
        <color indexed="63"/>
      </bottom>
    </border>
    <border>
      <left style="thin"/>
      <right style="thin"/>
      <top>
        <color indexed="63"/>
      </top>
      <bottom/>
    </border>
    <border>
      <left style="thin"/>
      <right style="thin"/>
      <top/>
      <bottom/>
    </border>
    <border>
      <left style="thin"/>
      <right style="thin"/>
      <top/>
      <bottom>
        <color indexed="63"/>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style="thin"/>
      <top>
        <color indexed="63"/>
      </top>
      <bottom style="thin"/>
    </border>
    <border>
      <left>
        <color indexed="63"/>
      </left>
      <right/>
      <top>
        <color indexed="63"/>
      </top>
      <bottom style="thin"/>
    </border>
    <border>
      <left style="thin"/>
      <right/>
      <top>
        <color indexed="63"/>
      </top>
      <bottom>
        <color indexed="63"/>
      </bottom>
    </border>
    <border>
      <left>
        <color indexed="63"/>
      </left>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79">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5" fontId="0" fillId="0" borderId="6" xfId="0" applyBorder="1" applyAlignment="1">
      <alignment/>
    </xf>
    <xf numFmtId="5" fontId="0" fillId="0" borderId="6" xfId="0" applyAlignment="1">
      <alignment/>
    </xf>
    <xf numFmtId="3" fontId="3" fillId="0" borderId="7" xfId="0" applyNumberFormat="1" applyFont="1" applyBorder="1" applyAlignment="1">
      <alignment/>
    </xf>
    <xf numFmtId="3" fontId="3" fillId="0" borderId="1" xfId="0" applyNumberFormat="1"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 xfId="0" applyFont="1" applyBorder="1" applyAlignment="1">
      <alignment/>
    </xf>
    <xf numFmtId="3" fontId="0" fillId="0" borderId="10" xfId="0" applyNumberFormat="1" applyBorder="1" applyAlignment="1">
      <alignment/>
    </xf>
    <xf numFmtId="3" fontId="0" fillId="0" borderId="0" xfId="0" applyNumberFormat="1" applyBorder="1" applyAlignment="1">
      <alignment/>
    </xf>
    <xf numFmtId="0" fontId="0" fillId="0" borderId="11" xfId="0" applyBorder="1" applyAlignment="1">
      <alignment/>
    </xf>
    <xf numFmtId="0" fontId="0" fillId="0" borderId="12" xfId="0" applyBorder="1" applyAlignment="1">
      <alignment/>
    </xf>
    <xf numFmtId="3" fontId="0" fillId="0" borderId="0" xfId="0" applyNumberFormat="1" applyBorder="1" applyAlignment="1">
      <alignment/>
    </xf>
    <xf numFmtId="0" fontId="0" fillId="0" borderId="13" xfId="0" applyBorder="1" applyAlignment="1">
      <alignment/>
    </xf>
    <xf numFmtId="3" fontId="0" fillId="0" borderId="0" xfId="0" applyBorder="1" applyAlignment="1">
      <alignment/>
    </xf>
    <xf numFmtId="3" fontId="0" fillId="0" borderId="0" xfId="0" applyNumberFormat="1" applyBorder="1" applyAlignment="1">
      <alignment/>
    </xf>
    <xf numFmtId="3" fontId="0" fillId="0" borderId="13" xfId="0" applyBorder="1" applyAlignment="1">
      <alignment/>
    </xf>
    <xf numFmtId="3" fontId="0" fillId="0" borderId="12"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14" xfId="0" applyNumberFormat="1" applyBorder="1" applyAlignment="1">
      <alignment/>
    </xf>
    <xf numFmtId="5" fontId="0" fillId="0" borderId="15" xfId="0" applyBorder="1" applyAlignment="1">
      <alignment/>
    </xf>
    <xf numFmtId="3" fontId="0" fillId="0" borderId="15" xfId="0" applyNumberFormat="1" applyBorder="1" applyAlignment="1">
      <alignment/>
    </xf>
    <xf numFmtId="3" fontId="0" fillId="0" borderId="6" xfId="0" applyNumberFormat="1" applyAlignment="1">
      <alignment/>
    </xf>
    <xf numFmtId="0" fontId="0" fillId="0" borderId="5" xfId="0" applyAlignment="1">
      <alignment/>
    </xf>
    <xf numFmtId="0" fontId="0" fillId="0" borderId="0" xfId="0" applyAlignment="1">
      <alignment/>
    </xf>
    <xf numFmtId="3" fontId="0" fillId="0" borderId="7" xfId="0" applyNumberFormat="1" applyBorder="1" applyAlignment="1">
      <alignment/>
    </xf>
    <xf numFmtId="3" fontId="0" fillId="0" borderId="1" xfId="0" applyNumberFormat="1" applyBorder="1" applyAlignment="1">
      <alignment/>
    </xf>
    <xf numFmtId="3" fontId="0" fillId="0" borderId="8" xfId="0" applyNumberFormat="1" applyBorder="1" applyAlignment="1">
      <alignment/>
    </xf>
    <xf numFmtId="0" fontId="0" fillId="0" borderId="8" xfId="0" applyAlignment="1">
      <alignment/>
    </xf>
    <xf numFmtId="3" fontId="0" fillId="0" borderId="8" xfId="0" applyNumberFormat="1" applyAlignment="1">
      <alignment/>
    </xf>
    <xf numFmtId="3" fontId="0" fillId="0" borderId="7" xfId="0" applyNumberFormat="1" applyAlignment="1">
      <alignment/>
    </xf>
    <xf numFmtId="3" fontId="0" fillId="0" borderId="6" xfId="0" applyBorder="1" applyAlignment="1">
      <alignment/>
    </xf>
    <xf numFmtId="3" fontId="0" fillId="0" borderId="16"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0"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0" fontId="0" fillId="0" borderId="13" xfId="0" applyFill="1" applyBorder="1" applyAlignment="1">
      <alignment/>
    </xf>
    <xf numFmtId="0" fontId="0" fillId="0" borderId="19" xfId="0" applyFill="1" applyBorder="1" applyAlignment="1">
      <alignment/>
    </xf>
    <xf numFmtId="3" fontId="0" fillId="0" borderId="0" xfId="0" applyNumberFormat="1" applyFill="1" applyBorder="1" applyAlignment="1">
      <alignment/>
    </xf>
    <xf numFmtId="3" fontId="0" fillId="0" borderId="17"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0" fontId="0" fillId="0" borderId="20" xfId="0" applyBorder="1" applyAlignment="1">
      <alignment/>
    </xf>
    <xf numFmtId="3" fontId="0" fillId="0" borderId="0" xfId="0" applyNumberFormat="1" applyBorder="1" applyAlignment="1">
      <alignment/>
    </xf>
    <xf numFmtId="0" fontId="0" fillId="0" borderId="21" xfId="0" applyBorder="1" applyAlignment="1">
      <alignment/>
    </xf>
    <xf numFmtId="0" fontId="0" fillId="0" borderId="22" xfId="0" applyBorder="1" applyAlignment="1">
      <alignment/>
    </xf>
    <xf numFmtId="3" fontId="0" fillId="0" borderId="13" xfId="0" applyNumberFormat="1" applyFill="1" applyBorder="1" applyAlignment="1">
      <alignment/>
    </xf>
    <xf numFmtId="0" fontId="0" fillId="0" borderId="12" xfId="0" applyFill="1" applyBorder="1" applyAlignment="1">
      <alignment/>
    </xf>
    <xf numFmtId="3" fontId="14" fillId="0" borderId="14" xfId="0" applyNumberFormat="1" applyBorder="1" applyAlignment="1">
      <alignment/>
    </xf>
    <xf numFmtId="3" fontId="14" fillId="0" borderId="0" xfId="0" applyNumberFormat="1" applyBorder="1" applyAlignment="1">
      <alignment/>
    </xf>
    <xf numFmtId="0" fontId="14" fillId="0" borderId="15" xfId="0" applyBorder="1" applyAlignment="1">
      <alignment/>
    </xf>
    <xf numFmtId="3" fontId="14" fillId="0" borderId="15" xfId="0"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0" fontId="0" fillId="0" borderId="0" xfId="0"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5" xfId="0" applyAlignment="1">
      <alignment/>
    </xf>
    <xf numFmtId="3" fontId="4" fillId="0" borderId="0" xfId="0" applyNumberFormat="1" applyAlignment="1">
      <alignment horizontal="centerContinuous"/>
    </xf>
    <xf numFmtId="3" fontId="15" fillId="0" borderId="0" xfId="0" applyFont="1" applyAlignment="1">
      <alignment/>
    </xf>
    <xf numFmtId="3" fontId="2" fillId="0" borderId="0" xfId="0" applyFont="1" applyAlignment="1">
      <alignment/>
    </xf>
    <xf numFmtId="3" fontId="0" fillId="0" borderId="28" xfId="0" applyNumberFormat="1" applyBorder="1" applyAlignment="1">
      <alignment/>
    </xf>
    <xf numFmtId="3" fontId="0" fillId="0" borderId="29" xfId="0" applyNumberFormat="1" applyFill="1" applyBorder="1" applyAlignment="1">
      <alignment/>
    </xf>
    <xf numFmtId="3" fontId="0" fillId="0" borderId="30" xfId="0" applyNumberFormat="1" applyBorder="1" applyAlignment="1">
      <alignment/>
    </xf>
    <xf numFmtId="3" fontId="0" fillId="0" borderId="4" xfId="0" applyNumberFormat="1" applyBorder="1" applyAlignment="1">
      <alignment/>
    </xf>
    <xf numFmtId="3" fontId="0" fillId="0" borderId="31" xfId="0" applyNumberFormat="1" applyBorder="1" applyAlignment="1">
      <alignment/>
    </xf>
    <xf numFmtId="3" fontId="0" fillId="0" borderId="0" xfId="0" applyNumberFormat="1" applyBorder="1" applyAlignment="1">
      <alignment/>
    </xf>
    <xf numFmtId="3" fontId="0" fillId="0" borderId="21" xfId="0" applyBorder="1" applyAlignment="1">
      <alignment/>
    </xf>
    <xf numFmtId="3" fontId="0" fillId="0" borderId="28" xfId="0" applyBorder="1" applyAlignment="1">
      <alignment/>
    </xf>
    <xf numFmtId="0" fontId="0" fillId="0" borderId="29" xfId="0" applyBorder="1" applyAlignment="1">
      <alignment/>
    </xf>
    <xf numFmtId="0" fontId="0" fillId="0" borderId="2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5" fillId="0" borderId="0" xfId="0" applyFont="1" applyAlignment="1">
      <alignment horizontal="centerContinuous" vertical="center"/>
    </xf>
    <xf numFmtId="3" fontId="5" fillId="0" borderId="0" xfId="0" applyFont="1" applyAlignment="1">
      <alignment horizontal="centerContinuous" vertical="center"/>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5" fontId="4" fillId="0" borderId="0" xfId="0" applyFont="1" applyAlignment="1">
      <alignment horizontal="right"/>
    </xf>
    <xf numFmtId="0" fontId="4" fillId="0" borderId="0" xfId="0" applyFont="1" applyAlignment="1">
      <alignment horizontal="centerContinuous"/>
    </xf>
    <xf numFmtId="0" fontId="4" fillId="0" borderId="0" xfId="0" applyFont="1" applyBorder="1" applyAlignment="1">
      <alignment/>
    </xf>
    <xf numFmtId="3" fontId="4" fillId="0" borderId="0" xfId="0" applyBorder="1" applyAlignment="1">
      <alignment/>
    </xf>
    <xf numFmtId="5"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5" fontId="4" fillId="0" borderId="0" xfId="0" applyBorder="1" applyAlignment="1">
      <alignment/>
    </xf>
    <xf numFmtId="3" fontId="4" fillId="0" borderId="0" xfId="0" applyFont="1" applyBorder="1" applyAlignment="1">
      <alignment horizontal="right"/>
    </xf>
    <xf numFmtId="3" fontId="4" fillId="0" borderId="0" xfId="0" applyFont="1" applyBorder="1" applyAlignment="1">
      <alignment/>
    </xf>
    <xf numFmtId="5" fontId="4" fillId="0" borderId="0" xfId="0" applyFont="1" applyBorder="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3" fontId="4" fillId="0" borderId="27" xfId="0" applyFont="1" applyBorder="1" applyAlignment="1">
      <alignment/>
    </xf>
    <xf numFmtId="3" fontId="4" fillId="0" borderId="0" xfId="0" applyFont="1" applyBorder="1" applyAlignment="1">
      <alignment horizontal="right"/>
    </xf>
    <xf numFmtId="0" fontId="4"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11" fillId="0" borderId="0" xfId="0" applyFont="1" applyAlignment="1">
      <alignment/>
    </xf>
    <xf numFmtId="3" fontId="16" fillId="0" borderId="0" xfId="0" applyFont="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0" fontId="4" fillId="0" borderId="0" xfId="0" applyFont="1" applyBorder="1" applyAlignment="1">
      <alignment/>
    </xf>
    <xf numFmtId="3" fontId="7" fillId="0" borderId="0" xfId="0" applyFont="1" applyAlignment="1">
      <alignment/>
    </xf>
    <xf numFmtId="5" fontId="7" fillId="0" borderId="0" xfId="0" applyFont="1" applyAlignment="1">
      <alignment/>
    </xf>
    <xf numFmtId="3" fontId="9" fillId="0" borderId="0" xfId="0" applyFont="1" applyAlignment="1">
      <alignment/>
    </xf>
    <xf numFmtId="3" fontId="2" fillId="0" borderId="27" xfId="0" applyFont="1" applyBorder="1" applyAlignment="1">
      <alignment horizontal="centerContinuous"/>
    </xf>
    <xf numFmtId="3" fontId="2" fillId="0" borderId="0" xfId="0" applyFont="1" applyBorder="1" applyAlignment="1">
      <alignment/>
    </xf>
    <xf numFmtId="0" fontId="2" fillId="0" borderId="0" xfId="0" applyFont="1" applyBorder="1" applyAlignment="1">
      <alignment/>
    </xf>
    <xf numFmtId="0" fontId="2" fillId="0" borderId="0" xfId="0" applyFont="1" applyAlignment="1">
      <alignment/>
    </xf>
    <xf numFmtId="3" fontId="2" fillId="0" borderId="0" xfId="0" applyFont="1" applyAlignment="1">
      <alignment horizontal="center"/>
    </xf>
    <xf numFmtId="0" fontId="2" fillId="0" borderId="0" xfId="0" applyFont="1" applyAlignment="1">
      <alignment horizontal="center"/>
    </xf>
    <xf numFmtId="3" fontId="15" fillId="0" borderId="0" xfId="0" applyFont="1" applyAlignment="1">
      <alignment horizontal="center"/>
    </xf>
    <xf numFmtId="3" fontId="0" fillId="0" borderId="32" xfId="0" applyNumberFormat="1" applyBorder="1" applyAlignment="1">
      <alignment/>
    </xf>
    <xf numFmtId="3" fontId="9" fillId="0" borderId="0" xfId="0" applyFont="1" applyBorder="1" applyAlignment="1">
      <alignment/>
    </xf>
    <xf numFmtId="3" fontId="7" fillId="0" borderId="0" xfId="0" applyBorder="1" applyAlignment="1">
      <alignment/>
    </xf>
    <xf numFmtId="3" fontId="7" fillId="0" borderId="0" xfId="0" applyBorder="1" applyAlignment="1">
      <alignment/>
    </xf>
    <xf numFmtId="3" fontId="11"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9" fillId="0" borderId="0" xfId="0" applyFont="1" applyBorder="1" applyAlignment="1">
      <alignment/>
    </xf>
    <xf numFmtId="3" fontId="7" fillId="0" borderId="0" xfId="0" applyFont="1" applyBorder="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33" xfId="0" applyNumberFormat="1" applyBorder="1" applyAlignment="1">
      <alignment horizontal="center"/>
    </xf>
    <xf numFmtId="3" fontId="0" fillId="0" borderId="34" xfId="0" applyBorder="1" applyAlignment="1">
      <alignment horizontal="center"/>
    </xf>
    <xf numFmtId="3" fontId="0" fillId="0" borderId="35" xfId="0" applyBorder="1" applyAlignment="1">
      <alignment horizontal="center"/>
    </xf>
    <xf numFmtId="3" fontId="0" fillId="0" borderId="36" xfId="0" applyBorder="1" applyAlignment="1">
      <alignment horizontal="center"/>
    </xf>
    <xf numFmtId="3" fontId="0" fillId="0" borderId="37" xfId="0" applyBorder="1" applyAlignment="1">
      <alignment horizontal="center"/>
    </xf>
    <xf numFmtId="3" fontId="0" fillId="0" borderId="38" xfId="0" applyBorder="1" applyAlignment="1">
      <alignment horizontal="center"/>
    </xf>
    <xf numFmtId="0" fontId="0" fillId="0" borderId="39" xfId="0" applyBorder="1" applyAlignment="1">
      <alignment horizontal="center"/>
    </xf>
    <xf numFmtId="3" fontId="0" fillId="0" borderId="29" xfId="0" applyBorder="1" applyAlignment="1">
      <alignment horizontal="center"/>
    </xf>
    <xf numFmtId="0" fontId="0" fillId="0" borderId="33" xfId="0" applyBorder="1" applyAlignment="1">
      <alignment horizontal="center" wrapText="1"/>
    </xf>
    <xf numFmtId="3" fontId="0" fillId="0" borderId="34" xfId="0" applyBorder="1" applyAlignment="1">
      <alignment wrapText="1"/>
    </xf>
    <xf numFmtId="3" fontId="0" fillId="0" borderId="35" xfId="0" applyBorder="1" applyAlignment="1">
      <alignment wrapText="1"/>
    </xf>
    <xf numFmtId="3" fontId="0" fillId="0" borderId="36" xfId="0" applyBorder="1" applyAlignment="1">
      <alignment wrapText="1"/>
    </xf>
    <xf numFmtId="3" fontId="0" fillId="0" borderId="37" xfId="0" applyBorder="1" applyAlignment="1">
      <alignment wrapText="1"/>
    </xf>
    <xf numFmtId="3" fontId="0" fillId="0" borderId="38" xfId="0" applyBorder="1" applyAlignment="1">
      <alignment wrapText="1"/>
    </xf>
    <xf numFmtId="0" fontId="0" fillId="0" borderId="33" xfId="0" applyBorder="1" applyAlignment="1">
      <alignment horizontal="center"/>
    </xf>
    <xf numFmtId="3" fontId="0" fillId="0" borderId="36" xfId="0" applyBorder="1" applyAlignment="1">
      <alignment/>
    </xf>
    <xf numFmtId="3" fontId="0" fillId="0" borderId="37" xfId="0" applyBorder="1" applyAlignment="1">
      <alignment/>
    </xf>
    <xf numFmtId="3" fontId="0" fillId="0" borderId="38"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0" fillId="0" borderId="0" xfId="0" applyBorder="1" applyAlignment="1">
      <alignment/>
    </xf>
    <xf numFmtId="3" fontId="0" fillId="0" borderId="0" xfId="0" applyBorder="1" applyAlignment="1">
      <alignment/>
    </xf>
    <xf numFmtId="3" fontId="7" fillId="0" borderId="0" xfId="0" applyBorder="1" applyAlignment="1">
      <alignment vertical="top" wrapText="1"/>
    </xf>
    <xf numFmtId="3" fontId="7" fillId="0" borderId="0" xfId="0" applyBorder="1" applyAlignment="1">
      <alignment vertical="top" wrapText="1"/>
    </xf>
    <xf numFmtId="3" fontId="11"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horizontal="left" vertical="top" wrapText="1"/>
    </xf>
    <xf numFmtId="3" fontId="0" fillId="0" borderId="0" xfId="0" applyBorder="1" applyAlignment="1">
      <alignment horizontal="lef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3" fontId="2" fillId="0" borderId="40" xfId="0" applyFont="1" applyBorder="1" applyAlignment="1">
      <alignment horizontal="center" wrapText="1"/>
    </xf>
    <xf numFmtId="3" fontId="2" fillId="0" borderId="41" xfId="0" applyFont="1" applyBorder="1" applyAlignment="1">
      <alignment horizontal="center" wrapText="1"/>
    </xf>
    <xf numFmtId="3" fontId="2" fillId="0" borderId="42" xfId="0" applyFont="1" applyBorder="1" applyAlignment="1">
      <alignment horizontal="center" wrapText="1"/>
    </xf>
    <xf numFmtId="5" fontId="7" fillId="0" borderId="0" xfId="0" applyNumberFormat="1" applyBorder="1" applyAlignment="1">
      <alignment/>
    </xf>
    <xf numFmtId="3" fontId="7" fillId="0" borderId="0" xfId="0"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V87"/>
  <sheetViews>
    <sheetView workbookViewId="0" topLeftCell="A1">
      <selection activeCell="A4" sqref="A4"/>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51" customWidth="1"/>
    <col min="9" max="9" width="11.8515625" style="0" customWidth="1"/>
    <col min="10" max="10" width="17.7109375" style="0" hidden="1" customWidth="1"/>
    <col min="11" max="12" width="7.7109375" style="51" customWidth="1"/>
    <col min="13" max="13" width="14.00390625" style="0" customWidth="1"/>
    <col min="14" max="14" width="10.8515625" style="51" customWidth="1"/>
    <col min="15" max="15" width="7.7109375" style="51" customWidth="1"/>
    <col min="16" max="16" width="12.140625" style="0" customWidth="1"/>
    <col min="17" max="17" width="1.7109375" style="0" customWidth="1"/>
    <col min="18" max="20" width="2.7109375" style="0" customWidth="1"/>
    <col min="21" max="21" width="2.7109375" style="0" hidden="1" customWidth="1"/>
    <col min="22" max="23" width="2.7109375" style="0" customWidth="1"/>
    <col min="24" max="24" width="9.7109375" style="0" customWidth="1"/>
    <col min="25" max="25" width="2.7109375" style="0" customWidth="1"/>
    <col min="26" max="26" width="9.7109375" style="0" hidden="1" customWidth="1"/>
    <col min="28" max="30" width="2.7109375" style="0" customWidth="1"/>
    <col min="31" max="31" width="8.421875" style="0" hidden="1" customWidth="1"/>
    <col min="32" max="32" width="12.7109375" style="0" customWidth="1"/>
    <col min="33" max="35" width="2.7109375" style="0" customWidth="1"/>
    <col min="36" max="36" width="8.421875" style="0" hidden="1" customWidth="1"/>
    <col min="37" max="37" width="12.7109375" style="0" customWidth="1"/>
    <col min="38" max="40" width="2.7109375" style="0" customWidth="1"/>
    <col min="41" max="41" width="2.7109375" style="0" hidden="1" customWidth="1"/>
    <col min="42" max="45" width="2.7109375" style="0" customWidth="1"/>
    <col min="46" max="46" width="8.421875" style="0" hidden="1" customWidth="1"/>
    <col min="47" max="47" width="12.7109375" style="0" customWidth="1"/>
    <col min="48" max="50" width="2.7109375" style="0" customWidth="1"/>
    <col min="51" max="51" width="8.421875" style="0" hidden="1" customWidth="1"/>
    <col min="52" max="52" width="12.7109375" style="0" customWidth="1"/>
    <col min="53" max="55" width="2.7109375" style="0" customWidth="1"/>
    <col min="57" max="57" width="15.7109375" style="0" customWidth="1"/>
    <col min="58" max="60" width="2.7109375" style="0" customWidth="1"/>
    <col min="62" max="62" width="15.7109375" style="0" customWidth="1"/>
    <col min="63" max="63" width="2.7109375" style="0" customWidth="1"/>
    <col min="64" max="64" width="9.7109375" style="0" customWidth="1"/>
    <col min="65" max="65" width="2.7109375" style="0" customWidth="1"/>
    <col min="67" max="67" width="12.7109375" style="0" customWidth="1"/>
    <col min="68" max="73" width="2.7109375" style="0" customWidth="1"/>
    <col min="75" max="75" width="9.7109375" style="0" customWidth="1"/>
    <col min="76" max="76" width="2.7109375" style="0" customWidth="1"/>
    <col min="77" max="77" width="9.7109375" style="0" customWidth="1"/>
    <col min="78" max="78" width="2.7109375" style="0" customWidth="1"/>
    <col min="79" max="79" width="9.7109375" style="0" customWidth="1"/>
    <col min="80" max="80" width="2.7109375" style="0" customWidth="1"/>
    <col min="81" max="81" width="12.7109375" style="0" customWidth="1"/>
  </cols>
  <sheetData>
    <row r="2" spans="1:16" ht="12.75">
      <c r="A2" s="46" t="s">
        <v>76</v>
      </c>
      <c r="B2" s="47"/>
      <c r="C2" s="47"/>
      <c r="D2" s="46"/>
      <c r="E2" s="47"/>
      <c r="F2" s="47"/>
      <c r="G2" s="48"/>
      <c r="H2" s="48"/>
      <c r="I2" s="47"/>
      <c r="J2" s="47"/>
      <c r="K2" s="48"/>
      <c r="L2" s="48"/>
      <c r="M2" s="47"/>
      <c r="N2" s="48"/>
      <c r="O2" s="48"/>
      <c r="P2" s="47"/>
    </row>
    <row r="3" spans="1:16" ht="12.75">
      <c r="A3" s="47" t="s">
        <v>22</v>
      </c>
      <c r="B3" s="47"/>
      <c r="C3" s="47"/>
      <c r="D3" s="47"/>
      <c r="E3" s="47"/>
      <c r="F3" s="47"/>
      <c r="G3" s="48"/>
      <c r="H3" s="48"/>
      <c r="I3" s="47"/>
      <c r="J3" s="47"/>
      <c r="K3" s="48"/>
      <c r="L3" s="48"/>
      <c r="M3" s="47"/>
      <c r="N3" s="48"/>
      <c r="O3" s="48"/>
      <c r="P3" s="47"/>
    </row>
    <row r="4" spans="7:10" ht="12.75">
      <c r="G4" s="49"/>
      <c r="H4" s="49"/>
      <c r="I4" s="50"/>
      <c r="J4" s="50"/>
    </row>
    <row r="5" spans="7:17" ht="12.75">
      <c r="G5" s="219" t="s">
        <v>23</v>
      </c>
      <c r="H5" s="220"/>
      <c r="I5" s="221"/>
      <c r="J5" s="225" t="s">
        <v>24</v>
      </c>
      <c r="K5" s="227" t="s">
        <v>77</v>
      </c>
      <c r="L5" s="228"/>
      <c r="M5" s="229"/>
      <c r="N5" s="233" t="s">
        <v>25</v>
      </c>
      <c r="O5" s="220"/>
      <c r="P5" s="221"/>
      <c r="Q5" t="s">
        <v>6</v>
      </c>
    </row>
    <row r="6" spans="7:17" ht="12.75">
      <c r="G6" s="222"/>
      <c r="H6" s="223"/>
      <c r="I6" s="224"/>
      <c r="J6" s="226"/>
      <c r="K6" s="230"/>
      <c r="L6" s="231"/>
      <c r="M6" s="232"/>
      <c r="N6" s="234"/>
      <c r="O6" s="235"/>
      <c r="P6" s="236"/>
      <c r="Q6" t="s">
        <v>6</v>
      </c>
    </row>
    <row r="7" spans="7:16" ht="12.75">
      <c r="G7" s="52" t="s">
        <v>17</v>
      </c>
      <c r="H7" s="53" t="s">
        <v>13</v>
      </c>
      <c r="I7" s="54" t="s">
        <v>11</v>
      </c>
      <c r="J7" s="55" t="s">
        <v>11</v>
      </c>
      <c r="K7" s="56" t="s">
        <v>17</v>
      </c>
      <c r="L7" s="57" t="s">
        <v>13</v>
      </c>
      <c r="M7" s="55" t="s">
        <v>11</v>
      </c>
      <c r="N7" s="56" t="s">
        <v>17</v>
      </c>
      <c r="O7" s="57" t="s">
        <v>13</v>
      </c>
      <c r="P7" s="55" t="s">
        <v>11</v>
      </c>
    </row>
    <row r="8" spans="7:16" ht="12.75">
      <c r="G8" s="58"/>
      <c r="H8" s="59"/>
      <c r="I8" s="60"/>
      <c r="J8" s="61"/>
      <c r="M8" s="61"/>
      <c r="N8" s="62"/>
      <c r="P8" s="61"/>
    </row>
    <row r="9" spans="1:16" ht="12.75">
      <c r="A9" t="s">
        <v>26</v>
      </c>
      <c r="F9" t="s">
        <v>6</v>
      </c>
      <c r="G9" s="58">
        <v>7815</v>
      </c>
      <c r="H9" s="59">
        <v>6921</v>
      </c>
      <c r="I9" s="63">
        <v>1603484</v>
      </c>
      <c r="J9" s="64"/>
      <c r="K9" s="51">
        <v>660</v>
      </c>
      <c r="L9" s="51">
        <v>570</v>
      </c>
      <c r="M9" s="64">
        <v>85578</v>
      </c>
      <c r="N9" s="62">
        <f>G9+K9</f>
        <v>8475</v>
      </c>
      <c r="O9" s="51">
        <f>H9+L9</f>
        <v>7491</v>
      </c>
      <c r="P9" s="64">
        <f>I9+J9+M9</f>
        <v>1689062</v>
      </c>
    </row>
    <row r="10" spans="1:16" ht="12.75" hidden="1">
      <c r="A10" t="s">
        <v>27</v>
      </c>
      <c r="F10" t="s">
        <v>6</v>
      </c>
      <c r="G10" s="65">
        <v>0</v>
      </c>
      <c r="H10" s="66">
        <v>0</v>
      </c>
      <c r="I10" s="67">
        <v>0</v>
      </c>
      <c r="J10" s="68">
        <v>0</v>
      </c>
      <c r="K10" s="66">
        <v>0</v>
      </c>
      <c r="L10" s="66">
        <v>0</v>
      </c>
      <c r="M10" s="69">
        <v>0</v>
      </c>
      <c r="N10" s="65">
        <f>G10+K10</f>
        <v>0</v>
      </c>
      <c r="O10" s="66">
        <f>H10+L10</f>
        <v>0</v>
      </c>
      <c r="P10" s="67">
        <f>I10+J10+M10</f>
        <v>0</v>
      </c>
    </row>
    <row r="11" spans="7:17" ht="12.75" hidden="1">
      <c r="G11" s="70"/>
      <c r="H11" s="71"/>
      <c r="I11" s="72"/>
      <c r="J11" s="73"/>
      <c r="K11" s="74"/>
      <c r="L11" s="74"/>
      <c r="M11" s="75"/>
      <c r="N11" s="74"/>
      <c r="O11" s="74"/>
      <c r="P11" s="75"/>
      <c r="Q11" s="76"/>
    </row>
    <row r="12" spans="7:16" ht="12.75">
      <c r="G12" s="58"/>
      <c r="H12" s="77"/>
      <c r="I12" s="78"/>
      <c r="J12" s="79"/>
      <c r="K12" s="80"/>
      <c r="L12" s="81"/>
      <c r="M12" s="82"/>
      <c r="N12" s="83"/>
      <c r="O12" s="81"/>
      <c r="P12" s="84"/>
    </row>
    <row r="13" spans="1:16" ht="12.75">
      <c r="A13" t="s">
        <v>115</v>
      </c>
      <c r="F13" t="s">
        <v>6</v>
      </c>
      <c r="G13" s="58">
        <v>8358</v>
      </c>
      <c r="H13" s="59">
        <v>8018</v>
      </c>
      <c r="I13" s="85">
        <v>1601327</v>
      </c>
      <c r="J13" s="85">
        <v>0</v>
      </c>
      <c r="K13" s="62">
        <v>793</v>
      </c>
      <c r="L13" s="51">
        <v>789</v>
      </c>
      <c r="M13" s="51">
        <v>118561</v>
      </c>
      <c r="N13" s="62">
        <f aca="true" t="shared" si="0" ref="N13:O16">G13+K13</f>
        <v>9151</v>
      </c>
      <c r="O13" s="51">
        <f t="shared" si="0"/>
        <v>8807</v>
      </c>
      <c r="P13" s="86">
        <f>I13+J13+M13</f>
        <v>1719888</v>
      </c>
    </row>
    <row r="14" spans="1:16" ht="12.75" hidden="1">
      <c r="A14" t="s">
        <v>28</v>
      </c>
      <c r="F14" t="s">
        <v>6</v>
      </c>
      <c r="G14" s="58">
        <v>0</v>
      </c>
      <c r="H14" s="59">
        <v>0</v>
      </c>
      <c r="I14" s="60">
        <v>0</v>
      </c>
      <c r="J14" s="87">
        <v>0</v>
      </c>
      <c r="K14" s="62">
        <v>0</v>
      </c>
      <c r="L14" s="51">
        <v>0</v>
      </c>
      <c r="M14" s="88">
        <v>0</v>
      </c>
      <c r="N14" s="62">
        <f t="shared" si="0"/>
        <v>0</v>
      </c>
      <c r="O14" s="51">
        <f t="shared" si="0"/>
        <v>0</v>
      </c>
      <c r="P14" s="61">
        <f>I14+J14+M14</f>
        <v>0</v>
      </c>
    </row>
    <row r="15" spans="1:16" ht="12.75">
      <c r="A15" t="s">
        <v>66</v>
      </c>
      <c r="F15" t="s">
        <v>6</v>
      </c>
      <c r="G15" s="142"/>
      <c r="H15" s="143"/>
      <c r="I15" s="144">
        <v>-7446</v>
      </c>
      <c r="J15" s="73">
        <v>0</v>
      </c>
      <c r="K15" s="142"/>
      <c r="L15" s="143"/>
      <c r="M15" s="117"/>
      <c r="N15" s="142"/>
      <c r="O15" s="143"/>
      <c r="P15" s="144">
        <f>I15+J15+M15</f>
        <v>-7446</v>
      </c>
    </row>
    <row r="16" spans="1:16" ht="12.75">
      <c r="A16" t="s">
        <v>67</v>
      </c>
      <c r="F16" t="s">
        <v>6</v>
      </c>
      <c r="G16" s="132">
        <v>0</v>
      </c>
      <c r="H16" s="133">
        <v>0</v>
      </c>
      <c r="I16" s="145">
        <v>-9404</v>
      </c>
      <c r="J16" s="146">
        <v>0</v>
      </c>
      <c r="K16" s="132">
        <v>0</v>
      </c>
      <c r="L16" s="133">
        <v>0</v>
      </c>
      <c r="M16" s="147">
        <v>0</v>
      </c>
      <c r="N16" s="132">
        <f t="shared" si="0"/>
        <v>0</v>
      </c>
      <c r="O16" s="133">
        <f t="shared" si="0"/>
        <v>0</v>
      </c>
      <c r="P16" s="145">
        <f>I16+J16+M16</f>
        <v>-9404</v>
      </c>
    </row>
    <row r="17" spans="1:16" ht="12.75">
      <c r="A17" t="s">
        <v>116</v>
      </c>
      <c r="F17" t="s">
        <v>6</v>
      </c>
      <c r="G17" s="83">
        <f aca="true" t="shared" si="1" ref="G17:P17">SUM(G13:G16)</f>
        <v>8358</v>
      </c>
      <c r="H17" s="81">
        <f t="shared" si="1"/>
        <v>8018</v>
      </c>
      <c r="I17" s="85">
        <f t="shared" si="1"/>
        <v>1584477</v>
      </c>
      <c r="J17" s="83">
        <f t="shared" si="1"/>
        <v>0</v>
      </c>
      <c r="K17" s="83">
        <f t="shared" si="1"/>
        <v>793</v>
      </c>
      <c r="L17" s="81">
        <f t="shared" si="1"/>
        <v>789</v>
      </c>
      <c r="M17" s="81">
        <f t="shared" si="1"/>
        <v>118561</v>
      </c>
      <c r="N17" s="83">
        <f t="shared" si="1"/>
        <v>9151</v>
      </c>
      <c r="O17" s="81">
        <f t="shared" si="1"/>
        <v>8807</v>
      </c>
      <c r="P17" s="85">
        <f t="shared" si="1"/>
        <v>1703038</v>
      </c>
    </row>
    <row r="18" spans="7:16" ht="12.75">
      <c r="G18" s="58"/>
      <c r="H18" s="59"/>
      <c r="I18" s="60"/>
      <c r="J18" s="61"/>
      <c r="K18" s="62"/>
      <c r="M18" s="88"/>
      <c r="N18" s="62"/>
      <c r="P18" s="61"/>
    </row>
    <row r="19" spans="1:16" ht="12.75">
      <c r="A19" t="s">
        <v>112</v>
      </c>
      <c r="G19" s="89">
        <v>8446</v>
      </c>
      <c r="H19" s="90">
        <v>8292</v>
      </c>
      <c r="I19" s="91">
        <v>1661503</v>
      </c>
      <c r="J19" s="92">
        <v>0</v>
      </c>
      <c r="K19" s="49">
        <v>1020</v>
      </c>
      <c r="L19" s="49">
        <v>934</v>
      </c>
      <c r="M19" s="93">
        <v>154216</v>
      </c>
      <c r="N19" s="49">
        <f>G19+K19</f>
        <v>9466</v>
      </c>
      <c r="O19" s="49">
        <f>H19+L19</f>
        <v>9226</v>
      </c>
      <c r="P19" s="93">
        <f>I19+J19+M19</f>
        <v>1815719</v>
      </c>
    </row>
    <row r="20" spans="7:16" ht="12.75">
      <c r="G20" s="58"/>
      <c r="H20" s="59"/>
      <c r="I20" s="60"/>
      <c r="J20" s="61"/>
      <c r="M20" s="61"/>
      <c r="N20" s="81"/>
      <c r="P20" s="61"/>
    </row>
    <row r="21" spans="1:16" ht="12.75">
      <c r="A21" s="50" t="s">
        <v>29</v>
      </c>
      <c r="B21" s="50"/>
      <c r="C21" s="50"/>
      <c r="D21" s="50"/>
      <c r="E21" s="50"/>
      <c r="F21" s="50" t="s">
        <v>5</v>
      </c>
      <c r="G21" s="89">
        <f aca="true" t="shared" si="2" ref="G21:M21">G19-G17</f>
        <v>88</v>
      </c>
      <c r="H21" s="90">
        <f t="shared" si="2"/>
        <v>274</v>
      </c>
      <c r="I21" s="91">
        <f t="shared" si="2"/>
        <v>77026</v>
      </c>
      <c r="J21" s="93">
        <f t="shared" si="2"/>
        <v>0</v>
      </c>
      <c r="K21" s="49">
        <f t="shared" si="2"/>
        <v>227</v>
      </c>
      <c r="L21" s="49">
        <f t="shared" si="2"/>
        <v>145</v>
      </c>
      <c r="M21" s="93">
        <f t="shared" si="2"/>
        <v>35655</v>
      </c>
      <c r="N21" s="49">
        <f>G21+K21</f>
        <v>315</v>
      </c>
      <c r="O21" s="49">
        <f>H21+L21</f>
        <v>419</v>
      </c>
      <c r="P21" s="93">
        <f>I21+J21+M21</f>
        <v>112681</v>
      </c>
    </row>
    <row r="22" spans="7:16" ht="12.75">
      <c r="G22" s="70"/>
      <c r="H22" s="59"/>
      <c r="I22" s="60"/>
      <c r="J22" s="61"/>
      <c r="M22" s="61"/>
      <c r="N22" s="62"/>
      <c r="P22" s="61"/>
    </row>
    <row r="23" spans="1:16" ht="12.75">
      <c r="A23" s="88" t="s">
        <v>30</v>
      </c>
      <c r="F23" s="95" t="s">
        <v>6</v>
      </c>
      <c r="G23" s="96"/>
      <c r="H23" s="97"/>
      <c r="I23" s="60"/>
      <c r="J23" s="61"/>
      <c r="M23" s="61"/>
      <c r="N23" s="62"/>
      <c r="P23" s="61"/>
    </row>
    <row r="24" spans="1:16" ht="12.75" hidden="1">
      <c r="A24" t="s">
        <v>6</v>
      </c>
      <c r="G24" s="83" t="s">
        <v>6</v>
      </c>
      <c r="H24" s="59" t="s">
        <v>6</v>
      </c>
      <c r="I24" s="60" t="s">
        <v>6</v>
      </c>
      <c r="J24" s="61" t="s">
        <v>6</v>
      </c>
      <c r="K24" s="51" t="s">
        <v>6</v>
      </c>
      <c r="L24" s="51" t="s">
        <v>6</v>
      </c>
      <c r="M24" s="61" t="s">
        <v>6</v>
      </c>
      <c r="N24" s="51" t="s">
        <v>6</v>
      </c>
      <c r="O24" s="51" t="s">
        <v>6</v>
      </c>
      <c r="P24" s="61" t="s">
        <v>6</v>
      </c>
    </row>
    <row r="25" spans="1:16" ht="12.75" hidden="1">
      <c r="A25" t="s">
        <v>65</v>
      </c>
      <c r="F25" t="s">
        <v>6</v>
      </c>
      <c r="G25" s="58">
        <v>0</v>
      </c>
      <c r="H25" s="59">
        <v>0</v>
      </c>
      <c r="I25" s="98">
        <v>0</v>
      </c>
      <c r="J25" s="86">
        <v>0</v>
      </c>
      <c r="K25" s="51">
        <v>0</v>
      </c>
      <c r="L25" s="51">
        <v>0</v>
      </c>
      <c r="M25" s="99">
        <v>0</v>
      </c>
      <c r="N25" s="62">
        <f>G25+K25</f>
        <v>0</v>
      </c>
      <c r="O25" s="51">
        <f>H25+L25</f>
        <v>0</v>
      </c>
      <c r="P25" s="61">
        <f>I25+J25+M25</f>
        <v>0</v>
      </c>
    </row>
    <row r="26" spans="7:16" ht="12.75">
      <c r="G26" s="58"/>
      <c r="H26" s="59"/>
      <c r="I26" s="60"/>
      <c r="J26" s="100"/>
      <c r="M26" s="101"/>
      <c r="N26" s="97"/>
      <c r="P26" s="61"/>
    </row>
    <row r="27" spans="1:16" ht="12.75">
      <c r="A27" t="s">
        <v>31</v>
      </c>
      <c r="G27" s="58" t="s">
        <v>6</v>
      </c>
      <c r="H27" s="59" t="s">
        <v>6</v>
      </c>
      <c r="I27" s="60" t="s">
        <v>6</v>
      </c>
      <c r="J27" s="102" t="s">
        <v>6</v>
      </c>
      <c r="K27" s="97" t="s">
        <v>6</v>
      </c>
      <c r="L27" s="51" t="s">
        <v>6</v>
      </c>
      <c r="M27" s="60" t="s">
        <v>6</v>
      </c>
      <c r="N27" s="97" t="s">
        <v>6</v>
      </c>
      <c r="O27" s="51" t="s">
        <v>6</v>
      </c>
      <c r="P27" s="61" t="s">
        <v>6</v>
      </c>
    </row>
    <row r="28" spans="1:16" ht="12.75">
      <c r="A28" t="s">
        <v>68</v>
      </c>
      <c r="G28" s="58">
        <v>0</v>
      </c>
      <c r="H28" s="59">
        <v>0</v>
      </c>
      <c r="I28" s="98">
        <v>9090</v>
      </c>
      <c r="J28" s="103">
        <v>0</v>
      </c>
      <c r="K28" s="97">
        <v>0</v>
      </c>
      <c r="L28" s="51">
        <v>0</v>
      </c>
      <c r="M28" s="98">
        <v>709</v>
      </c>
      <c r="N28" s="97">
        <f>G28+K28</f>
        <v>0</v>
      </c>
      <c r="O28" s="51">
        <f>H28+L28</f>
        <v>0</v>
      </c>
      <c r="P28" s="86">
        <f>I28+J28+M28</f>
        <v>9799</v>
      </c>
    </row>
    <row r="29" spans="1:16" ht="12.75">
      <c r="A29" t="s">
        <v>69</v>
      </c>
      <c r="F29" t="s">
        <v>6</v>
      </c>
      <c r="G29" s="70">
        <v>0</v>
      </c>
      <c r="H29" s="59">
        <v>0</v>
      </c>
      <c r="I29" s="98">
        <v>1212</v>
      </c>
      <c r="J29" s="103"/>
      <c r="K29" s="97"/>
      <c r="M29" s="98">
        <v>94</v>
      </c>
      <c r="N29" s="97"/>
      <c r="P29" s="86">
        <f>I29+J29+M29</f>
        <v>1306</v>
      </c>
    </row>
    <row r="30" spans="1:16" ht="12.75">
      <c r="A30" t="s">
        <v>70</v>
      </c>
      <c r="F30" s="104" t="s">
        <v>5</v>
      </c>
      <c r="G30" s="70">
        <v>0</v>
      </c>
      <c r="H30" s="59">
        <v>0</v>
      </c>
      <c r="I30" s="98">
        <v>3950</v>
      </c>
      <c r="J30" s="103">
        <v>0</v>
      </c>
      <c r="K30" s="97">
        <v>0</v>
      </c>
      <c r="L30" s="51">
        <v>0</v>
      </c>
      <c r="M30" s="60">
        <v>308</v>
      </c>
      <c r="N30" s="97">
        <f aca="true" t="shared" si="3" ref="N30:O46">G30+K30</f>
        <v>0</v>
      </c>
      <c r="O30" s="51">
        <f t="shared" si="3"/>
        <v>0</v>
      </c>
      <c r="P30" s="86">
        <f aca="true" t="shared" si="4" ref="P30:P46">I30+J30+M30</f>
        <v>4258</v>
      </c>
    </row>
    <row r="31" spans="1:16" ht="12.75">
      <c r="A31" t="s">
        <v>71</v>
      </c>
      <c r="F31" s="106" t="s">
        <v>6</v>
      </c>
      <c r="G31" s="96">
        <v>0</v>
      </c>
      <c r="H31" s="97">
        <v>0</v>
      </c>
      <c r="I31" s="98">
        <v>4148</v>
      </c>
      <c r="J31" s="73">
        <v>0</v>
      </c>
      <c r="K31" s="97">
        <v>0</v>
      </c>
      <c r="L31" s="51">
        <v>0</v>
      </c>
      <c r="M31" s="75">
        <v>323</v>
      </c>
      <c r="N31" s="97">
        <f>G31+K31</f>
        <v>0</v>
      </c>
      <c r="O31" s="51">
        <f>H31+L31</f>
        <v>0</v>
      </c>
      <c r="P31" s="86">
        <f>I31+J31+M31</f>
        <v>4471</v>
      </c>
    </row>
    <row r="32" spans="1:16" ht="12.75">
      <c r="A32" t="s">
        <v>72</v>
      </c>
      <c r="E32" s="105"/>
      <c r="F32" s="106" t="s">
        <v>6</v>
      </c>
      <c r="G32" s="96">
        <v>0</v>
      </c>
      <c r="H32" s="97">
        <v>261</v>
      </c>
      <c r="I32" s="98">
        <v>22502</v>
      </c>
      <c r="J32" s="107">
        <v>0</v>
      </c>
      <c r="K32" s="97">
        <v>0</v>
      </c>
      <c r="L32" s="108">
        <v>0</v>
      </c>
      <c r="M32" s="119">
        <v>3798</v>
      </c>
      <c r="N32" s="97">
        <f t="shared" si="3"/>
        <v>0</v>
      </c>
      <c r="O32" s="51">
        <f t="shared" si="3"/>
        <v>261</v>
      </c>
      <c r="P32" s="86">
        <f t="shared" si="4"/>
        <v>26300</v>
      </c>
    </row>
    <row r="33" spans="1:16" ht="12.75" hidden="1">
      <c r="A33" t="s">
        <v>73</v>
      </c>
      <c r="F33" s="82" t="s">
        <v>6</v>
      </c>
      <c r="G33" s="83">
        <v>0</v>
      </c>
      <c r="H33" s="59">
        <v>0</v>
      </c>
      <c r="I33" s="98">
        <v>0</v>
      </c>
      <c r="J33" s="103">
        <v>0</v>
      </c>
      <c r="K33" s="97">
        <v>0</v>
      </c>
      <c r="L33" s="51">
        <v>0</v>
      </c>
      <c r="M33" s="60">
        <v>0</v>
      </c>
      <c r="N33" s="97">
        <f t="shared" si="3"/>
        <v>0</v>
      </c>
      <c r="O33" s="51">
        <f t="shared" si="3"/>
        <v>0</v>
      </c>
      <c r="P33" s="86">
        <f t="shared" si="4"/>
        <v>0</v>
      </c>
    </row>
    <row r="34" spans="1:16" ht="12.75">
      <c r="A34" t="s">
        <v>74</v>
      </c>
      <c r="F34" t="s">
        <v>6</v>
      </c>
      <c r="G34" s="58">
        <v>0</v>
      </c>
      <c r="H34" s="59">
        <v>0</v>
      </c>
      <c r="I34" s="98">
        <v>9727</v>
      </c>
      <c r="J34" s="110">
        <v>0</v>
      </c>
      <c r="K34" s="97">
        <v>0</v>
      </c>
      <c r="L34" s="111">
        <v>0</v>
      </c>
      <c r="M34" s="109">
        <v>0</v>
      </c>
      <c r="N34" s="97">
        <f t="shared" si="3"/>
        <v>0</v>
      </c>
      <c r="O34" s="51">
        <f t="shared" si="3"/>
        <v>0</v>
      </c>
      <c r="P34" s="86">
        <f t="shared" si="4"/>
        <v>9727</v>
      </c>
    </row>
    <row r="35" spans="1:16" ht="12.75" hidden="1">
      <c r="A35" t="s">
        <v>75</v>
      </c>
      <c r="F35" t="s">
        <v>6</v>
      </c>
      <c r="G35" s="58">
        <v>0</v>
      </c>
      <c r="H35" s="59">
        <v>0</v>
      </c>
      <c r="I35" s="98">
        <v>0</v>
      </c>
      <c r="J35" s="110">
        <v>0</v>
      </c>
      <c r="K35" s="97">
        <v>0</v>
      </c>
      <c r="L35" s="111">
        <v>0</v>
      </c>
      <c r="M35" s="109">
        <v>0</v>
      </c>
      <c r="N35" s="97">
        <f t="shared" si="3"/>
        <v>0</v>
      </c>
      <c r="O35" s="51">
        <f t="shared" si="3"/>
        <v>0</v>
      </c>
      <c r="P35" s="86">
        <f t="shared" si="4"/>
        <v>0</v>
      </c>
    </row>
    <row r="36" spans="1:16" ht="12.75" hidden="1">
      <c r="A36" t="s">
        <v>32</v>
      </c>
      <c r="F36" t="s">
        <v>6</v>
      </c>
      <c r="G36" s="58">
        <v>0</v>
      </c>
      <c r="H36" s="59">
        <v>0</v>
      </c>
      <c r="I36" s="98">
        <v>0</v>
      </c>
      <c r="J36" s="110">
        <v>0</v>
      </c>
      <c r="K36" s="97">
        <v>0</v>
      </c>
      <c r="L36" s="111">
        <v>0</v>
      </c>
      <c r="M36" s="109">
        <v>0</v>
      </c>
      <c r="N36" s="97">
        <f t="shared" si="3"/>
        <v>0</v>
      </c>
      <c r="O36" s="51">
        <f t="shared" si="3"/>
        <v>0</v>
      </c>
      <c r="P36" s="86">
        <f t="shared" si="4"/>
        <v>0</v>
      </c>
    </row>
    <row r="37" spans="1:16" ht="12.75">
      <c r="A37" t="s">
        <v>33</v>
      </c>
      <c r="F37" t="s">
        <v>6</v>
      </c>
      <c r="G37" s="58">
        <v>0</v>
      </c>
      <c r="H37" s="59">
        <v>0</v>
      </c>
      <c r="I37" s="98">
        <v>1976</v>
      </c>
      <c r="J37" s="103">
        <v>0</v>
      </c>
      <c r="K37" s="97">
        <v>0</v>
      </c>
      <c r="L37" s="51">
        <v>0</v>
      </c>
      <c r="M37" s="60">
        <v>145</v>
      </c>
      <c r="N37" s="97">
        <f t="shared" si="3"/>
        <v>0</v>
      </c>
      <c r="O37" s="51">
        <f t="shared" si="3"/>
        <v>0</v>
      </c>
      <c r="P37" s="86">
        <f t="shared" si="4"/>
        <v>2121</v>
      </c>
    </row>
    <row r="38" spans="1:16" ht="12.75">
      <c r="A38" t="s">
        <v>34</v>
      </c>
      <c r="G38" s="58">
        <v>0</v>
      </c>
      <c r="H38" s="59">
        <v>0</v>
      </c>
      <c r="I38" s="98">
        <v>0</v>
      </c>
      <c r="J38" s="103">
        <v>0</v>
      </c>
      <c r="K38" s="97">
        <v>0</v>
      </c>
      <c r="L38" s="51">
        <v>0</v>
      </c>
      <c r="M38" s="60">
        <v>406</v>
      </c>
      <c r="N38" s="97">
        <f t="shared" si="3"/>
        <v>0</v>
      </c>
      <c r="O38" s="51">
        <f t="shared" si="3"/>
        <v>0</v>
      </c>
      <c r="P38" s="86">
        <f t="shared" si="4"/>
        <v>406</v>
      </c>
    </row>
    <row r="39" spans="1:16" ht="12.75" hidden="1">
      <c r="A39" t="s">
        <v>35</v>
      </c>
      <c r="G39" s="58">
        <v>0</v>
      </c>
      <c r="H39" s="59">
        <v>0</v>
      </c>
      <c r="I39" s="98">
        <v>0</v>
      </c>
      <c r="J39" s="103">
        <v>0</v>
      </c>
      <c r="K39" s="97">
        <v>0</v>
      </c>
      <c r="L39" s="51">
        <v>0</v>
      </c>
      <c r="M39" s="60">
        <v>0</v>
      </c>
      <c r="N39" s="97">
        <f t="shared" si="3"/>
        <v>0</v>
      </c>
      <c r="O39" s="51">
        <f t="shared" si="3"/>
        <v>0</v>
      </c>
      <c r="P39" s="86">
        <f t="shared" si="4"/>
        <v>0</v>
      </c>
    </row>
    <row r="40" spans="1:16" ht="12.75">
      <c r="A40" t="s">
        <v>36</v>
      </c>
      <c r="F40" t="s">
        <v>6</v>
      </c>
      <c r="G40" s="70">
        <v>0</v>
      </c>
      <c r="H40" s="71">
        <v>0</v>
      </c>
      <c r="I40" s="112">
        <v>938</v>
      </c>
      <c r="J40" s="110">
        <v>0</v>
      </c>
      <c r="K40" s="97">
        <v>0</v>
      </c>
      <c r="L40" s="111">
        <v>0</v>
      </c>
      <c r="M40" s="109">
        <v>0</v>
      </c>
      <c r="N40" s="97">
        <f t="shared" si="3"/>
        <v>0</v>
      </c>
      <c r="O40" s="51">
        <f t="shared" si="3"/>
        <v>0</v>
      </c>
      <c r="P40" s="86">
        <f t="shared" si="4"/>
        <v>938</v>
      </c>
    </row>
    <row r="41" spans="1:16" ht="12.75">
      <c r="A41" t="s">
        <v>37</v>
      </c>
      <c r="F41" t="s">
        <v>6</v>
      </c>
      <c r="G41" s="70">
        <v>0</v>
      </c>
      <c r="H41" s="71">
        <v>0</v>
      </c>
      <c r="I41" s="112">
        <v>10153</v>
      </c>
      <c r="J41" s="110">
        <v>0</v>
      </c>
      <c r="K41" s="97">
        <v>0</v>
      </c>
      <c r="L41" s="111">
        <v>0</v>
      </c>
      <c r="M41" s="109">
        <v>0</v>
      </c>
      <c r="N41" s="97">
        <f t="shared" si="3"/>
        <v>0</v>
      </c>
      <c r="O41" s="51">
        <f t="shared" si="3"/>
        <v>0</v>
      </c>
      <c r="P41" s="86">
        <f t="shared" si="4"/>
        <v>10153</v>
      </c>
    </row>
    <row r="42" spans="1:16" ht="12.75" hidden="1">
      <c r="A42" t="s">
        <v>38</v>
      </c>
      <c r="F42" t="s">
        <v>6</v>
      </c>
      <c r="G42" s="70">
        <v>0</v>
      </c>
      <c r="H42" s="71">
        <v>0</v>
      </c>
      <c r="I42" s="112">
        <v>0</v>
      </c>
      <c r="J42" s="110">
        <v>0</v>
      </c>
      <c r="K42" s="97">
        <v>0</v>
      </c>
      <c r="L42" s="111">
        <v>0</v>
      </c>
      <c r="M42" s="109">
        <v>0</v>
      </c>
      <c r="N42" s="97">
        <f t="shared" si="3"/>
        <v>0</v>
      </c>
      <c r="O42" s="51">
        <f t="shared" si="3"/>
        <v>0</v>
      </c>
      <c r="P42" s="86">
        <f t="shared" si="4"/>
        <v>0</v>
      </c>
    </row>
    <row r="43" spans="1:16" ht="12.75" hidden="1">
      <c r="A43" t="s">
        <v>39</v>
      </c>
      <c r="F43" t="s">
        <v>6</v>
      </c>
      <c r="G43" s="70">
        <v>0</v>
      </c>
      <c r="H43" s="71">
        <v>0</v>
      </c>
      <c r="I43" s="112">
        <v>0</v>
      </c>
      <c r="J43" s="110">
        <v>0</v>
      </c>
      <c r="K43" s="97">
        <v>0</v>
      </c>
      <c r="L43" s="111">
        <v>0</v>
      </c>
      <c r="M43" s="109">
        <v>0</v>
      </c>
      <c r="N43" s="97">
        <f t="shared" si="3"/>
        <v>0</v>
      </c>
      <c r="O43" s="51">
        <f t="shared" si="3"/>
        <v>0</v>
      </c>
      <c r="P43" s="86">
        <f t="shared" si="4"/>
        <v>0</v>
      </c>
    </row>
    <row r="44" spans="1:16" ht="12.75" hidden="1">
      <c r="A44" t="s">
        <v>40</v>
      </c>
      <c r="F44" t="s">
        <v>6</v>
      </c>
      <c r="G44" s="70">
        <v>0</v>
      </c>
      <c r="H44" s="71">
        <v>0</v>
      </c>
      <c r="I44" s="112">
        <v>0</v>
      </c>
      <c r="J44" s="110">
        <v>0</v>
      </c>
      <c r="K44" s="97">
        <v>0</v>
      </c>
      <c r="L44" s="111">
        <v>0</v>
      </c>
      <c r="M44" s="109">
        <v>0</v>
      </c>
      <c r="N44" s="97">
        <f t="shared" si="3"/>
        <v>0</v>
      </c>
      <c r="O44" s="51">
        <f t="shared" si="3"/>
        <v>0</v>
      </c>
      <c r="P44" s="86">
        <f t="shared" si="4"/>
        <v>0</v>
      </c>
    </row>
    <row r="45" spans="1:16" ht="12.75" hidden="1">
      <c r="A45" t="s">
        <v>41</v>
      </c>
      <c r="F45" t="s">
        <v>6</v>
      </c>
      <c r="G45" s="70">
        <v>0</v>
      </c>
      <c r="H45" s="71">
        <v>0</v>
      </c>
      <c r="I45" s="112">
        <v>0</v>
      </c>
      <c r="J45" s="110">
        <v>0</v>
      </c>
      <c r="K45" s="97">
        <v>0</v>
      </c>
      <c r="L45" s="111">
        <v>0</v>
      </c>
      <c r="M45" s="109">
        <v>0</v>
      </c>
      <c r="N45" s="97">
        <f t="shared" si="3"/>
        <v>0</v>
      </c>
      <c r="O45" s="51">
        <f t="shared" si="3"/>
        <v>0</v>
      </c>
      <c r="P45" s="86">
        <f t="shared" si="4"/>
        <v>0</v>
      </c>
    </row>
    <row r="46" spans="1:16" ht="12.75" hidden="1">
      <c r="A46" t="s">
        <v>42</v>
      </c>
      <c r="F46" t="s">
        <v>6</v>
      </c>
      <c r="G46" s="70">
        <v>0</v>
      </c>
      <c r="H46" s="113">
        <v>0</v>
      </c>
      <c r="I46" s="114">
        <v>0</v>
      </c>
      <c r="J46" s="115">
        <v>0</v>
      </c>
      <c r="K46" s="97">
        <v>0</v>
      </c>
      <c r="L46" s="111">
        <v>0</v>
      </c>
      <c r="M46" s="109">
        <v>0</v>
      </c>
      <c r="N46" s="97">
        <f t="shared" si="3"/>
        <v>0</v>
      </c>
      <c r="O46" s="51">
        <f t="shared" si="3"/>
        <v>0</v>
      </c>
      <c r="P46" s="86">
        <f t="shared" si="4"/>
        <v>0</v>
      </c>
    </row>
    <row r="47" spans="7:16" ht="12.75">
      <c r="G47" s="70"/>
      <c r="H47" s="113"/>
      <c r="I47" s="114"/>
      <c r="J47" s="73"/>
      <c r="K47" s="116"/>
      <c r="L47" s="71"/>
      <c r="M47" s="100"/>
      <c r="N47" s="116"/>
      <c r="O47" s="71"/>
      <c r="P47" s="112"/>
    </row>
    <row r="48" spans="1:17" ht="12.75">
      <c r="A48" t="s">
        <v>124</v>
      </c>
      <c r="G48" s="62">
        <v>0</v>
      </c>
      <c r="H48" s="51">
        <f aca="true" t="shared" si="5" ref="H48:P48">SUM(H25:H46)</f>
        <v>261</v>
      </c>
      <c r="I48" s="81">
        <f t="shared" si="5"/>
        <v>63696</v>
      </c>
      <c r="J48" s="83">
        <f t="shared" si="5"/>
        <v>0</v>
      </c>
      <c r="K48" s="96">
        <f t="shared" si="5"/>
        <v>0</v>
      </c>
      <c r="L48" s="74">
        <f t="shared" si="5"/>
        <v>0</v>
      </c>
      <c r="M48" s="114">
        <f t="shared" si="5"/>
        <v>5783</v>
      </c>
      <c r="N48" s="96">
        <f t="shared" si="5"/>
        <v>0</v>
      </c>
      <c r="O48" s="74">
        <f t="shared" si="5"/>
        <v>261</v>
      </c>
      <c r="P48" s="114">
        <f t="shared" si="5"/>
        <v>69479</v>
      </c>
      <c r="Q48" s="76"/>
    </row>
    <row r="49" spans="7:16" ht="12.75">
      <c r="G49" s="62"/>
      <c r="I49" s="61"/>
      <c r="J49" s="61" t="s">
        <v>5</v>
      </c>
      <c r="K49" s="81"/>
      <c r="L49" s="81"/>
      <c r="M49" s="117"/>
      <c r="N49" s="80"/>
      <c r="O49" s="81"/>
      <c r="P49" s="101"/>
    </row>
    <row r="50" spans="1:16" ht="12.75">
      <c r="A50" t="s">
        <v>43</v>
      </c>
      <c r="G50" s="62"/>
      <c r="I50" s="61"/>
      <c r="J50" s="100"/>
      <c r="L50" s="77"/>
      <c r="M50" s="118"/>
      <c r="N50" s="97"/>
      <c r="P50" s="61"/>
    </row>
    <row r="51" spans="1:16" ht="12.75">
      <c r="A51" t="s">
        <v>44</v>
      </c>
      <c r="F51" t="s">
        <v>6</v>
      </c>
      <c r="G51" s="62">
        <v>0</v>
      </c>
      <c r="H51" s="51">
        <v>0</v>
      </c>
      <c r="I51" s="86">
        <v>-10469</v>
      </c>
      <c r="J51" s="75">
        <v>0</v>
      </c>
      <c r="K51" s="51">
        <v>0</v>
      </c>
      <c r="L51" s="77">
        <v>0</v>
      </c>
      <c r="M51" s="119">
        <v>0</v>
      </c>
      <c r="N51" s="97">
        <f aca="true" t="shared" si="6" ref="N51:O54">G51+K51</f>
        <v>0</v>
      </c>
      <c r="O51" s="51">
        <f t="shared" si="6"/>
        <v>0</v>
      </c>
      <c r="P51" s="86">
        <f>I51+J51+M51</f>
        <v>-10469</v>
      </c>
    </row>
    <row r="52" spans="1:16" ht="12.75">
      <c r="A52" t="s">
        <v>45</v>
      </c>
      <c r="F52" t="s">
        <v>6</v>
      </c>
      <c r="G52" s="62">
        <v>0</v>
      </c>
      <c r="H52" s="51">
        <v>0</v>
      </c>
      <c r="I52" s="61">
        <v>0</v>
      </c>
      <c r="J52" s="75">
        <v>0</v>
      </c>
      <c r="K52" s="51">
        <v>0</v>
      </c>
      <c r="L52" s="77">
        <v>0</v>
      </c>
      <c r="M52" s="119">
        <v>0</v>
      </c>
      <c r="N52" s="97">
        <f t="shared" si="6"/>
        <v>0</v>
      </c>
      <c r="O52" s="51">
        <f t="shared" si="6"/>
        <v>0</v>
      </c>
      <c r="P52" s="86">
        <f>I52+J52+M52</f>
        <v>0</v>
      </c>
    </row>
    <row r="53" spans="1:16" ht="12.75">
      <c r="A53" t="s">
        <v>46</v>
      </c>
      <c r="F53" t="s">
        <v>6</v>
      </c>
      <c r="G53" s="62">
        <v>0</v>
      </c>
      <c r="H53" s="51">
        <v>0</v>
      </c>
      <c r="I53" s="61">
        <v>0</v>
      </c>
      <c r="J53" s="75">
        <v>0</v>
      </c>
      <c r="K53" s="51">
        <v>0</v>
      </c>
      <c r="L53" s="77">
        <v>0</v>
      </c>
      <c r="M53" s="119">
        <v>0</v>
      </c>
      <c r="N53" s="97">
        <f t="shared" si="6"/>
        <v>0</v>
      </c>
      <c r="O53" s="51">
        <f t="shared" si="6"/>
        <v>0</v>
      </c>
      <c r="P53" s="86">
        <f>I53+J53+M53</f>
        <v>0</v>
      </c>
    </row>
    <row r="54" spans="1:16" ht="12.75">
      <c r="A54" t="s">
        <v>47</v>
      </c>
      <c r="F54" t="s">
        <v>6</v>
      </c>
      <c r="G54" s="62">
        <v>0</v>
      </c>
      <c r="H54" s="51">
        <v>0</v>
      </c>
      <c r="I54" s="86">
        <v>-81</v>
      </c>
      <c r="J54" s="120">
        <v>0</v>
      </c>
      <c r="K54" s="97">
        <v>0</v>
      </c>
      <c r="L54" s="77">
        <v>0</v>
      </c>
      <c r="M54" s="200">
        <v>-1753</v>
      </c>
      <c r="N54" s="97">
        <f t="shared" si="6"/>
        <v>0</v>
      </c>
      <c r="O54" s="51">
        <f t="shared" si="6"/>
        <v>0</v>
      </c>
      <c r="P54" s="86">
        <f>I54+J54+M54</f>
        <v>-1834</v>
      </c>
    </row>
    <row r="55" spans="7:16" ht="12.75">
      <c r="G55" s="70"/>
      <c r="H55" s="71"/>
      <c r="I55" s="112"/>
      <c r="J55" s="109"/>
      <c r="K55" s="116"/>
      <c r="L55" s="113"/>
      <c r="M55" s="75"/>
      <c r="N55" s="116"/>
      <c r="O55" s="71"/>
      <c r="P55" s="112"/>
    </row>
    <row r="56" spans="1:17" ht="12.75">
      <c r="A56" t="s">
        <v>125</v>
      </c>
      <c r="F56" t="s">
        <v>6</v>
      </c>
      <c r="G56" s="96">
        <f aca="true" t="shared" si="7" ref="G56:P56">SUM(G51:G54)</f>
        <v>0</v>
      </c>
      <c r="H56" s="74">
        <f t="shared" si="7"/>
        <v>0</v>
      </c>
      <c r="I56" s="114">
        <f t="shared" si="7"/>
        <v>-10550</v>
      </c>
      <c r="J56" s="114">
        <f t="shared" si="7"/>
        <v>0</v>
      </c>
      <c r="K56" s="74">
        <f t="shared" si="7"/>
        <v>0</v>
      </c>
      <c r="L56" s="74">
        <f t="shared" si="7"/>
        <v>0</v>
      </c>
      <c r="M56" s="114">
        <f t="shared" si="7"/>
        <v>-1753</v>
      </c>
      <c r="N56" s="74">
        <f t="shared" si="7"/>
        <v>0</v>
      </c>
      <c r="O56" s="74">
        <f t="shared" si="7"/>
        <v>0</v>
      </c>
      <c r="P56" s="114">
        <f t="shared" si="7"/>
        <v>-12303</v>
      </c>
      <c r="Q56" s="76"/>
    </row>
    <row r="57" spans="7:16" ht="15">
      <c r="G57" s="121"/>
      <c r="H57" s="122"/>
      <c r="I57" s="123"/>
      <c r="J57" s="124"/>
      <c r="K57" s="122"/>
      <c r="L57" s="122"/>
      <c r="M57" s="123"/>
      <c r="N57" s="122"/>
      <c r="O57" s="122"/>
      <c r="P57" s="123"/>
    </row>
    <row r="58" spans="1:17" ht="12.75">
      <c r="A58" t="s">
        <v>126</v>
      </c>
      <c r="G58" s="125">
        <f aca="true" t="shared" si="8" ref="G58:P58">G48+G56</f>
        <v>0</v>
      </c>
      <c r="H58" s="126">
        <f t="shared" si="8"/>
        <v>261</v>
      </c>
      <c r="I58" s="127">
        <f t="shared" si="8"/>
        <v>53146</v>
      </c>
      <c r="J58" s="127">
        <f t="shared" si="8"/>
        <v>0</v>
      </c>
      <c r="K58" s="126">
        <f t="shared" si="8"/>
        <v>0</v>
      </c>
      <c r="L58" s="126">
        <f t="shared" si="8"/>
        <v>0</v>
      </c>
      <c r="M58" s="127">
        <f t="shared" si="8"/>
        <v>4030</v>
      </c>
      <c r="N58" s="126">
        <f t="shared" si="8"/>
        <v>0</v>
      </c>
      <c r="O58" s="126">
        <f t="shared" si="8"/>
        <v>261</v>
      </c>
      <c r="P58" s="127">
        <f t="shared" si="8"/>
        <v>57176</v>
      </c>
      <c r="Q58" s="76"/>
    </row>
    <row r="59" spans="1:16" ht="12.75">
      <c r="A59" t="s">
        <v>102</v>
      </c>
      <c r="G59" s="62">
        <f aca="true" t="shared" si="9" ref="G59:P59">G17+G58</f>
        <v>8358</v>
      </c>
      <c r="H59" s="51">
        <f t="shared" si="9"/>
        <v>8279</v>
      </c>
      <c r="I59" s="51">
        <f t="shared" si="9"/>
        <v>1637623</v>
      </c>
      <c r="J59" s="87">
        <f t="shared" si="9"/>
        <v>0</v>
      </c>
      <c r="K59" s="62">
        <f t="shared" si="9"/>
        <v>793</v>
      </c>
      <c r="L59" s="51">
        <f t="shared" si="9"/>
        <v>789</v>
      </c>
      <c r="M59" s="51">
        <f t="shared" si="9"/>
        <v>122591</v>
      </c>
      <c r="N59" s="62">
        <f t="shared" si="9"/>
        <v>9151</v>
      </c>
      <c r="O59" s="51">
        <f t="shared" si="9"/>
        <v>9068</v>
      </c>
      <c r="P59" s="86">
        <f t="shared" si="9"/>
        <v>1760214</v>
      </c>
    </row>
    <row r="60" spans="1:16" ht="12.75">
      <c r="A60" s="88"/>
      <c r="G60" s="62"/>
      <c r="I60" s="61"/>
      <c r="J60" s="61"/>
      <c r="M60" s="61"/>
      <c r="N60" s="62"/>
      <c r="P60" s="61"/>
    </row>
    <row r="61" spans="1:16" ht="12.75">
      <c r="A61" s="88" t="s">
        <v>48</v>
      </c>
      <c r="G61" s="62"/>
      <c r="I61" s="61"/>
      <c r="J61" s="61"/>
      <c r="M61" s="61"/>
      <c r="N61" s="62"/>
      <c r="P61" s="61"/>
    </row>
    <row r="62" spans="6:16" ht="12.75">
      <c r="G62" s="62"/>
      <c r="I62" s="61"/>
      <c r="J62" s="61"/>
      <c r="M62" s="61"/>
      <c r="N62" s="62"/>
      <c r="P62" s="61"/>
    </row>
    <row r="63" spans="1:16" ht="12.75" hidden="1">
      <c r="A63" s="213" t="s">
        <v>49</v>
      </c>
      <c r="B63" s="214"/>
      <c r="C63" s="214"/>
      <c r="D63" s="214"/>
      <c r="E63" s="215"/>
      <c r="F63" t="s">
        <v>6</v>
      </c>
      <c r="G63" s="62">
        <v>0</v>
      </c>
      <c r="H63" s="51">
        <v>0</v>
      </c>
      <c r="I63" s="86">
        <v>0</v>
      </c>
      <c r="J63" s="61">
        <v>0</v>
      </c>
      <c r="K63" s="51">
        <v>0</v>
      </c>
      <c r="L63" s="51">
        <v>0</v>
      </c>
      <c r="M63" s="61">
        <v>0</v>
      </c>
      <c r="N63" s="51">
        <f>G63+K63</f>
        <v>0</v>
      </c>
      <c r="O63" s="51">
        <f>H63+L63</f>
        <v>0</v>
      </c>
      <c r="P63" s="86">
        <f>I63+J63+M63</f>
        <v>0</v>
      </c>
    </row>
    <row r="64" spans="1:16" ht="12.75" hidden="1">
      <c r="A64" s="216"/>
      <c r="B64" s="217"/>
      <c r="C64" s="217"/>
      <c r="D64" s="217"/>
      <c r="E64" s="218"/>
      <c r="G64" s="62"/>
      <c r="I64" s="86"/>
      <c r="J64" s="61"/>
      <c r="M64" s="61"/>
      <c r="P64" s="86"/>
    </row>
    <row r="65" spans="7:16" ht="12.75" hidden="1">
      <c r="G65" s="62"/>
      <c r="I65" s="86"/>
      <c r="J65" s="61"/>
      <c r="M65" s="61"/>
      <c r="P65" s="86"/>
    </row>
    <row r="66" spans="1:16" ht="12.75">
      <c r="A66" s="213" t="s">
        <v>117</v>
      </c>
      <c r="B66" s="214"/>
      <c r="C66" s="214"/>
      <c r="D66" s="214"/>
      <c r="E66" s="215"/>
      <c r="G66" s="62">
        <v>276</v>
      </c>
      <c r="H66" s="51">
        <v>138</v>
      </c>
      <c r="I66" s="86">
        <v>48904</v>
      </c>
      <c r="J66" s="61">
        <v>0</v>
      </c>
      <c r="K66" s="62">
        <v>227</v>
      </c>
      <c r="L66" s="51">
        <v>145</v>
      </c>
      <c r="M66" s="86">
        <v>31625</v>
      </c>
      <c r="N66" s="51">
        <f>G66+K66</f>
        <v>503</v>
      </c>
      <c r="O66" s="51">
        <f>H66+L66</f>
        <v>283</v>
      </c>
      <c r="P66" s="86">
        <f>I66+J66+M66</f>
        <v>80529</v>
      </c>
    </row>
    <row r="67" spans="1:16" ht="12.75">
      <c r="A67" s="216"/>
      <c r="B67" s="217"/>
      <c r="C67" s="217"/>
      <c r="D67" s="217"/>
      <c r="E67" s="218"/>
      <c r="G67" s="62"/>
      <c r="I67" s="86"/>
      <c r="J67" s="61"/>
      <c r="K67" s="62"/>
      <c r="M67" s="61"/>
      <c r="P67" s="86"/>
    </row>
    <row r="68" spans="1:16" ht="12.75">
      <c r="A68" s="128"/>
      <c r="B68" s="129"/>
      <c r="C68" s="129"/>
      <c r="D68" s="129"/>
      <c r="E68" s="130"/>
      <c r="G68" s="62"/>
      <c r="I68" s="86"/>
      <c r="J68" s="61"/>
      <c r="K68" s="62"/>
      <c r="M68" s="61"/>
      <c r="P68" s="86"/>
    </row>
    <row r="69" spans="1:16" ht="12.75" hidden="1">
      <c r="A69" s="213" t="s">
        <v>50</v>
      </c>
      <c r="B69" s="214"/>
      <c r="C69" s="214"/>
      <c r="D69" s="214"/>
      <c r="E69" s="215"/>
      <c r="F69" t="s">
        <v>6</v>
      </c>
      <c r="G69" s="62">
        <v>0</v>
      </c>
      <c r="H69" s="51">
        <v>0</v>
      </c>
      <c r="I69" s="86">
        <v>0</v>
      </c>
      <c r="J69" s="61">
        <v>0</v>
      </c>
      <c r="K69" s="62">
        <v>0</v>
      </c>
      <c r="L69" s="51">
        <v>0</v>
      </c>
      <c r="M69" s="61">
        <v>0</v>
      </c>
      <c r="N69" s="51">
        <f>G69+K69</f>
        <v>0</v>
      </c>
      <c r="O69" s="51">
        <f>H69+L69</f>
        <v>0</v>
      </c>
      <c r="P69" s="86">
        <f>I69+J69+M69</f>
        <v>0</v>
      </c>
    </row>
    <row r="70" spans="1:16" ht="12.75" hidden="1">
      <c r="A70" s="216"/>
      <c r="B70" s="217"/>
      <c r="C70" s="217"/>
      <c r="D70" s="217"/>
      <c r="E70" s="218"/>
      <c r="G70" s="62"/>
      <c r="I70" s="86"/>
      <c r="J70" s="61"/>
      <c r="K70" s="62"/>
      <c r="M70" s="61"/>
      <c r="P70" s="86"/>
    </row>
    <row r="71" spans="1:16" ht="12.75" hidden="1">
      <c r="A71" s="128"/>
      <c r="B71" s="129"/>
      <c r="C71" s="129"/>
      <c r="D71" s="129"/>
      <c r="E71" s="130"/>
      <c r="G71" s="62"/>
      <c r="I71" s="86"/>
      <c r="J71" s="61"/>
      <c r="K71" s="62"/>
      <c r="M71" s="61"/>
      <c r="P71" s="86"/>
    </row>
    <row r="72" spans="1:16" ht="12.75" hidden="1">
      <c r="A72" s="213" t="s">
        <v>51</v>
      </c>
      <c r="B72" s="214"/>
      <c r="C72" s="214"/>
      <c r="D72" s="214"/>
      <c r="E72" s="215"/>
      <c r="G72" s="70">
        <v>0</v>
      </c>
      <c r="H72" s="71">
        <v>0</v>
      </c>
      <c r="I72" s="112">
        <v>0</v>
      </c>
      <c r="J72" s="100">
        <v>0</v>
      </c>
      <c r="K72" s="71">
        <v>0</v>
      </c>
      <c r="L72" s="71">
        <v>0</v>
      </c>
      <c r="M72" s="100">
        <v>0</v>
      </c>
      <c r="N72" s="71">
        <f>G72+K72</f>
        <v>0</v>
      </c>
      <c r="O72" s="71">
        <f>H72+L72</f>
        <v>0</v>
      </c>
      <c r="P72" s="112">
        <f>I72+J72+M72</f>
        <v>0</v>
      </c>
    </row>
    <row r="73" spans="1:17" ht="12.75" hidden="1">
      <c r="A73" s="216"/>
      <c r="B73" s="217"/>
      <c r="C73" s="217"/>
      <c r="D73" s="217"/>
      <c r="E73" s="218"/>
      <c r="F73" s="105" t="s">
        <v>6</v>
      </c>
      <c r="G73" s="96"/>
      <c r="H73" s="74"/>
      <c r="I73" s="131"/>
      <c r="J73" s="73"/>
      <c r="K73" s="74"/>
      <c r="L73" s="74"/>
      <c r="M73" s="75"/>
      <c r="N73" s="74"/>
      <c r="O73" s="74"/>
      <c r="P73" s="75"/>
      <c r="Q73" s="76"/>
    </row>
    <row r="74" spans="1:16" ht="12.75" hidden="1">
      <c r="A74" t="s">
        <v>52</v>
      </c>
      <c r="F74" t="s">
        <v>6</v>
      </c>
      <c r="G74" s="70">
        <f aca="true" t="shared" si="10" ref="G74:P74">SUM(G63:G72)</f>
        <v>276</v>
      </c>
      <c r="H74" s="71">
        <f t="shared" si="10"/>
        <v>138</v>
      </c>
      <c r="I74" s="112">
        <f t="shared" si="10"/>
        <v>48904</v>
      </c>
      <c r="J74" s="100">
        <f t="shared" si="10"/>
        <v>0</v>
      </c>
      <c r="K74" s="71">
        <f t="shared" si="10"/>
        <v>227</v>
      </c>
      <c r="L74" s="71">
        <f t="shared" si="10"/>
        <v>145</v>
      </c>
      <c r="M74" s="112">
        <f t="shared" si="10"/>
        <v>31625</v>
      </c>
      <c r="N74" s="70">
        <f t="shared" si="10"/>
        <v>503</v>
      </c>
      <c r="O74" s="71">
        <f t="shared" si="10"/>
        <v>283</v>
      </c>
      <c r="P74" s="112">
        <f t="shared" si="10"/>
        <v>80529</v>
      </c>
    </row>
    <row r="75" spans="6:17" ht="12.75" hidden="1">
      <c r="F75" s="105"/>
      <c r="G75" s="96"/>
      <c r="H75" s="74"/>
      <c r="I75" s="114"/>
      <c r="J75" s="73"/>
      <c r="K75" s="74"/>
      <c r="L75" s="74"/>
      <c r="M75" s="114"/>
      <c r="N75" s="74"/>
      <c r="O75" s="74"/>
      <c r="P75" s="114"/>
      <c r="Q75" s="76"/>
    </row>
    <row r="76" spans="1:16" ht="12.75">
      <c r="A76" t="s">
        <v>127</v>
      </c>
      <c r="F76" t="s">
        <v>6</v>
      </c>
      <c r="G76" s="132">
        <v>-188</v>
      </c>
      <c r="H76" s="133">
        <v>-125</v>
      </c>
      <c r="I76" s="138">
        <v>-25024</v>
      </c>
      <c r="J76" s="139">
        <v>0</v>
      </c>
      <c r="K76" s="140">
        <v>0</v>
      </c>
      <c r="L76" s="133">
        <v>0</v>
      </c>
      <c r="M76" s="138">
        <v>0</v>
      </c>
      <c r="N76" s="89">
        <f>G76+K76</f>
        <v>-188</v>
      </c>
      <c r="O76" s="90">
        <f>H76+L76</f>
        <v>-125</v>
      </c>
      <c r="P76" s="91">
        <f>I76+J76+M76</f>
        <v>-25024</v>
      </c>
    </row>
    <row r="77" spans="1:16" ht="12.75">
      <c r="A77" t="s">
        <v>128</v>
      </c>
      <c r="F77" t="s">
        <v>6</v>
      </c>
      <c r="G77" s="62">
        <f>SUM(G74:G76)</f>
        <v>88</v>
      </c>
      <c r="H77" s="51">
        <f aca="true" t="shared" si="11" ref="H77:P77">SUM(H74:H76)</f>
        <v>13</v>
      </c>
      <c r="I77" s="86">
        <f t="shared" si="11"/>
        <v>23880</v>
      </c>
      <c r="J77" s="61">
        <f t="shared" si="11"/>
        <v>0</v>
      </c>
      <c r="K77" s="51">
        <f t="shared" si="11"/>
        <v>227</v>
      </c>
      <c r="L77" s="51">
        <f t="shared" si="11"/>
        <v>145</v>
      </c>
      <c r="M77" s="86">
        <f t="shared" si="11"/>
        <v>31625</v>
      </c>
      <c r="N77" s="83">
        <f t="shared" si="11"/>
        <v>315</v>
      </c>
      <c r="O77" s="81">
        <f t="shared" si="11"/>
        <v>158</v>
      </c>
      <c r="P77" s="85">
        <f t="shared" si="11"/>
        <v>55505</v>
      </c>
    </row>
    <row r="78" spans="6:16" ht="12.75">
      <c r="F78" t="s">
        <v>6</v>
      </c>
      <c r="G78" s="94"/>
      <c r="H78" s="49"/>
      <c r="I78" s="92"/>
      <c r="J78" s="92"/>
      <c r="K78" s="49"/>
      <c r="L78" s="49"/>
      <c r="M78" s="92"/>
      <c r="N78" s="49"/>
      <c r="O78" s="49"/>
      <c r="P78" s="92"/>
    </row>
    <row r="79" spans="1:17" ht="12.75">
      <c r="A79" t="s">
        <v>103</v>
      </c>
      <c r="F79" t="s">
        <v>6</v>
      </c>
      <c r="G79" s="94">
        <f>SUM(G59,G77)</f>
        <v>8446</v>
      </c>
      <c r="H79" s="49">
        <f aca="true" t="shared" si="12" ref="H79:P79">SUM(H59,H77)</f>
        <v>8292</v>
      </c>
      <c r="I79" s="93">
        <f t="shared" si="12"/>
        <v>1661503</v>
      </c>
      <c r="J79" s="93">
        <f t="shared" si="12"/>
        <v>0</v>
      </c>
      <c r="K79" s="49">
        <f t="shared" si="12"/>
        <v>1020</v>
      </c>
      <c r="L79" s="49">
        <f t="shared" si="12"/>
        <v>934</v>
      </c>
      <c r="M79" s="93">
        <f t="shared" si="12"/>
        <v>154216</v>
      </c>
      <c r="N79" s="49">
        <f t="shared" si="12"/>
        <v>9466</v>
      </c>
      <c r="O79" s="49">
        <f t="shared" si="12"/>
        <v>9226</v>
      </c>
      <c r="P79" s="93">
        <f t="shared" si="12"/>
        <v>1815719</v>
      </c>
      <c r="Q79" s="134"/>
    </row>
    <row r="80" spans="1:17" ht="12.75">
      <c r="A80" t="s">
        <v>53</v>
      </c>
      <c r="F80" t="s">
        <v>6</v>
      </c>
      <c r="G80" s="94">
        <f aca="true" t="shared" si="13" ref="G80:P80">SUM(G79-G17)</f>
        <v>88</v>
      </c>
      <c r="H80" s="49">
        <f t="shared" si="13"/>
        <v>274</v>
      </c>
      <c r="I80" s="49">
        <f t="shared" si="13"/>
        <v>77026</v>
      </c>
      <c r="J80" s="94">
        <f t="shared" si="13"/>
        <v>0</v>
      </c>
      <c r="K80" s="94">
        <f t="shared" si="13"/>
        <v>227</v>
      </c>
      <c r="L80" s="49">
        <f t="shared" si="13"/>
        <v>145</v>
      </c>
      <c r="M80" s="49">
        <f t="shared" si="13"/>
        <v>35655</v>
      </c>
      <c r="N80" s="94">
        <f t="shared" si="13"/>
        <v>315</v>
      </c>
      <c r="O80" s="49">
        <f t="shared" si="13"/>
        <v>419</v>
      </c>
      <c r="P80" s="141">
        <f t="shared" si="13"/>
        <v>112681</v>
      </c>
      <c r="Q80" s="134"/>
    </row>
    <row r="81" spans="9:16" ht="12.75">
      <c r="I81" s="88"/>
      <c r="M81" s="88"/>
      <c r="P81" s="88"/>
    </row>
    <row r="82" spans="9:16" ht="12.75">
      <c r="I82" s="88"/>
      <c r="M82" s="88"/>
      <c r="P82" s="88"/>
    </row>
    <row r="87" spans="1:256" ht="15">
      <c r="A87" s="21"/>
      <c r="B87" s="6"/>
      <c r="C87" s="6"/>
      <c r="D87" s="6"/>
      <c r="E87" s="6"/>
      <c r="F87" s="6"/>
      <c r="G87" s="135"/>
      <c r="H87" s="135"/>
      <c r="I87" s="6"/>
      <c r="J87" s="6"/>
      <c r="K87" s="135"/>
      <c r="L87" s="135"/>
      <c r="M87" s="6"/>
      <c r="N87" s="135"/>
      <c r="O87" s="135"/>
      <c r="P87" s="6"/>
      <c r="Q87" s="2"/>
      <c r="R87" s="2"/>
      <c r="S87" s="2"/>
      <c r="T87" s="2"/>
      <c r="V87" s="2"/>
      <c r="W87" s="2"/>
      <c r="X87" s="2"/>
      <c r="Y87" s="2"/>
      <c r="AA87" s="2"/>
      <c r="AB87" s="2"/>
      <c r="AC87" s="2"/>
      <c r="AD87" s="2"/>
      <c r="AF87" s="2"/>
      <c r="AG87" s="2"/>
      <c r="AH87" s="2"/>
      <c r="AI87" s="2"/>
      <c r="AK87" s="2"/>
      <c r="AL87" s="2"/>
      <c r="AM87" s="2"/>
      <c r="AN87" s="2"/>
      <c r="AP87" s="2"/>
      <c r="AQ87" s="2"/>
      <c r="AR87" s="2"/>
      <c r="AS87" s="2"/>
      <c r="AU87" s="2"/>
      <c r="AV87" s="2"/>
      <c r="AW87" s="2"/>
      <c r="AX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sheetData>
  <mergeCells count="8">
    <mergeCell ref="G5:I6"/>
    <mergeCell ref="J5:J6"/>
    <mergeCell ref="K5:M6"/>
    <mergeCell ref="N5:P6"/>
    <mergeCell ref="A63:E64"/>
    <mergeCell ref="A66:E67"/>
    <mergeCell ref="A69:E70"/>
    <mergeCell ref="A72:E73"/>
  </mergeCells>
  <printOptions horizontalCentered="1"/>
  <pageMargins left="0.75" right="0.75" top="0.69" bottom="0.25" header="0.26" footer="0.33"/>
  <pageSetup fitToHeight="1"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dimension ref="A1:IV99"/>
  <sheetViews>
    <sheetView tabSelected="1" zoomScale="75" zoomScaleNormal="75" workbookViewId="0" topLeftCell="A1">
      <selection activeCell="A1" sqref="A1"/>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3" t="s">
        <v>76</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4" t="s">
        <v>20</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5" t="s">
        <v>7</v>
      </c>
      <c r="B3" s="6"/>
      <c r="C3" s="6"/>
      <c r="D3" s="6"/>
      <c r="E3" s="6"/>
      <c r="F3" s="6"/>
      <c r="G3" s="6"/>
      <c r="H3" s="6"/>
      <c r="I3" s="6"/>
      <c r="J3" s="6"/>
      <c r="K3" s="6"/>
      <c r="L3" s="6"/>
      <c r="M3" s="6"/>
      <c r="N3" s="6"/>
      <c r="O3" s="6"/>
      <c r="P3" s="6"/>
      <c r="Q3" s="6"/>
      <c r="R3" s="6"/>
      <c r="S3" s="6"/>
      <c r="T3" s="6"/>
      <c r="U3" s="6"/>
      <c r="V3" s="6"/>
      <c r="W3" s="6"/>
      <c r="X3" s="6"/>
      <c r="Y3" s="6"/>
      <c r="Z3" s="6"/>
      <c r="AA3" s="6"/>
      <c r="AB3" s="6"/>
      <c r="AC3" s="6"/>
      <c r="AD3" s="6"/>
    </row>
    <row r="7" spans="8:30" ht="30">
      <c r="H7" s="28" t="s">
        <v>118</v>
      </c>
      <c r="I7" s="12"/>
      <c r="J7" s="12"/>
      <c r="K7" s="12"/>
      <c r="L7" s="12"/>
      <c r="N7" s="27" t="s">
        <v>0</v>
      </c>
      <c r="O7" s="12"/>
      <c r="P7" s="12"/>
      <c r="Q7" s="12"/>
      <c r="R7" s="12"/>
      <c r="T7" s="27" t="s">
        <v>1</v>
      </c>
      <c r="U7" s="12"/>
      <c r="V7" s="12"/>
      <c r="W7" s="12"/>
      <c r="X7" s="12"/>
      <c r="Z7" s="12" t="s">
        <v>18</v>
      </c>
      <c r="AA7" s="12"/>
      <c r="AB7" s="12"/>
      <c r="AC7" s="12"/>
      <c r="AD7" s="12"/>
    </row>
    <row r="8" spans="8:26" ht="15">
      <c r="H8" s="38" t="s">
        <v>15</v>
      </c>
      <c r="N8" s="38" t="s">
        <v>15</v>
      </c>
      <c r="T8" s="38" t="s">
        <v>15</v>
      </c>
      <c r="Z8" s="38" t="s">
        <v>15</v>
      </c>
    </row>
    <row r="9" spans="1:30" ht="15">
      <c r="A9" s="10" t="s">
        <v>12</v>
      </c>
      <c r="H9" s="37" t="s">
        <v>17</v>
      </c>
      <c r="J9" s="37" t="s">
        <v>13</v>
      </c>
      <c r="L9" s="37" t="s">
        <v>11</v>
      </c>
      <c r="N9" s="37" t="s">
        <v>17</v>
      </c>
      <c r="P9" s="37" t="s">
        <v>13</v>
      </c>
      <c r="R9" s="37" t="s">
        <v>11</v>
      </c>
      <c r="T9" s="37" t="s">
        <v>17</v>
      </c>
      <c r="V9" s="37" t="s">
        <v>13</v>
      </c>
      <c r="X9" s="37" t="s">
        <v>11</v>
      </c>
      <c r="Z9" s="37" t="s">
        <v>17</v>
      </c>
      <c r="AB9" s="37" t="s">
        <v>13</v>
      </c>
      <c r="AD9" s="37" t="s">
        <v>11</v>
      </c>
    </row>
    <row r="10" spans="1:30" ht="15">
      <c r="A10" s="10"/>
      <c r="H10" s="10"/>
      <c r="J10" s="10"/>
      <c r="L10" s="10"/>
      <c r="N10" s="10"/>
      <c r="P10" s="10"/>
      <c r="R10" s="10"/>
      <c r="T10" s="10"/>
      <c r="V10" s="10"/>
      <c r="X10" s="10"/>
      <c r="Z10" s="10"/>
      <c r="AB10" s="10"/>
      <c r="AD10" s="10"/>
    </row>
    <row r="11" spans="1:30" ht="15">
      <c r="A11" s="2" t="s">
        <v>8</v>
      </c>
      <c r="B11" s="26" t="s">
        <v>78</v>
      </c>
      <c r="G11" s="2" t="s">
        <v>6</v>
      </c>
      <c r="H11" s="2">
        <v>948</v>
      </c>
      <c r="I11" s="26" t="s">
        <v>6</v>
      </c>
      <c r="J11" s="2">
        <v>913</v>
      </c>
      <c r="L11" s="40">
        <v>252454</v>
      </c>
      <c r="N11" s="2">
        <v>948</v>
      </c>
      <c r="P11" s="2">
        <v>913</v>
      </c>
      <c r="R11" s="9">
        <v>266134</v>
      </c>
      <c r="T11" s="2">
        <v>951</v>
      </c>
      <c r="V11" s="2">
        <v>914</v>
      </c>
      <c r="X11" s="40">
        <v>265450</v>
      </c>
      <c r="Z11" s="2">
        <f>T11-N11</f>
        <v>3</v>
      </c>
      <c r="AB11" s="2">
        <f>V11-P11</f>
        <v>1</v>
      </c>
      <c r="AD11" s="40">
        <f>X11-R11</f>
        <v>-684</v>
      </c>
    </row>
    <row r="12" spans="1:30" ht="15">
      <c r="A12" s="10"/>
      <c r="H12" s="10"/>
      <c r="J12" s="10"/>
      <c r="L12" s="10"/>
      <c r="N12" s="10"/>
      <c r="P12" s="10"/>
      <c r="R12" s="10"/>
      <c r="T12" s="10"/>
      <c r="V12" s="10"/>
      <c r="X12" s="10"/>
      <c r="Z12" s="10"/>
      <c r="AB12" s="10"/>
      <c r="AD12" s="10"/>
    </row>
    <row r="13" spans="1:30" ht="15">
      <c r="A13" s="2" t="s">
        <v>9</v>
      </c>
      <c r="B13" s="26" t="s">
        <v>79</v>
      </c>
      <c r="G13" s="2" t="s">
        <v>6</v>
      </c>
      <c r="H13" s="2">
        <v>7052</v>
      </c>
      <c r="J13" s="2">
        <v>6754</v>
      </c>
      <c r="L13" s="2">
        <v>1237749</v>
      </c>
      <c r="N13" s="2">
        <v>7052</v>
      </c>
      <c r="P13" s="2">
        <v>7015</v>
      </c>
      <c r="R13" s="2">
        <v>1274917</v>
      </c>
      <c r="T13" s="2">
        <v>7137</v>
      </c>
      <c r="U13" s="2" t="s">
        <v>6</v>
      </c>
      <c r="V13" s="2">
        <v>7027</v>
      </c>
      <c r="X13" s="2">
        <v>1299244</v>
      </c>
      <c r="Z13" s="2">
        <f>T13-N13</f>
        <v>85</v>
      </c>
      <c r="AB13" s="2">
        <f>V13-P13</f>
        <v>12</v>
      </c>
      <c r="AD13" s="2">
        <f>X13-R13</f>
        <v>24327</v>
      </c>
    </row>
    <row r="14" ht="15" hidden="1">
      <c r="G14" s="2" t="s">
        <v>6</v>
      </c>
    </row>
    <row r="15" spans="1:7" ht="15" hidden="1">
      <c r="A15" s="2" t="s">
        <v>10</v>
      </c>
      <c r="B15" s="26" t="s">
        <v>80</v>
      </c>
      <c r="G15" s="2" t="s">
        <v>6</v>
      </c>
    </row>
    <row r="17" spans="1:30" ht="15">
      <c r="A17" s="2" t="s">
        <v>10</v>
      </c>
      <c r="B17" s="26" t="s">
        <v>81</v>
      </c>
      <c r="G17" s="2" t="s">
        <v>6</v>
      </c>
      <c r="H17" s="13">
        <v>358</v>
      </c>
      <c r="I17" s="26"/>
      <c r="J17" s="13">
        <v>351</v>
      </c>
      <c r="L17" s="13">
        <v>94274</v>
      </c>
      <c r="N17" s="13">
        <v>358</v>
      </c>
      <c r="P17" s="13">
        <v>351</v>
      </c>
      <c r="R17" s="13">
        <v>96572</v>
      </c>
      <c r="T17" s="13">
        <v>358</v>
      </c>
      <c r="V17" s="13">
        <v>351</v>
      </c>
      <c r="X17" s="13">
        <v>96809</v>
      </c>
      <c r="Z17" s="13">
        <f>T17-N17</f>
        <v>0</v>
      </c>
      <c r="AB17" s="13">
        <f>V17-P17</f>
        <v>0</v>
      </c>
      <c r="AD17" s="13">
        <f>X17-R17</f>
        <v>237</v>
      </c>
    </row>
    <row r="18" ht="15">
      <c r="AD18" s="9"/>
    </row>
    <row r="19" spans="2:30" ht="15">
      <c r="B19" s="2" t="s">
        <v>21</v>
      </c>
      <c r="G19" s="2" t="s">
        <v>6</v>
      </c>
      <c r="H19" s="2">
        <f>SUM(H11:H17)</f>
        <v>8358</v>
      </c>
      <c r="J19" s="2">
        <f>SUM(J11:J17)</f>
        <v>8018</v>
      </c>
      <c r="L19" s="2">
        <f>SUM(L11:L17)</f>
        <v>1584477</v>
      </c>
      <c r="M19" s="9"/>
      <c r="N19" s="2">
        <f>SUM(N11:N17)</f>
        <v>8358</v>
      </c>
      <c r="O19" s="9"/>
      <c r="P19" s="2">
        <f>SUM(P11:P17)</f>
        <v>8279</v>
      </c>
      <c r="Q19" s="9"/>
      <c r="R19" s="2">
        <f>SUM(R11:R17)</f>
        <v>1637623</v>
      </c>
      <c r="S19" s="9"/>
      <c r="T19" s="2">
        <f>SUM(T11:T17)</f>
        <v>8446</v>
      </c>
      <c r="U19" s="9"/>
      <c r="V19" s="2">
        <f>SUM(V11:V17)</f>
        <v>8292</v>
      </c>
      <c r="W19" s="9"/>
      <c r="X19" s="2">
        <f>SUM(X11:X17)</f>
        <v>1661503</v>
      </c>
      <c r="Y19" s="9"/>
      <c r="Z19" s="2">
        <f>SUM(Z11:Z17)</f>
        <v>88</v>
      </c>
      <c r="AB19" s="2">
        <f>SUM(AB11:AB17)</f>
        <v>13</v>
      </c>
      <c r="AC19" s="9"/>
      <c r="AD19" s="2">
        <f>SUM(AD11:AD17)</f>
        <v>23880</v>
      </c>
    </row>
    <row r="20" spans="8:30" ht="15">
      <c r="H20" s="169"/>
      <c r="I20" s="169"/>
      <c r="J20" s="169"/>
      <c r="K20" s="169"/>
      <c r="L20" s="169"/>
      <c r="M20" s="170"/>
      <c r="N20" s="169"/>
      <c r="O20" s="170"/>
      <c r="P20" s="169"/>
      <c r="Q20" s="170"/>
      <c r="R20" s="169"/>
      <c r="S20" s="170"/>
      <c r="T20" s="169"/>
      <c r="U20" s="170"/>
      <c r="V20" s="169"/>
      <c r="W20" s="170"/>
      <c r="X20" s="169"/>
      <c r="Y20" s="170"/>
      <c r="Z20" s="169"/>
      <c r="AA20" s="169"/>
      <c r="AB20" s="169"/>
      <c r="AC20" s="170"/>
      <c r="AD20" s="169"/>
    </row>
    <row r="21" spans="2:31" ht="15">
      <c r="B21" s="2" t="s">
        <v>19</v>
      </c>
      <c r="G21" s="167"/>
      <c r="H21" s="171" t="s">
        <v>6</v>
      </c>
      <c r="I21" s="172"/>
      <c r="J21" s="172">
        <v>1324</v>
      </c>
      <c r="K21" s="172"/>
      <c r="L21" s="171" t="s">
        <v>6</v>
      </c>
      <c r="M21" s="173"/>
      <c r="N21" s="171" t="s">
        <v>6</v>
      </c>
      <c r="O21" s="173"/>
      <c r="P21" s="172">
        <v>1410</v>
      </c>
      <c r="Q21" s="173"/>
      <c r="R21" s="171" t="s">
        <v>6</v>
      </c>
      <c r="S21" s="173"/>
      <c r="T21" s="171" t="s">
        <v>6</v>
      </c>
      <c r="U21" s="173"/>
      <c r="V21" s="172">
        <v>1425</v>
      </c>
      <c r="W21" s="173"/>
      <c r="X21" s="171" t="s">
        <v>6</v>
      </c>
      <c r="Y21" s="173"/>
      <c r="Z21" s="171" t="s">
        <v>6</v>
      </c>
      <c r="AA21" s="172"/>
      <c r="AB21" s="172">
        <f>V21-P21</f>
        <v>15</v>
      </c>
      <c r="AC21" s="173"/>
      <c r="AD21" s="171" t="s">
        <v>6</v>
      </c>
      <c r="AE21" s="168"/>
    </row>
    <row r="22" spans="8:30" ht="15">
      <c r="H22" s="165"/>
      <c r="I22" s="165"/>
      <c r="J22" s="165"/>
      <c r="K22" s="165"/>
      <c r="L22" s="165"/>
      <c r="M22" s="166"/>
      <c r="N22" s="165"/>
      <c r="O22" s="166"/>
      <c r="P22" s="165"/>
      <c r="Q22" s="166"/>
      <c r="R22" s="165"/>
      <c r="S22" s="166"/>
      <c r="T22" s="165"/>
      <c r="U22" s="166"/>
      <c r="V22" s="165"/>
      <c r="W22" s="166"/>
      <c r="X22" s="165"/>
      <c r="Y22" s="166"/>
      <c r="Z22" s="165"/>
      <c r="AA22" s="165"/>
      <c r="AB22" s="165"/>
      <c r="AC22" s="166"/>
      <c r="AD22" s="165"/>
    </row>
    <row r="23" spans="2:30" ht="15">
      <c r="B23" s="2" t="s">
        <v>14</v>
      </c>
      <c r="H23" s="2">
        <f>H19</f>
        <v>8358</v>
      </c>
      <c r="J23" s="2">
        <f>J19+J21</f>
        <v>9342</v>
      </c>
      <c r="L23" s="2">
        <f>L19</f>
        <v>1584477</v>
      </c>
      <c r="M23" s="9"/>
      <c r="N23" s="2">
        <f>N19</f>
        <v>8358</v>
      </c>
      <c r="O23" s="9"/>
      <c r="P23" s="2">
        <f>P19+P21</f>
        <v>9689</v>
      </c>
      <c r="Q23" s="9"/>
      <c r="R23" s="2">
        <f>R19</f>
        <v>1637623</v>
      </c>
      <c r="S23" s="9"/>
      <c r="T23" s="2">
        <f>T19</f>
        <v>8446</v>
      </c>
      <c r="U23" s="9"/>
      <c r="V23" s="2">
        <f>V19+V21</f>
        <v>9717</v>
      </c>
      <c r="W23" s="9"/>
      <c r="X23" s="2">
        <f>X19</f>
        <v>1661503</v>
      </c>
      <c r="Y23" s="9"/>
      <c r="Z23" s="2">
        <f>Z19</f>
        <v>88</v>
      </c>
      <c r="AB23" s="2">
        <f>AB19+AB21</f>
        <v>28</v>
      </c>
      <c r="AC23" s="9"/>
      <c r="AD23" s="2">
        <f>AD19</f>
        <v>23880</v>
      </c>
    </row>
    <row r="24" spans="13:29" ht="15">
      <c r="M24" s="9"/>
      <c r="O24" s="9"/>
      <c r="Q24" s="9"/>
      <c r="S24" s="9"/>
      <c r="U24" s="9"/>
      <c r="W24" s="9"/>
      <c r="Y24" s="9"/>
      <c r="AC24" s="9"/>
    </row>
    <row r="26" spans="2:30" ht="15" customHeight="1">
      <c r="B26" s="237" t="s">
        <v>99</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9"/>
    </row>
    <row r="27" spans="2:30" ht="15" customHeight="1">
      <c r="B27" s="240"/>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2"/>
    </row>
    <row r="28" spans="2:30" ht="15" customHeight="1">
      <c r="B28" s="240"/>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2"/>
    </row>
    <row r="29" spans="2:30" ht="15" customHeight="1">
      <c r="B29" s="240"/>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2"/>
    </row>
    <row r="30" spans="2:30" ht="15" customHeight="1">
      <c r="B30" s="240"/>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2"/>
    </row>
    <row r="31" spans="2:30" ht="15" customHeight="1">
      <c r="B31" s="240"/>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2"/>
    </row>
    <row r="32" spans="2:30" ht="15" customHeight="1">
      <c r="B32" s="243"/>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11"/>
    </row>
    <row r="35" spans="1:30" ht="15">
      <c r="A35" s="21"/>
      <c r="B35" s="6"/>
      <c r="C35" s="8"/>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8.75">
      <c r="A36" s="7"/>
      <c r="B36" s="7"/>
      <c r="C36" s="16"/>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256" ht="20.25">
      <c r="A37" s="22" t="s">
        <v>76</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5" t="s">
        <v>20</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7" t="s">
        <v>7</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7" t="s">
        <v>16</v>
      </c>
      <c r="AA41" s="17"/>
      <c r="AB41" s="17"/>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207" t="s">
        <v>2</v>
      </c>
      <c r="B42" s="201"/>
      <c r="C42" s="201"/>
      <c r="D42" s="201"/>
      <c r="E42" s="201"/>
      <c r="F42" s="201"/>
      <c r="G42" s="201"/>
      <c r="H42" s="245"/>
      <c r="I42" s="1"/>
      <c r="J42" s="1"/>
      <c r="K42" s="1"/>
      <c r="L42" s="1"/>
      <c r="M42" s="1"/>
      <c r="N42" s="1"/>
      <c r="O42" s="1"/>
      <c r="P42" s="1"/>
      <c r="Q42" s="1"/>
      <c r="R42" s="1"/>
      <c r="S42" s="1"/>
      <c r="T42" s="1"/>
      <c r="U42" s="1"/>
      <c r="V42" s="1"/>
      <c r="W42" s="1"/>
      <c r="X42" s="1"/>
      <c r="Y42" s="1"/>
      <c r="Z42" s="18" t="s">
        <v>17</v>
      </c>
      <c r="AA42" s="17"/>
      <c r="AB42" s="18" t="s">
        <v>13</v>
      </c>
      <c r="AC42" s="1"/>
      <c r="AD42" s="20" t="s">
        <v>11</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37" customFormat="1" ht="20.25">
      <c r="A44" s="246" t="s">
        <v>119</v>
      </c>
      <c r="B44" s="247"/>
      <c r="C44" s="247"/>
      <c r="D44" s="247"/>
      <c r="E44" s="247"/>
      <c r="F44" s="247"/>
      <c r="G44" s="247"/>
      <c r="H44" s="247"/>
      <c r="I44" s="247"/>
      <c r="J44" s="247"/>
      <c r="K44" s="247"/>
      <c r="L44" s="247"/>
      <c r="M44" s="247"/>
      <c r="N44" s="247"/>
      <c r="O44" s="247"/>
      <c r="P44" s="247"/>
      <c r="Q44" s="247"/>
      <c r="R44" s="247"/>
      <c r="S44" s="247"/>
      <c r="T44" s="247"/>
      <c r="U44" s="247"/>
      <c r="V44" s="247"/>
      <c r="W44" s="247"/>
      <c r="X44" s="248"/>
      <c r="Y44" s="184" t="s">
        <v>6</v>
      </c>
      <c r="Z44" s="190">
        <v>276</v>
      </c>
      <c r="AA44" s="190"/>
      <c r="AB44" s="190">
        <v>138</v>
      </c>
      <c r="AC44" s="190"/>
      <c r="AD44" s="191">
        <v>48904</v>
      </c>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c r="HP44" s="185"/>
      <c r="HQ44" s="185"/>
      <c r="HR44" s="185"/>
      <c r="HS44" s="185"/>
      <c r="HT44" s="185"/>
      <c r="HU44" s="185"/>
      <c r="HV44" s="185"/>
      <c r="HW44" s="185"/>
      <c r="HX44" s="185"/>
      <c r="HY44" s="185"/>
      <c r="HZ44" s="185"/>
      <c r="IA44" s="185"/>
      <c r="IB44" s="185"/>
      <c r="IC44" s="185"/>
      <c r="ID44" s="185"/>
      <c r="IE44" s="185"/>
      <c r="IF44" s="185"/>
      <c r="IG44" s="185"/>
      <c r="IH44" s="185"/>
      <c r="II44" s="185"/>
      <c r="IJ44" s="185"/>
      <c r="IK44" s="185"/>
      <c r="IL44" s="185"/>
      <c r="IM44" s="185"/>
      <c r="IN44" s="185"/>
      <c r="IO44" s="185"/>
      <c r="IP44" s="185"/>
      <c r="IQ44" s="185"/>
      <c r="IR44" s="185"/>
      <c r="IS44" s="185"/>
      <c r="IT44" s="185"/>
      <c r="IU44" s="185"/>
      <c r="IV44" s="185"/>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212" t="s">
        <v>82</v>
      </c>
      <c r="B46" s="202"/>
      <c r="C46" s="202"/>
      <c r="D46" s="202"/>
      <c r="E46" s="202"/>
      <c r="F46" s="202"/>
      <c r="G46" s="202"/>
      <c r="H46" s="203"/>
      <c r="I46" s="1"/>
      <c r="J46" s="1"/>
      <c r="K46" s="1"/>
      <c r="L46" s="1"/>
      <c r="M46" s="1"/>
      <c r="N46" s="1"/>
      <c r="O46" s="1"/>
      <c r="P46" s="1"/>
      <c r="Q46" s="1"/>
      <c r="R46" s="1"/>
      <c r="S46" s="1"/>
      <c r="T46" s="1"/>
      <c r="U46" s="1"/>
      <c r="V46" s="1"/>
      <c r="W46" s="1"/>
      <c r="X46" s="1"/>
      <c r="Y46" s="1"/>
      <c r="Z46" s="1"/>
      <c r="AA46" s="1"/>
      <c r="AB46" s="1"/>
      <c r="AC46" s="1"/>
      <c r="AD46" s="1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c r="C47"/>
      <c r="D47"/>
      <c r="E47"/>
      <c r="F47"/>
      <c r="G47"/>
      <c r="H47"/>
      <c r="I47" s="1"/>
      <c r="J47" s="1"/>
      <c r="K47" s="1"/>
      <c r="L47" s="1"/>
      <c r="M47" s="1"/>
      <c r="N47" s="1"/>
      <c r="O47" s="1"/>
      <c r="P47" s="1"/>
      <c r="Q47" s="1"/>
      <c r="R47" s="1"/>
      <c r="S47" s="1"/>
      <c r="T47" s="1"/>
      <c r="U47" s="1"/>
      <c r="V47" s="1"/>
      <c r="W47" s="1"/>
      <c r="X47" s="1"/>
      <c r="Y47" s="1"/>
      <c r="Z47" s="1"/>
      <c r="AA47" s="1"/>
      <c r="AB47" s="1"/>
      <c r="AC47" s="1"/>
      <c r="AD47" s="1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44.75" customHeight="1">
      <c r="A48" s="204" t="s">
        <v>123</v>
      </c>
      <c r="B48" s="205"/>
      <c r="C48" s="205"/>
      <c r="D48" s="205"/>
      <c r="E48" s="205"/>
      <c r="F48" s="205"/>
      <c r="G48" s="205"/>
      <c r="H48" s="205"/>
      <c r="I48" s="205"/>
      <c r="J48" s="205"/>
      <c r="K48" s="205"/>
      <c r="L48" s="205"/>
      <c r="M48" s="205"/>
      <c r="N48" s="205"/>
      <c r="O48" s="205"/>
      <c r="P48" s="205"/>
      <c r="Q48" s="205"/>
      <c r="R48" s="205"/>
      <c r="S48" s="205"/>
      <c r="T48" s="205"/>
      <c r="U48" s="205"/>
      <c r="V48" s="205"/>
      <c r="W48" s="205"/>
      <c r="X48" s="206"/>
      <c r="Y48" s="1"/>
      <c r="Z48" s="1"/>
      <c r="AA48" s="1"/>
      <c r="AB48" s="1"/>
      <c r="AC48" s="1"/>
      <c r="AD48" s="1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4.25" customHeight="1">
      <c r="A49" s="4"/>
      <c r="B49" s="15"/>
      <c r="C49" s="15"/>
      <c r="D49" s="15"/>
      <c r="E49" s="15"/>
      <c r="F49" s="15"/>
      <c r="G49" s="15"/>
      <c r="H49" s="15"/>
      <c r="I49" s="15"/>
      <c r="J49" s="15"/>
      <c r="K49" s="15"/>
      <c r="L49" s="15"/>
      <c r="M49" s="15"/>
      <c r="N49" s="15"/>
      <c r="O49" s="15"/>
      <c r="P49" s="15"/>
      <c r="Q49" s="15"/>
      <c r="R49" s="15"/>
      <c r="S49" s="15"/>
      <c r="T49" s="15"/>
      <c r="U49" s="15"/>
      <c r="V49" s="15"/>
      <c r="W49" s="15"/>
      <c r="X49" s="15"/>
      <c r="Y49" s="1"/>
      <c r="Z49" s="1"/>
      <c r="AA49" s="1"/>
      <c r="AB49" s="1"/>
      <c r="AC49" s="1"/>
      <c r="AD49" s="1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249" t="s">
        <v>100</v>
      </c>
      <c r="B50" s="250"/>
      <c r="C50" s="250"/>
      <c r="D50" s="250"/>
      <c r="E50" s="250"/>
      <c r="F50" s="250"/>
      <c r="G50" s="250"/>
      <c r="H50" s="251"/>
      <c r="I50" s="1"/>
      <c r="J50" s="1"/>
      <c r="K50" s="1"/>
      <c r="L50" s="1"/>
      <c r="M50" s="1"/>
      <c r="N50" s="1"/>
      <c r="O50" s="1"/>
      <c r="P50" s="1"/>
      <c r="Q50" s="1"/>
      <c r="R50" s="1"/>
      <c r="S50" s="1"/>
      <c r="T50" s="1"/>
      <c r="U50" s="1"/>
      <c r="V50" s="1"/>
      <c r="W50" s="1"/>
      <c r="X50" s="1"/>
      <c r="Y50" s="1"/>
      <c r="Z50" s="1"/>
      <c r="AA50" s="1"/>
      <c r="AB50" s="1"/>
      <c r="AC50" s="1"/>
      <c r="AD50" s="39"/>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c r="B51"/>
      <c r="C51"/>
      <c r="D51"/>
      <c r="E51"/>
      <c r="F51"/>
      <c r="G51"/>
      <c r="H51"/>
      <c r="I51" s="1"/>
      <c r="J51" s="1"/>
      <c r="K51" s="1"/>
      <c r="L51" s="1"/>
      <c r="M51" s="1"/>
      <c r="N51" s="1"/>
      <c r="O51" s="1"/>
      <c r="P51" s="1"/>
      <c r="Q51" s="1"/>
      <c r="R51" s="1"/>
      <c r="S51" s="1"/>
      <c r="T51" s="1"/>
      <c r="U51" s="1"/>
      <c r="V51" s="1"/>
      <c r="W51" s="1"/>
      <c r="X51" s="1"/>
      <c r="Y51" s="1"/>
      <c r="Z51" s="1"/>
      <c r="AA51" s="1"/>
      <c r="AB51" s="1"/>
      <c r="AC51" s="1"/>
      <c r="AD51" s="1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11" customHeight="1">
      <c r="A52" s="204" t="s">
        <v>122</v>
      </c>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5"/>
      <c r="Z52" s="1"/>
      <c r="AA52" s="1"/>
      <c r="AB52" s="1"/>
      <c r="AC52" s="1"/>
      <c r="AD52" s="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249"/>
      <c r="B53" s="250"/>
      <c r="C53" s="250"/>
      <c r="D53" s="250"/>
      <c r="E53" s="250"/>
      <c r="F53" s="250"/>
      <c r="G53" s="250"/>
      <c r="H53" s="250"/>
      <c r="I53" s="252"/>
      <c r="J53" s="252"/>
      <c r="K53" s="252"/>
      <c r="L53" s="253"/>
      <c r="M53" s="1"/>
      <c r="N53" s="1"/>
      <c r="O53" s="1"/>
      <c r="P53" s="1"/>
      <c r="Q53" s="1"/>
      <c r="R53" s="1"/>
      <c r="S53" s="1"/>
      <c r="T53" s="1"/>
      <c r="U53" s="1"/>
      <c r="V53" s="1"/>
      <c r="W53" s="1"/>
      <c r="X53" s="1"/>
      <c r="Y53" s="1"/>
      <c r="Z53" s="1"/>
      <c r="AA53" s="1"/>
      <c r="AB53" s="1"/>
      <c r="AC53" s="1"/>
      <c r="AD53" s="1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249" t="s">
        <v>101</v>
      </c>
      <c r="B54" s="250"/>
      <c r="C54" s="250"/>
      <c r="D54" s="250"/>
      <c r="E54" s="250"/>
      <c r="F54" s="250"/>
      <c r="G54" s="250"/>
      <c r="H54" s="250"/>
      <c r="I54" s="252"/>
      <c r="J54" s="252"/>
      <c r="K54" s="252"/>
      <c r="L54" s="253"/>
      <c r="M54" s="1"/>
      <c r="N54" s="1"/>
      <c r="O54" s="1"/>
      <c r="P54" s="1"/>
      <c r="Q54" s="1"/>
      <c r="R54" s="1"/>
      <c r="S54" s="1"/>
      <c r="T54" s="1"/>
      <c r="U54" s="1"/>
      <c r="V54" s="1"/>
      <c r="W54" s="1"/>
      <c r="X54" s="1"/>
      <c r="Y54" s="1"/>
      <c r="Z54" s="1"/>
      <c r="AA54" s="1"/>
      <c r="AB54" s="1"/>
      <c r="AC54" s="1"/>
      <c r="AD54" s="1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6" spans="1:256" ht="73.5" customHeight="1">
      <c r="A56" s="204" t="s">
        <v>109</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c r="Y56" s="1"/>
      <c r="Z56" s="1"/>
      <c r="AA56" s="1"/>
      <c r="AB56" s="1"/>
      <c r="AC56" s="1"/>
      <c r="AD56" s="1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1" t="s">
        <v>6</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19" t="s">
        <v>83</v>
      </c>
      <c r="B58"/>
      <c r="C58"/>
      <c r="D58"/>
      <c r="E58"/>
      <c r="F58"/>
      <c r="G58"/>
      <c r="H58"/>
      <c r="I58"/>
      <c r="J58"/>
      <c r="K58" s="1"/>
      <c r="L58" s="1"/>
      <c r="M58" s="1"/>
      <c r="N58" s="1"/>
      <c r="O58" s="1"/>
      <c r="P58" s="1"/>
      <c r="Q58" s="1"/>
      <c r="R58" s="1"/>
      <c r="S58" s="1"/>
      <c r="T58" s="1"/>
      <c r="U58" s="1"/>
      <c r="V58" s="1"/>
      <c r="W58" s="1"/>
      <c r="X58" s="1"/>
      <c r="Y58" s="1"/>
      <c r="Z58" s="1"/>
      <c r="AA58" s="1"/>
      <c r="AB58" s="1"/>
      <c r="AC58" s="1"/>
      <c r="AD58" s="39"/>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25:256" ht="14.25" customHeight="1">
      <c r="Y59" s="1"/>
      <c r="Z59" s="1"/>
      <c r="AA59" s="1"/>
      <c r="AB59" s="1"/>
      <c r="AC59" s="1"/>
      <c r="AD59" s="1"/>
      <c r="AE59" s="3"/>
      <c r="AF59" s="3"/>
      <c r="AG59" s="3"/>
      <c r="AH59" s="3"/>
      <c r="AI59" s="3"/>
      <c r="AJ59" s="3"/>
      <c r="AK59" s="3"/>
      <c r="AL59" s="3"/>
      <c r="AM59" s="3"/>
      <c r="AN59" s="3"/>
      <c r="AO59" s="3"/>
      <c r="AP59" s="3"/>
      <c r="AQ59" s="3"/>
      <c r="AR59" s="3"/>
      <c r="AS59" s="3"/>
      <c r="AT59" s="3"/>
      <c r="AU59" s="3"/>
      <c r="AV59" s="3"/>
      <c r="AW59" s="3"/>
      <c r="AX59" s="3"/>
      <c r="AY59" s="3"/>
      <c r="AZ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4.5" customHeight="1">
      <c r="A60" s="256" t="s">
        <v>110</v>
      </c>
      <c r="B60" s="257"/>
      <c r="C60" s="257"/>
      <c r="D60" s="257"/>
      <c r="E60" s="257"/>
      <c r="F60" s="257"/>
      <c r="G60" s="257"/>
      <c r="H60" s="257"/>
      <c r="I60" s="257"/>
      <c r="J60" s="257"/>
      <c r="K60" s="257"/>
      <c r="L60" s="257"/>
      <c r="M60" s="257"/>
      <c r="N60" s="257"/>
      <c r="O60" s="257"/>
      <c r="P60" s="257"/>
      <c r="Q60" s="257"/>
      <c r="R60" s="257"/>
      <c r="S60" s="257"/>
      <c r="T60" s="257"/>
      <c r="U60" s="257"/>
      <c r="V60" s="257"/>
      <c r="W60" s="257"/>
      <c r="X60" s="258"/>
      <c r="Y60" s="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25:256" ht="20.25">
      <c r="Y61" s="1"/>
      <c r="Z61" s="1"/>
      <c r="AA61" s="1"/>
      <c r="AB61" s="1"/>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1"/>
      <c r="Y62" s="1"/>
      <c r="Z62" s="1"/>
      <c r="AA62" s="1"/>
      <c r="AB62" s="1"/>
      <c r="AC62" s="1"/>
      <c r="AD62" s="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2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29" t="s">
        <v>76</v>
      </c>
      <c r="B66" s="30"/>
      <c r="C66" s="30"/>
      <c r="D66" s="30"/>
      <c r="E66" s="30"/>
      <c r="F66" s="30"/>
      <c r="G66" s="30"/>
      <c r="H66" s="30"/>
      <c r="I66" s="30"/>
      <c r="J66" s="30"/>
      <c r="K66" s="30"/>
      <c r="L66" s="30"/>
      <c r="M66" s="30"/>
      <c r="N66" s="30"/>
      <c r="O66" s="30"/>
      <c r="P66" s="30"/>
      <c r="Q66" s="30"/>
      <c r="R66" s="30"/>
      <c r="S66" s="30"/>
      <c r="T66" s="30"/>
      <c r="U66" s="30"/>
      <c r="V66" s="30"/>
      <c r="W66" s="30"/>
      <c r="X66" s="30"/>
      <c r="Y66" s="7"/>
      <c r="Z66" s="7"/>
      <c r="AA66" s="7"/>
      <c r="AB66" s="7"/>
      <c r="AC66" s="7"/>
      <c r="AD66" s="7"/>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5" t="s">
        <v>20</v>
      </c>
      <c r="B67" s="30"/>
      <c r="C67" s="30"/>
      <c r="D67" s="30"/>
      <c r="E67" s="30"/>
      <c r="F67" s="30"/>
      <c r="G67" s="30"/>
      <c r="H67" s="30"/>
      <c r="I67" s="30"/>
      <c r="J67" s="30"/>
      <c r="K67" s="30"/>
      <c r="L67" s="30"/>
      <c r="M67" s="30"/>
      <c r="N67" s="30"/>
      <c r="O67" s="30"/>
      <c r="P67" s="30"/>
      <c r="Q67" s="30"/>
      <c r="R67" s="30"/>
      <c r="S67" s="30"/>
      <c r="T67" s="30"/>
      <c r="U67" s="30"/>
      <c r="V67" s="30"/>
      <c r="W67" s="30"/>
      <c r="X67" s="30"/>
      <c r="Y67" s="7"/>
      <c r="Z67" s="7"/>
      <c r="AA67" s="7"/>
      <c r="AB67" s="7"/>
      <c r="AC67" s="7"/>
      <c r="AD67" s="7"/>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268" t="s">
        <v>7</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70"/>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 r="A69" s="32"/>
      <c r="B69" s="33"/>
      <c r="C69" s="33"/>
      <c r="D69" s="33"/>
      <c r="E69" s="33"/>
      <c r="F69" s="33"/>
      <c r="G69" s="33"/>
      <c r="H69" s="33"/>
      <c r="I69" s="33"/>
      <c r="J69" s="33"/>
      <c r="K69" s="33"/>
      <c r="L69" s="33"/>
      <c r="M69" s="33"/>
      <c r="N69" s="33"/>
      <c r="O69" s="33"/>
      <c r="P69" s="33"/>
      <c r="Q69" s="33"/>
      <c r="R69" s="33"/>
      <c r="S69" s="33"/>
      <c r="T69" s="33"/>
      <c r="U69" s="33"/>
      <c r="V69" s="33"/>
      <c r="W69" s="33"/>
      <c r="X69" s="33"/>
      <c r="Y69" s="33"/>
      <c r="Z69" s="41" t="s">
        <v>4</v>
      </c>
      <c r="AA69" s="33"/>
      <c r="AB69" s="33"/>
      <c r="AC69" s="33"/>
      <c r="AD69" s="33"/>
      <c r="AE69" s="34"/>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20.25">
      <c r="A70" s="31"/>
      <c r="B70" s="7"/>
      <c r="C70" s="7"/>
      <c r="D70" s="7"/>
      <c r="E70" s="7"/>
      <c r="F70" s="7"/>
      <c r="G70" s="7"/>
      <c r="H70" s="7"/>
      <c r="I70" s="7"/>
      <c r="J70" s="7"/>
      <c r="K70" s="7"/>
      <c r="L70" s="7"/>
      <c r="M70" s="7"/>
      <c r="N70" s="7"/>
      <c r="O70" s="7"/>
      <c r="P70" s="7"/>
      <c r="Q70" s="7"/>
      <c r="R70" s="7"/>
      <c r="S70" s="7"/>
      <c r="T70" s="7"/>
      <c r="U70" s="7"/>
      <c r="V70" s="7"/>
      <c r="W70" s="7"/>
      <c r="X70" s="7"/>
      <c r="Y70" s="23"/>
      <c r="Z70" s="42" t="s">
        <v>3</v>
      </c>
      <c r="AA70" s="24"/>
      <c r="AB70" s="35" t="s">
        <v>13</v>
      </c>
      <c r="AC70" s="1"/>
      <c r="AD70" s="35" t="s">
        <v>11</v>
      </c>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30" ht="18">
      <c r="A71" s="192" t="s">
        <v>129</v>
      </c>
      <c r="B71" s="1"/>
      <c r="C71" s="1"/>
      <c r="D71" s="1"/>
      <c r="E71" s="1"/>
      <c r="F71" s="1"/>
      <c r="G71" s="1"/>
      <c r="H71" s="1"/>
      <c r="I71" s="1"/>
      <c r="J71" s="1"/>
      <c r="K71" s="1"/>
      <c r="L71" s="1"/>
      <c r="M71" s="1"/>
      <c r="N71" s="1"/>
      <c r="O71" s="1"/>
      <c r="P71" s="1"/>
      <c r="Q71" s="1"/>
      <c r="R71" s="1"/>
      <c r="S71" s="1"/>
      <c r="T71" s="1"/>
      <c r="U71" s="1"/>
      <c r="V71" s="1"/>
      <c r="W71" s="1"/>
      <c r="X71" s="1"/>
      <c r="Y71" s="1" t="s">
        <v>6</v>
      </c>
      <c r="Z71" s="25">
        <v>-188</v>
      </c>
      <c r="AA71" s="1"/>
      <c r="AB71" s="1">
        <v>-125</v>
      </c>
      <c r="AC71" s="2">
        <v>-25024</v>
      </c>
      <c r="AD71" s="39">
        <v>-25024</v>
      </c>
    </row>
    <row r="72" spans="1:30" ht="18">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25" ht="78.75" customHeight="1">
      <c r="A73" s="265" t="s">
        <v>104</v>
      </c>
      <c r="B73" s="205"/>
      <c r="C73" s="205"/>
      <c r="D73" s="205"/>
      <c r="E73" s="205"/>
      <c r="F73" s="205"/>
      <c r="G73" s="205"/>
      <c r="H73" s="205"/>
      <c r="I73" s="205"/>
      <c r="J73" s="205"/>
      <c r="K73" s="205"/>
      <c r="L73" s="205"/>
      <c r="M73" s="205"/>
      <c r="N73" s="205"/>
      <c r="O73" s="205"/>
      <c r="P73" s="205"/>
      <c r="Q73" s="205"/>
      <c r="R73" s="205"/>
      <c r="S73" s="205"/>
      <c r="T73" s="205"/>
      <c r="U73" s="205"/>
      <c r="V73" s="205"/>
      <c r="W73" s="205"/>
      <c r="X73" s="206"/>
      <c r="Y73" s="1"/>
    </row>
    <row r="74" spans="1:25" ht="22.5" customHeight="1">
      <c r="A74" s="263" t="s">
        <v>105</v>
      </c>
      <c r="B74" s="264"/>
      <c r="C74" s="264"/>
      <c r="D74" s="264"/>
      <c r="E74" s="264"/>
      <c r="F74" s="264"/>
      <c r="G74" s="264"/>
      <c r="H74" s="264"/>
      <c r="I74" s="264"/>
      <c r="J74" s="264"/>
      <c r="K74" s="264"/>
      <c r="L74" s="264"/>
      <c r="M74" s="264"/>
      <c r="N74" s="264"/>
      <c r="O74" s="264"/>
      <c r="P74" s="264"/>
      <c r="Q74" s="264"/>
      <c r="R74" s="264"/>
      <c r="S74" s="182"/>
      <c r="T74" s="182"/>
      <c r="U74" s="182"/>
      <c r="V74" s="182"/>
      <c r="W74" s="182"/>
      <c r="X74" s="183"/>
      <c r="Y74" s="1"/>
    </row>
    <row r="75" spans="1:25" ht="16.5" customHeight="1">
      <c r="A75" s="181"/>
      <c r="B75" s="182"/>
      <c r="C75" s="182"/>
      <c r="D75" s="182"/>
      <c r="E75" s="182"/>
      <c r="F75" s="182"/>
      <c r="G75" s="182"/>
      <c r="H75" s="182"/>
      <c r="I75" s="182"/>
      <c r="J75" s="182"/>
      <c r="K75" s="182"/>
      <c r="L75" s="182"/>
      <c r="M75" s="182"/>
      <c r="N75" s="182"/>
      <c r="O75" s="182"/>
      <c r="P75" s="182"/>
      <c r="Q75" s="182"/>
      <c r="R75" s="182"/>
      <c r="S75" s="182"/>
      <c r="T75" s="182"/>
      <c r="U75" s="182"/>
      <c r="V75" s="182"/>
      <c r="W75" s="182"/>
      <c r="X75" s="183"/>
      <c r="Y75" s="1"/>
    </row>
    <row r="76" spans="1:25" ht="61.5" customHeight="1">
      <c r="A76" s="259" t="s">
        <v>113</v>
      </c>
      <c r="B76" s="260"/>
      <c r="C76" s="260"/>
      <c r="D76" s="260"/>
      <c r="E76" s="260"/>
      <c r="F76" s="260"/>
      <c r="G76" s="260"/>
      <c r="H76" s="260"/>
      <c r="I76" s="260"/>
      <c r="J76" s="260"/>
      <c r="K76" s="260"/>
      <c r="L76" s="260"/>
      <c r="M76" s="260"/>
      <c r="N76" s="260"/>
      <c r="O76" s="260"/>
      <c r="P76" s="260"/>
      <c r="Q76" s="260"/>
      <c r="R76" s="260"/>
      <c r="S76" s="260"/>
      <c r="T76" s="260"/>
      <c r="U76" s="260"/>
      <c r="V76" s="260"/>
      <c r="W76" s="260"/>
      <c r="X76" s="261"/>
      <c r="Y76" s="1"/>
    </row>
    <row r="77" spans="1:25" ht="14.25" customHeight="1">
      <c r="A77" s="186"/>
      <c r="B77" s="187"/>
      <c r="C77" s="187"/>
      <c r="D77" s="187"/>
      <c r="E77" s="187"/>
      <c r="F77" s="187"/>
      <c r="G77" s="187"/>
      <c r="H77" s="187"/>
      <c r="I77" s="187"/>
      <c r="J77" s="187"/>
      <c r="K77" s="187"/>
      <c r="L77" s="187"/>
      <c r="M77" s="187"/>
      <c r="N77" s="187"/>
      <c r="O77" s="187"/>
      <c r="P77" s="187"/>
      <c r="Q77" s="187"/>
      <c r="R77" s="187"/>
      <c r="S77" s="187"/>
      <c r="T77" s="187"/>
      <c r="U77" s="187"/>
      <c r="V77" s="187"/>
      <c r="W77" s="187"/>
      <c r="X77" s="188"/>
      <c r="Y77" s="1"/>
    </row>
    <row r="78" spans="1:25" ht="20.25" customHeight="1">
      <c r="A78" s="262" t="s">
        <v>106</v>
      </c>
      <c r="B78" s="260"/>
      <c r="C78" s="260"/>
      <c r="D78" s="260"/>
      <c r="E78" s="260"/>
      <c r="F78" s="260"/>
      <c r="G78" s="260"/>
      <c r="H78" s="260"/>
      <c r="I78" s="260"/>
      <c r="J78" s="260"/>
      <c r="K78" s="260"/>
      <c r="L78" s="260"/>
      <c r="M78" s="187"/>
      <c r="N78" s="187"/>
      <c r="O78" s="187"/>
      <c r="P78" s="187"/>
      <c r="Q78" s="187"/>
      <c r="R78" s="187"/>
      <c r="S78" s="187"/>
      <c r="T78" s="187"/>
      <c r="U78" s="187"/>
      <c r="V78" s="187"/>
      <c r="W78" s="187"/>
      <c r="X78" s="188"/>
      <c r="Y78" s="1"/>
    </row>
    <row r="79" spans="1:25" ht="13.5" customHeight="1">
      <c r="A79" s="181"/>
      <c r="B79" s="182"/>
      <c r="C79" s="182"/>
      <c r="D79" s="182"/>
      <c r="E79" s="182"/>
      <c r="F79" s="182"/>
      <c r="G79" s="182"/>
      <c r="H79" s="182"/>
      <c r="I79" s="182"/>
      <c r="J79" s="182"/>
      <c r="K79" s="182"/>
      <c r="L79" s="182"/>
      <c r="M79" s="182"/>
      <c r="N79" s="182"/>
      <c r="O79" s="182"/>
      <c r="P79" s="182"/>
      <c r="Q79" s="182"/>
      <c r="R79" s="182"/>
      <c r="S79" s="182"/>
      <c r="T79" s="182"/>
      <c r="U79" s="182"/>
      <c r="V79" s="182"/>
      <c r="W79" s="182"/>
      <c r="X79" s="183"/>
      <c r="Y79" s="1"/>
    </row>
    <row r="80" spans="1:25" ht="72.75" customHeight="1">
      <c r="A80" s="259" t="s">
        <v>114</v>
      </c>
      <c r="B80" s="260"/>
      <c r="C80" s="260"/>
      <c r="D80" s="260"/>
      <c r="E80" s="260"/>
      <c r="F80" s="260"/>
      <c r="G80" s="260"/>
      <c r="H80" s="260"/>
      <c r="I80" s="260"/>
      <c r="J80" s="260"/>
      <c r="K80" s="260"/>
      <c r="L80" s="260"/>
      <c r="M80" s="260"/>
      <c r="N80" s="260"/>
      <c r="O80" s="260"/>
      <c r="P80" s="260"/>
      <c r="Q80" s="260"/>
      <c r="R80" s="260"/>
      <c r="S80" s="260"/>
      <c r="T80" s="260"/>
      <c r="U80" s="260"/>
      <c r="V80" s="260"/>
      <c r="W80" s="260"/>
      <c r="X80" s="261"/>
      <c r="Y80" s="1"/>
    </row>
    <row r="81" spans="1:25" ht="14.25" customHeight="1">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3"/>
      <c r="Y81" s="1"/>
    </row>
    <row r="82" spans="1:25" ht="20.25" customHeight="1">
      <c r="A82" s="262" t="s">
        <v>107</v>
      </c>
      <c r="B82" s="260"/>
      <c r="C82" s="260"/>
      <c r="D82" s="260"/>
      <c r="E82" s="260"/>
      <c r="F82" s="260"/>
      <c r="G82" s="260"/>
      <c r="H82" s="260"/>
      <c r="I82" s="260"/>
      <c r="J82" s="260"/>
      <c r="K82" s="260"/>
      <c r="L82" s="260"/>
      <c r="M82" s="260"/>
      <c r="N82" s="260"/>
      <c r="O82" s="260"/>
      <c r="P82" s="260"/>
      <c r="Q82" s="260"/>
      <c r="R82" s="260"/>
      <c r="S82" s="182"/>
      <c r="T82" s="182"/>
      <c r="U82" s="182"/>
      <c r="V82" s="182"/>
      <c r="W82" s="182"/>
      <c r="X82" s="183"/>
      <c r="Y82" s="1"/>
    </row>
    <row r="83" spans="1:25" ht="15" customHeight="1">
      <c r="A83" s="186"/>
      <c r="B83" s="187"/>
      <c r="C83" s="187"/>
      <c r="D83" s="187"/>
      <c r="E83" s="187"/>
      <c r="F83" s="187"/>
      <c r="G83" s="187"/>
      <c r="H83" s="187"/>
      <c r="I83" s="187"/>
      <c r="J83" s="187"/>
      <c r="K83" s="187"/>
      <c r="L83" s="187"/>
      <c r="M83" s="187"/>
      <c r="N83" s="187"/>
      <c r="O83" s="187"/>
      <c r="P83" s="187"/>
      <c r="Q83" s="187"/>
      <c r="R83" s="187"/>
      <c r="S83" s="182"/>
      <c r="T83" s="182"/>
      <c r="U83" s="182"/>
      <c r="V83" s="182"/>
      <c r="W83" s="182"/>
      <c r="X83" s="183"/>
      <c r="Y83" s="1"/>
    </row>
    <row r="84" spans="1:25" ht="57" customHeight="1">
      <c r="A84" s="259" t="s">
        <v>111</v>
      </c>
      <c r="B84" s="260"/>
      <c r="C84" s="260"/>
      <c r="D84" s="260"/>
      <c r="E84" s="260"/>
      <c r="F84" s="260"/>
      <c r="G84" s="260"/>
      <c r="H84" s="260"/>
      <c r="I84" s="260"/>
      <c r="J84" s="260"/>
      <c r="K84" s="260"/>
      <c r="L84" s="260"/>
      <c r="M84" s="260"/>
      <c r="N84" s="260"/>
      <c r="O84" s="260"/>
      <c r="P84" s="260"/>
      <c r="Q84" s="260"/>
      <c r="R84" s="260"/>
      <c r="S84" s="260"/>
      <c r="T84" s="260"/>
      <c r="U84" s="260"/>
      <c r="V84" s="260"/>
      <c r="W84" s="260"/>
      <c r="X84" s="261"/>
      <c r="Y84" s="1"/>
    </row>
    <row r="85" spans="1:25" ht="18" customHeight="1">
      <c r="A85" s="181"/>
      <c r="B85" s="182"/>
      <c r="C85" s="182"/>
      <c r="D85" s="182"/>
      <c r="E85" s="182"/>
      <c r="F85" s="182"/>
      <c r="G85" s="182"/>
      <c r="H85" s="182"/>
      <c r="I85" s="182"/>
      <c r="J85" s="182"/>
      <c r="K85" s="182"/>
      <c r="L85" s="182"/>
      <c r="M85" s="182"/>
      <c r="N85" s="182"/>
      <c r="O85" s="182"/>
      <c r="P85" s="182"/>
      <c r="Q85" s="182"/>
      <c r="R85" s="182"/>
      <c r="S85" s="182"/>
      <c r="T85" s="182"/>
      <c r="U85" s="182"/>
      <c r="V85" s="182"/>
      <c r="W85" s="182"/>
      <c r="X85" s="183"/>
      <c r="Y85" s="1"/>
    </row>
    <row r="86" spans="1:25" ht="18" customHeight="1">
      <c r="A86" s="262" t="s">
        <v>108</v>
      </c>
      <c r="B86" s="260"/>
      <c r="C86" s="260"/>
      <c r="D86" s="260"/>
      <c r="E86" s="260"/>
      <c r="F86" s="260"/>
      <c r="G86" s="260"/>
      <c r="H86" s="260"/>
      <c r="I86" s="260"/>
      <c r="J86" s="260"/>
      <c r="K86" s="260"/>
      <c r="L86" s="260"/>
      <c r="M86" s="182"/>
      <c r="N86" s="182"/>
      <c r="O86" s="182"/>
      <c r="P86" s="182"/>
      <c r="Q86" s="182"/>
      <c r="R86" s="182"/>
      <c r="S86" s="182"/>
      <c r="T86" s="182"/>
      <c r="U86" s="182"/>
      <c r="V86" s="182"/>
      <c r="W86" s="182"/>
      <c r="X86" s="183"/>
      <c r="Y86" s="1"/>
    </row>
    <row r="87" spans="1:25" ht="18" customHeight="1">
      <c r="A87" s="181"/>
      <c r="B87" s="182"/>
      <c r="C87" s="182"/>
      <c r="D87" s="182"/>
      <c r="E87" s="182"/>
      <c r="F87" s="182"/>
      <c r="G87" s="182"/>
      <c r="H87" s="182"/>
      <c r="I87" s="182"/>
      <c r="J87" s="182"/>
      <c r="K87" s="182"/>
      <c r="L87" s="182"/>
      <c r="M87" s="182"/>
      <c r="N87" s="182"/>
      <c r="O87" s="182"/>
      <c r="P87" s="182"/>
      <c r="Q87" s="182"/>
      <c r="R87" s="182"/>
      <c r="S87" s="182"/>
      <c r="T87" s="182"/>
      <c r="U87" s="182"/>
      <c r="V87" s="182"/>
      <c r="W87" s="182"/>
      <c r="X87" s="183"/>
      <c r="Y87" s="1"/>
    </row>
    <row r="88" spans="1:25" ht="77.25" customHeight="1">
      <c r="A88" s="262" t="s">
        <v>120</v>
      </c>
      <c r="B88" s="260"/>
      <c r="C88" s="260"/>
      <c r="D88" s="260"/>
      <c r="E88" s="260"/>
      <c r="F88" s="260"/>
      <c r="G88" s="260"/>
      <c r="H88" s="260"/>
      <c r="I88" s="260"/>
      <c r="J88" s="260"/>
      <c r="K88" s="260"/>
      <c r="L88" s="260"/>
      <c r="M88" s="260"/>
      <c r="N88" s="260"/>
      <c r="O88" s="260"/>
      <c r="P88" s="260"/>
      <c r="Q88" s="260"/>
      <c r="R88" s="260"/>
      <c r="S88" s="260"/>
      <c r="T88" s="260"/>
      <c r="U88" s="260"/>
      <c r="V88" s="260"/>
      <c r="W88" s="260"/>
      <c r="X88" s="261"/>
      <c r="Y88" s="1"/>
    </row>
    <row r="89" spans="1:30" ht="18">
      <c r="A89" s="14"/>
      <c r="B89" s="1"/>
      <c r="C89" s="1"/>
      <c r="D89" s="1"/>
      <c r="E89" s="1"/>
      <c r="F89" s="1"/>
      <c r="G89" s="1"/>
      <c r="H89" s="1"/>
      <c r="I89" s="1"/>
      <c r="J89" s="1"/>
      <c r="K89" s="1"/>
      <c r="L89" s="1"/>
      <c r="M89" s="1"/>
      <c r="N89" s="1"/>
      <c r="O89" s="1"/>
      <c r="P89" s="1"/>
      <c r="Q89" s="1"/>
      <c r="R89" s="1"/>
      <c r="S89" s="1"/>
      <c r="T89" s="1"/>
      <c r="U89" s="1"/>
      <c r="V89" s="1"/>
      <c r="W89" s="1"/>
      <c r="X89" s="1"/>
      <c r="Y89" s="1"/>
      <c r="Z89" s="36"/>
      <c r="AB89" s="36"/>
      <c r="AD89" s="36"/>
    </row>
    <row r="90" spans="1:256" ht="18">
      <c r="A90" s="212" t="s">
        <v>130</v>
      </c>
      <c r="B90" s="266"/>
      <c r="C90" s="266"/>
      <c r="D90" s="266"/>
      <c r="E90" s="266"/>
      <c r="F90" s="266"/>
      <c r="G90" s="266"/>
      <c r="H90" s="266"/>
      <c r="I90" s="266"/>
      <c r="J90" s="266"/>
      <c r="K90" s="266"/>
      <c r="L90" s="266"/>
      <c r="M90" s="266"/>
      <c r="N90" s="266"/>
      <c r="O90" s="266"/>
      <c r="P90" s="266"/>
      <c r="Q90" s="266"/>
      <c r="R90" s="266"/>
      <c r="S90" s="266"/>
      <c r="T90" s="266"/>
      <c r="U90" s="266"/>
      <c r="V90" s="266"/>
      <c r="W90" s="266"/>
      <c r="X90" s="267"/>
      <c r="Y90" s="1" t="s">
        <v>6</v>
      </c>
      <c r="Z90" s="25">
        <f>Z44+Z71</f>
        <v>88</v>
      </c>
      <c r="AA90" s="1">
        <f>SUM(AA44:AA71)</f>
        <v>0</v>
      </c>
      <c r="AB90" s="25">
        <f>AB44+AB71</f>
        <v>13</v>
      </c>
      <c r="AC90" s="1">
        <f>SUM(AC44:AC71)</f>
        <v>-25024</v>
      </c>
      <c r="AD90" s="25">
        <f>AD44+AD71</f>
        <v>23880</v>
      </c>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256" ht="20.25">
      <c r="A93" s="21"/>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sheetData>
  <mergeCells count="22">
    <mergeCell ref="A86:L86"/>
    <mergeCell ref="A88:X88"/>
    <mergeCell ref="A90:X90"/>
    <mergeCell ref="A68:AE68"/>
    <mergeCell ref="A60:X60"/>
    <mergeCell ref="A84:X84"/>
    <mergeCell ref="A82:R82"/>
    <mergeCell ref="A74:R74"/>
    <mergeCell ref="A76:X76"/>
    <mergeCell ref="A78:L78"/>
    <mergeCell ref="A80:X80"/>
    <mergeCell ref="A73:X73"/>
    <mergeCell ref="A50:H50"/>
    <mergeCell ref="A54:L54"/>
    <mergeCell ref="A56:X56"/>
    <mergeCell ref="A52:Y52"/>
    <mergeCell ref="A53:L53"/>
    <mergeCell ref="B26:AD32"/>
    <mergeCell ref="A46:H46"/>
    <mergeCell ref="A48:X48"/>
    <mergeCell ref="A42:H42"/>
    <mergeCell ref="A44:X44"/>
  </mergeCells>
  <printOptions/>
  <pageMargins left="0.75" right="0.75" top="1" bottom="1" header="0.5" footer="0.5"/>
  <pageSetup horizontalDpi="600" verticalDpi="600" orientation="landscape" scale="55" r:id="rId1"/>
  <rowBreaks count="2" manualBreakCount="2">
    <brk id="35" max="30" man="1"/>
    <brk id="65" max="30" man="1"/>
  </rowBreaks>
</worksheet>
</file>

<file path=xl/worksheets/sheet3.xml><?xml version="1.0" encoding="utf-8"?>
<worksheet xmlns="http://schemas.openxmlformats.org/spreadsheetml/2006/main" xmlns:r="http://schemas.openxmlformats.org/officeDocument/2006/relationships">
  <dimension ref="A4:AM69"/>
  <sheetViews>
    <sheetView workbookViewId="0" topLeftCell="A1">
      <selection activeCell="A8" sqref="A8"/>
    </sheetView>
  </sheetViews>
  <sheetFormatPr defaultColWidth="9.140625" defaultRowHeight="12.75"/>
  <cols>
    <col min="1" max="1" width="3.00390625" style="155" customWidth="1"/>
    <col min="2" max="5" width="9.140625" style="155" customWidth="1"/>
    <col min="6" max="6" width="12.28125" style="155" customWidth="1"/>
    <col min="7" max="7" width="3.140625" style="155" customWidth="1"/>
    <col min="8" max="8" width="12.8515625" style="155" customWidth="1"/>
    <col min="9" max="9" width="2.140625" style="155" customWidth="1"/>
    <col min="10" max="10" width="13.57421875" style="155" customWidth="1"/>
    <col min="11" max="11" width="2.140625" style="155" customWidth="1"/>
    <col min="12" max="12" width="14.8515625" style="155" customWidth="1"/>
    <col min="13" max="13" width="2.7109375" style="155" customWidth="1"/>
    <col min="14" max="14" width="14.00390625" style="155" customWidth="1"/>
    <col min="15" max="15" width="2.00390625" style="155" customWidth="1"/>
    <col min="16" max="16" width="13.7109375" style="155" customWidth="1"/>
    <col min="17" max="17" width="2.8515625" style="155" customWidth="1"/>
    <col min="18" max="18" width="11.7109375" style="155" customWidth="1"/>
    <col min="19" max="19" width="2.7109375" style="155" customWidth="1"/>
    <col min="20" max="20" width="8.57421875" style="155" customWidth="1"/>
    <col min="21" max="21" width="1.8515625" style="155" customWidth="1"/>
    <col min="22" max="22" width="8.57421875" style="155" customWidth="1"/>
    <col min="23" max="23" width="2.28125" style="155" customWidth="1"/>
    <col min="24" max="24" width="14.00390625" style="155" customWidth="1"/>
    <col min="25" max="25" width="2.00390625" style="155" customWidth="1"/>
    <col min="26" max="26" width="10.140625" style="155" customWidth="1"/>
    <col min="27" max="27" width="2.28125" style="155" customWidth="1"/>
    <col min="28" max="28" width="10.140625" style="155" customWidth="1"/>
    <col min="29" max="29" width="2.421875" style="155" customWidth="1"/>
    <col min="30" max="30" width="14.00390625" style="155" customWidth="1"/>
    <col min="31" max="31" width="2.421875" style="155" hidden="1" customWidth="1"/>
    <col min="32" max="32" width="8.57421875" style="155" hidden="1" customWidth="1"/>
    <col min="33" max="33" width="2.57421875" style="155" hidden="1" customWidth="1"/>
    <col min="34" max="34" width="8.57421875" style="155" hidden="1" customWidth="1"/>
    <col min="35" max="35" width="2.7109375" style="155" hidden="1" customWidth="1"/>
    <col min="36" max="36" width="11.7109375" style="155" hidden="1" customWidth="1"/>
    <col min="37" max="37" width="2.28125" style="155" hidden="1" customWidth="1"/>
    <col min="38" max="38" width="2.28125" style="155" customWidth="1"/>
    <col min="39" max="16384" width="9.140625" style="155" customWidth="1"/>
  </cols>
  <sheetData>
    <row r="4" spans="1:38" ht="15.75">
      <c r="A4" s="152" t="s">
        <v>76</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4"/>
      <c r="AF4" s="154"/>
      <c r="AG4" s="154"/>
      <c r="AH4" s="154"/>
      <c r="AI4" s="154"/>
      <c r="AJ4" s="154"/>
      <c r="AK4" s="154"/>
      <c r="AL4" s="154"/>
    </row>
    <row r="5" spans="1:38" ht="15.75">
      <c r="A5" s="156" t="s">
        <v>54</v>
      </c>
      <c r="B5" s="153"/>
      <c r="C5" s="157"/>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4"/>
      <c r="AF5" s="154"/>
      <c r="AG5" s="154"/>
      <c r="AH5" s="154"/>
      <c r="AI5" s="154"/>
      <c r="AJ5" s="154"/>
      <c r="AK5" s="154"/>
      <c r="AL5" s="154"/>
    </row>
    <row r="6" spans="1:38" ht="15">
      <c r="A6" s="153" t="s">
        <v>7</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4"/>
      <c r="AF6" s="154"/>
      <c r="AG6" s="154"/>
      <c r="AH6" s="154"/>
      <c r="AI6" s="154"/>
      <c r="AJ6" s="154"/>
      <c r="AK6" s="154"/>
      <c r="AL6" s="154"/>
    </row>
    <row r="7" spans="1:38" ht="15">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4"/>
      <c r="AF7" s="154"/>
      <c r="AG7" s="154"/>
      <c r="AH7" s="154"/>
      <c r="AI7" s="154"/>
      <c r="AJ7" s="154"/>
      <c r="AK7" s="154"/>
      <c r="AL7" s="154"/>
    </row>
    <row r="8" spans="1:30" ht="15">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row>
    <row r="9" spans="1:36" ht="15.75">
      <c r="A9" s="149"/>
      <c r="B9" s="149"/>
      <c r="C9" s="149"/>
      <c r="D9" s="149"/>
      <c r="E9" s="149"/>
      <c r="F9" s="149"/>
      <c r="G9" s="149"/>
      <c r="H9" s="149"/>
      <c r="I9" s="149"/>
      <c r="J9" s="149"/>
      <c r="K9" s="149"/>
      <c r="L9" s="149"/>
      <c r="M9" s="149"/>
      <c r="N9" s="271" t="s">
        <v>55</v>
      </c>
      <c r="O9" s="272"/>
      <c r="P9" s="272"/>
      <c r="Q9" s="272"/>
      <c r="R9" s="272"/>
      <c r="S9" s="272"/>
      <c r="T9" s="272"/>
      <c r="U9" s="272"/>
      <c r="V9" s="272"/>
      <c r="W9" s="272"/>
      <c r="X9" s="272"/>
      <c r="Y9" s="272"/>
      <c r="Z9" s="272"/>
      <c r="AA9" s="272"/>
      <c r="AB9" s="272"/>
      <c r="AC9" s="272"/>
      <c r="AD9" s="272"/>
      <c r="AE9" s="272"/>
      <c r="AF9" s="272"/>
      <c r="AG9" s="272"/>
      <c r="AH9" s="272"/>
      <c r="AI9" s="272"/>
      <c r="AJ9" s="273"/>
    </row>
    <row r="10" spans="1:38" ht="32.25" customHeight="1">
      <c r="A10" s="158"/>
      <c r="B10" s="149"/>
      <c r="C10" s="149"/>
      <c r="D10" s="149"/>
      <c r="E10" s="149"/>
      <c r="F10" s="149"/>
      <c r="G10" s="149"/>
      <c r="H10" s="274" t="s">
        <v>121</v>
      </c>
      <c r="I10" s="275"/>
      <c r="J10" s="275"/>
      <c r="K10" s="275"/>
      <c r="L10" s="276"/>
      <c r="M10" s="137"/>
      <c r="N10" s="193" t="s">
        <v>96</v>
      </c>
      <c r="O10" s="193"/>
      <c r="P10" s="193"/>
      <c r="Q10" s="193"/>
      <c r="R10" s="193"/>
      <c r="S10" s="194"/>
      <c r="T10" s="193" t="s">
        <v>97</v>
      </c>
      <c r="U10" s="193"/>
      <c r="V10" s="193"/>
      <c r="W10" s="193"/>
      <c r="X10" s="193"/>
      <c r="Y10" s="194"/>
      <c r="Z10" s="193" t="s">
        <v>98</v>
      </c>
      <c r="AA10" s="193"/>
      <c r="AB10" s="193"/>
      <c r="AC10" s="193"/>
      <c r="AD10" s="193"/>
      <c r="AE10" s="195"/>
      <c r="AF10" s="193" t="s">
        <v>56</v>
      </c>
      <c r="AG10" s="193"/>
      <c r="AH10" s="193"/>
      <c r="AI10" s="193"/>
      <c r="AJ10" s="193"/>
      <c r="AK10" s="196"/>
      <c r="AL10" s="196"/>
    </row>
    <row r="11" spans="1:38" ht="15.75">
      <c r="A11" s="136" t="s">
        <v>57</v>
      </c>
      <c r="B11" s="149"/>
      <c r="C11" s="149"/>
      <c r="D11" s="149"/>
      <c r="E11" s="149"/>
      <c r="F11" s="149"/>
      <c r="G11" s="149"/>
      <c r="H11" s="197" t="s">
        <v>15</v>
      </c>
      <c r="I11" s="197"/>
      <c r="J11" s="197"/>
      <c r="K11" s="197"/>
      <c r="L11" s="197"/>
      <c r="M11" s="197"/>
      <c r="N11" s="197" t="s">
        <v>15</v>
      </c>
      <c r="O11" s="197"/>
      <c r="P11" s="197"/>
      <c r="Q11" s="197"/>
      <c r="R11" s="197"/>
      <c r="S11" s="197"/>
      <c r="T11" s="197" t="s">
        <v>15</v>
      </c>
      <c r="U11" s="197"/>
      <c r="V11" s="197"/>
      <c r="W11" s="197"/>
      <c r="X11" s="197"/>
      <c r="Y11" s="197"/>
      <c r="Z11" s="197" t="s">
        <v>15</v>
      </c>
      <c r="AA11" s="197"/>
      <c r="AB11" s="197"/>
      <c r="AC11" s="197"/>
      <c r="AD11" s="197"/>
      <c r="AE11" s="198"/>
      <c r="AF11" s="197" t="s">
        <v>15</v>
      </c>
      <c r="AG11" s="197"/>
      <c r="AH11" s="197"/>
      <c r="AI11" s="197"/>
      <c r="AJ11" s="197"/>
      <c r="AK11" s="198"/>
      <c r="AL11" s="198"/>
    </row>
    <row r="12" spans="1:38" ht="15.75">
      <c r="A12" s="158" t="s">
        <v>12</v>
      </c>
      <c r="B12" s="149"/>
      <c r="C12" s="149"/>
      <c r="D12" s="149"/>
      <c r="E12" s="149"/>
      <c r="F12" s="149"/>
      <c r="G12" s="149"/>
      <c r="H12" s="199" t="s">
        <v>17</v>
      </c>
      <c r="I12" s="197"/>
      <c r="J12" s="199" t="s">
        <v>13</v>
      </c>
      <c r="K12" s="197"/>
      <c r="L12" s="199" t="s">
        <v>11</v>
      </c>
      <c r="M12" s="197"/>
      <c r="N12" s="199" t="s">
        <v>17</v>
      </c>
      <c r="O12" s="197"/>
      <c r="P12" s="199" t="s">
        <v>13</v>
      </c>
      <c r="Q12" s="197"/>
      <c r="R12" s="199" t="s">
        <v>11</v>
      </c>
      <c r="S12" s="197"/>
      <c r="T12" s="199" t="s">
        <v>17</v>
      </c>
      <c r="U12" s="197"/>
      <c r="V12" s="199" t="s">
        <v>13</v>
      </c>
      <c r="W12" s="197"/>
      <c r="X12" s="199" t="s">
        <v>11</v>
      </c>
      <c r="Y12" s="197"/>
      <c r="Z12" s="199" t="s">
        <v>17</v>
      </c>
      <c r="AA12" s="197"/>
      <c r="AB12" s="199" t="s">
        <v>13</v>
      </c>
      <c r="AC12" s="197"/>
      <c r="AD12" s="199" t="s">
        <v>11</v>
      </c>
      <c r="AE12" s="198"/>
      <c r="AF12" s="199" t="s">
        <v>17</v>
      </c>
      <c r="AG12" s="197"/>
      <c r="AH12" s="199" t="s">
        <v>13</v>
      </c>
      <c r="AI12" s="197"/>
      <c r="AJ12" s="199" t="s">
        <v>11</v>
      </c>
      <c r="AK12" s="198"/>
      <c r="AL12" s="198"/>
    </row>
    <row r="13" spans="1:36" ht="15">
      <c r="A13" s="149" t="s">
        <v>8</v>
      </c>
      <c r="B13" s="149" t="s">
        <v>84</v>
      </c>
      <c r="C13" s="149"/>
      <c r="D13" s="149"/>
      <c r="E13" s="149"/>
      <c r="F13" s="149"/>
      <c r="G13" s="149" t="s">
        <v>6</v>
      </c>
      <c r="I13" s="149"/>
      <c r="K13" s="149"/>
      <c r="M13" s="149"/>
      <c r="O13" s="149"/>
      <c r="Q13" s="149"/>
      <c r="S13" s="149"/>
      <c r="U13" s="149" t="s">
        <v>6</v>
      </c>
      <c r="W13" s="149"/>
      <c r="Y13" s="149"/>
      <c r="Z13" s="149"/>
      <c r="AA13" s="149"/>
      <c r="AB13" s="149"/>
      <c r="AC13" s="149"/>
      <c r="AD13" s="149"/>
      <c r="AF13" s="149"/>
      <c r="AG13" s="149"/>
      <c r="AH13" s="149"/>
      <c r="AI13" s="149"/>
      <c r="AJ13" s="149"/>
    </row>
    <row r="14" spans="1:36" ht="15">
      <c r="A14" s="149"/>
      <c r="B14" s="149"/>
      <c r="C14" s="149" t="s">
        <v>85</v>
      </c>
      <c r="D14" s="149"/>
      <c r="E14" s="149"/>
      <c r="F14" s="149"/>
      <c r="G14" s="149" t="s">
        <v>6</v>
      </c>
      <c r="H14" s="149">
        <v>2629</v>
      </c>
      <c r="I14" s="149"/>
      <c r="J14" s="149">
        <v>2388</v>
      </c>
      <c r="K14" s="149"/>
      <c r="L14" s="151">
        <v>500265</v>
      </c>
      <c r="M14" s="149"/>
      <c r="N14" s="149">
        <v>2598</v>
      </c>
      <c r="O14" s="149"/>
      <c r="P14" s="149">
        <v>2362</v>
      </c>
      <c r="Q14" s="149"/>
      <c r="R14" s="151">
        <v>492945</v>
      </c>
      <c r="S14" s="149"/>
      <c r="T14" s="149">
        <v>0</v>
      </c>
      <c r="U14" s="149"/>
      <c r="V14" s="149">
        <v>0</v>
      </c>
      <c r="W14" s="149"/>
      <c r="X14" s="151">
        <v>0</v>
      </c>
      <c r="Y14" s="149"/>
      <c r="Z14" s="161">
        <v>31</v>
      </c>
      <c r="AA14" s="149"/>
      <c r="AB14" s="161">
        <v>26</v>
      </c>
      <c r="AC14" s="149"/>
      <c r="AD14" s="162">
        <v>7320</v>
      </c>
      <c r="AF14" s="161">
        <v>0</v>
      </c>
      <c r="AG14" s="149"/>
      <c r="AH14" s="161">
        <v>0</v>
      </c>
      <c r="AI14" s="149"/>
      <c r="AJ14" s="161">
        <v>0</v>
      </c>
    </row>
    <row r="15" spans="1:38" ht="15">
      <c r="A15" s="149"/>
      <c r="B15" s="149"/>
      <c r="C15" s="149" t="s">
        <v>92</v>
      </c>
      <c r="D15" s="149"/>
      <c r="E15" s="149"/>
      <c r="F15" s="149"/>
      <c r="G15" s="149" t="s">
        <v>6</v>
      </c>
      <c r="H15" s="176">
        <v>655</v>
      </c>
      <c r="I15" s="176" t="s">
        <v>6</v>
      </c>
      <c r="J15" s="176">
        <v>623</v>
      </c>
      <c r="K15" s="176"/>
      <c r="L15" s="176">
        <v>199182</v>
      </c>
      <c r="M15" s="176"/>
      <c r="N15" s="177">
        <v>0</v>
      </c>
      <c r="O15" s="176"/>
      <c r="P15" s="177">
        <v>0</v>
      </c>
      <c r="Q15" s="176"/>
      <c r="R15" s="177">
        <v>0</v>
      </c>
      <c r="S15" s="176"/>
      <c r="T15" s="177">
        <v>655</v>
      </c>
      <c r="U15" s="176"/>
      <c r="V15" s="177">
        <v>623</v>
      </c>
      <c r="W15" s="176"/>
      <c r="X15" s="177">
        <v>199182</v>
      </c>
      <c r="Y15" s="176"/>
      <c r="Z15" s="177">
        <v>0</v>
      </c>
      <c r="AA15" s="176"/>
      <c r="AB15" s="177">
        <v>0</v>
      </c>
      <c r="AC15" s="176"/>
      <c r="AD15" s="177">
        <v>0</v>
      </c>
      <c r="AE15" s="164"/>
      <c r="AF15" s="177">
        <v>0</v>
      </c>
      <c r="AG15" s="176"/>
      <c r="AH15" s="177">
        <v>0</v>
      </c>
      <c r="AI15" s="176"/>
      <c r="AJ15" s="177">
        <v>0</v>
      </c>
      <c r="AK15" s="164"/>
      <c r="AL15" s="164"/>
    </row>
    <row r="16" spans="1:39" ht="15">
      <c r="A16" s="149"/>
      <c r="B16" s="149"/>
      <c r="C16" s="149" t="s">
        <v>93</v>
      </c>
      <c r="D16" s="149"/>
      <c r="E16" s="149"/>
      <c r="F16" s="149"/>
      <c r="G16" s="174" t="s">
        <v>6</v>
      </c>
      <c r="H16" s="172">
        <v>188</v>
      </c>
      <c r="I16" s="172"/>
      <c r="J16" s="172">
        <v>175</v>
      </c>
      <c r="K16" s="172" t="s">
        <v>6</v>
      </c>
      <c r="L16" s="172">
        <v>22950</v>
      </c>
      <c r="M16" s="172"/>
      <c r="N16" s="172">
        <v>184</v>
      </c>
      <c r="O16" s="172"/>
      <c r="P16" s="172">
        <v>171</v>
      </c>
      <c r="Q16" s="172"/>
      <c r="R16" s="172">
        <v>22491</v>
      </c>
      <c r="S16" s="172"/>
      <c r="T16" s="172">
        <v>4</v>
      </c>
      <c r="U16" s="172"/>
      <c r="V16" s="172">
        <v>4</v>
      </c>
      <c r="W16" s="172"/>
      <c r="X16" s="172">
        <v>459</v>
      </c>
      <c r="Y16" s="172"/>
      <c r="Z16" s="172">
        <v>0</v>
      </c>
      <c r="AA16" s="171"/>
      <c r="AB16" s="172">
        <v>0</v>
      </c>
      <c r="AC16" s="172"/>
      <c r="AD16" s="172">
        <v>0</v>
      </c>
      <c r="AE16" s="180"/>
      <c r="AF16" s="172">
        <v>0</v>
      </c>
      <c r="AG16" s="171"/>
      <c r="AH16" s="172">
        <v>0</v>
      </c>
      <c r="AI16" s="172"/>
      <c r="AJ16" s="172">
        <v>0</v>
      </c>
      <c r="AK16" s="180"/>
      <c r="AL16" s="180"/>
      <c r="AM16" s="175"/>
    </row>
    <row r="17" spans="1:38" ht="15">
      <c r="A17" s="149"/>
      <c r="B17" s="149"/>
      <c r="C17" s="149" t="s">
        <v>94</v>
      </c>
      <c r="D17" s="149"/>
      <c r="E17" s="149"/>
      <c r="F17" s="149"/>
      <c r="G17" s="149"/>
      <c r="H17" s="178">
        <v>1670</v>
      </c>
      <c r="I17" s="159"/>
      <c r="J17" s="178">
        <v>1663</v>
      </c>
      <c r="K17" s="159"/>
      <c r="L17" s="178">
        <v>246583</v>
      </c>
      <c r="M17" s="159"/>
      <c r="N17" s="178">
        <v>1369</v>
      </c>
      <c r="O17" s="159"/>
      <c r="P17" s="178">
        <v>1364</v>
      </c>
      <c r="Q17" s="159"/>
      <c r="R17" s="178">
        <v>182471</v>
      </c>
      <c r="S17" s="159"/>
      <c r="T17" s="178">
        <v>0</v>
      </c>
      <c r="U17" s="159"/>
      <c r="V17" s="178">
        <v>0</v>
      </c>
      <c r="W17" s="159"/>
      <c r="X17" s="178">
        <v>0</v>
      </c>
      <c r="Y17" s="159"/>
      <c r="Z17" s="178">
        <v>301</v>
      </c>
      <c r="AA17" s="179"/>
      <c r="AB17" s="178">
        <v>299</v>
      </c>
      <c r="AC17" s="159"/>
      <c r="AD17" s="178">
        <v>64112</v>
      </c>
      <c r="AE17" s="160"/>
      <c r="AF17" s="178"/>
      <c r="AG17" s="179"/>
      <c r="AH17" s="178"/>
      <c r="AI17" s="159"/>
      <c r="AJ17" s="178"/>
      <c r="AK17" s="160"/>
      <c r="AL17" s="189"/>
    </row>
    <row r="18" spans="1:36" ht="15">
      <c r="A18" s="149"/>
      <c r="B18" s="149"/>
      <c r="C18" s="149" t="s">
        <v>58</v>
      </c>
      <c r="D18" s="149"/>
      <c r="E18" s="149"/>
      <c r="F18" s="149"/>
      <c r="G18" s="149" t="s">
        <v>6</v>
      </c>
      <c r="H18" s="149">
        <f>SUM(H14:H17)</f>
        <v>5142</v>
      </c>
      <c r="I18" s="149"/>
      <c r="J18" s="149">
        <f>SUM(J14:J17)</f>
        <v>4849</v>
      </c>
      <c r="K18" s="149"/>
      <c r="L18" s="149">
        <f>SUM(L14:L17)</f>
        <v>968980</v>
      </c>
      <c r="M18" s="149"/>
      <c r="N18" s="149">
        <f>SUM(N14:N17)</f>
        <v>4151</v>
      </c>
      <c r="O18" s="149"/>
      <c r="P18" s="149">
        <f>SUM(P14:P17)</f>
        <v>3897</v>
      </c>
      <c r="Q18" s="149"/>
      <c r="R18" s="149">
        <f>SUM(R14:R17)</f>
        <v>697907</v>
      </c>
      <c r="S18" s="149"/>
      <c r="T18" s="149">
        <f>SUM(T14:T16)</f>
        <v>659</v>
      </c>
      <c r="U18" s="149"/>
      <c r="V18" s="149">
        <f>SUM(V14:V16)</f>
        <v>627</v>
      </c>
      <c r="W18" s="149"/>
      <c r="X18" s="149">
        <f>SUM(X14:X16)</f>
        <v>199641</v>
      </c>
      <c r="Y18" s="149"/>
      <c r="Z18" s="149">
        <f>SUM(Z14:Z17)</f>
        <v>332</v>
      </c>
      <c r="AA18" s="149"/>
      <c r="AB18" s="149">
        <f>SUM(AB14:AB17)</f>
        <v>325</v>
      </c>
      <c r="AC18" s="149"/>
      <c r="AD18" s="149">
        <f>SUM(AD14:AD17)</f>
        <v>71432</v>
      </c>
      <c r="AF18" s="149">
        <f>SUM(AF14:AF16)</f>
        <v>0</v>
      </c>
      <c r="AG18" s="149"/>
      <c r="AH18" s="149">
        <f>SUM(AH14:AH16)</f>
        <v>0</v>
      </c>
      <c r="AI18" s="149"/>
      <c r="AJ18" s="149">
        <f>SUM(AJ14:AJ16)</f>
        <v>0</v>
      </c>
    </row>
    <row r="19" spans="1:36" ht="15">
      <c r="A19" s="149"/>
      <c r="B19" s="149"/>
      <c r="C19" s="149"/>
      <c r="D19" s="149"/>
      <c r="E19" s="149"/>
      <c r="F19" s="149"/>
      <c r="G19" s="149" t="s">
        <v>6</v>
      </c>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F19" s="149"/>
      <c r="AG19" s="149"/>
      <c r="AH19" s="149"/>
      <c r="AI19" s="149"/>
      <c r="AJ19" s="149"/>
    </row>
    <row r="20" spans="1:36" ht="15">
      <c r="A20" s="149" t="s">
        <v>9</v>
      </c>
      <c r="B20" s="149" t="s">
        <v>86</v>
      </c>
      <c r="C20" s="149"/>
      <c r="D20" s="149"/>
      <c r="E20" s="149"/>
      <c r="F20" s="149"/>
      <c r="G20" s="149" t="s">
        <v>6</v>
      </c>
      <c r="H20" s="149"/>
      <c r="I20" s="149"/>
      <c r="J20" s="149"/>
      <c r="K20" s="149"/>
      <c r="L20" s="149"/>
      <c r="M20" s="149"/>
      <c r="N20" s="149"/>
      <c r="O20" s="149"/>
      <c r="P20" s="149"/>
      <c r="Q20" s="149"/>
      <c r="R20" s="151"/>
      <c r="S20" s="149"/>
      <c r="T20" s="149"/>
      <c r="U20" s="149"/>
      <c r="V20" s="149"/>
      <c r="W20" s="149"/>
      <c r="X20" s="149"/>
      <c r="Y20" s="149"/>
      <c r="Z20" s="149"/>
      <c r="AA20" s="149"/>
      <c r="AB20" s="149"/>
      <c r="AC20" s="149"/>
      <c r="AD20" s="149"/>
      <c r="AF20" s="149"/>
      <c r="AG20" s="149"/>
      <c r="AH20" s="149"/>
      <c r="AI20" s="149"/>
      <c r="AJ20" s="149"/>
    </row>
    <row r="21" spans="1:36" ht="15">
      <c r="A21" s="149"/>
      <c r="B21" s="149"/>
      <c r="C21" s="149" t="s">
        <v>87</v>
      </c>
      <c r="D21" s="149"/>
      <c r="E21" s="149"/>
      <c r="F21" s="149"/>
      <c r="G21" s="149" t="s">
        <v>6</v>
      </c>
      <c r="H21" s="149">
        <v>990</v>
      </c>
      <c r="I21" s="149"/>
      <c r="J21" s="149">
        <v>995</v>
      </c>
      <c r="K21" s="149"/>
      <c r="L21" s="149">
        <v>124657</v>
      </c>
      <c r="M21" s="149"/>
      <c r="N21" s="149">
        <v>845</v>
      </c>
      <c r="O21" s="149"/>
      <c r="P21" s="149">
        <v>849</v>
      </c>
      <c r="Q21" s="149"/>
      <c r="R21" s="149">
        <v>108081</v>
      </c>
      <c r="S21" s="149"/>
      <c r="T21" s="149">
        <v>145</v>
      </c>
      <c r="U21" s="149" t="s">
        <v>6</v>
      </c>
      <c r="V21" s="149">
        <v>146</v>
      </c>
      <c r="W21" s="149"/>
      <c r="X21" s="149">
        <v>16576</v>
      </c>
      <c r="Y21" s="149"/>
      <c r="Z21" s="161">
        <v>0</v>
      </c>
      <c r="AA21" s="161"/>
      <c r="AB21" s="161">
        <v>0</v>
      </c>
      <c r="AC21" s="149"/>
      <c r="AD21" s="149">
        <v>0</v>
      </c>
      <c r="AF21" s="161">
        <v>0</v>
      </c>
      <c r="AG21" s="161"/>
      <c r="AH21" s="161">
        <v>0</v>
      </c>
      <c r="AI21" s="149"/>
      <c r="AJ21" s="149">
        <v>0</v>
      </c>
    </row>
    <row r="22" spans="1:36" ht="15">
      <c r="A22" s="149"/>
      <c r="B22" s="149"/>
      <c r="C22" s="149" t="s">
        <v>88</v>
      </c>
      <c r="D22" s="149"/>
      <c r="E22" s="149"/>
      <c r="F22" s="149"/>
      <c r="G22" s="149" t="s">
        <v>6</v>
      </c>
      <c r="H22" s="149">
        <v>475</v>
      </c>
      <c r="I22" s="149"/>
      <c r="J22" s="149">
        <v>462</v>
      </c>
      <c r="K22" s="149"/>
      <c r="L22" s="149">
        <v>80841</v>
      </c>
      <c r="M22" s="149"/>
      <c r="N22" s="161">
        <v>475</v>
      </c>
      <c r="O22" s="149"/>
      <c r="P22" s="161">
        <v>462</v>
      </c>
      <c r="Q22" s="149"/>
      <c r="R22" s="161">
        <v>80841</v>
      </c>
      <c r="S22" s="149"/>
      <c r="T22" s="149">
        <v>0</v>
      </c>
      <c r="U22" s="149"/>
      <c r="V22" s="149">
        <v>0</v>
      </c>
      <c r="W22" s="149"/>
      <c r="X22" s="149">
        <v>0</v>
      </c>
      <c r="Y22" s="149"/>
      <c r="Z22" s="149">
        <v>0</v>
      </c>
      <c r="AA22" s="149"/>
      <c r="AB22" s="161">
        <v>0</v>
      </c>
      <c r="AC22" s="149"/>
      <c r="AD22" s="149">
        <v>0</v>
      </c>
      <c r="AF22" s="149">
        <v>0</v>
      </c>
      <c r="AG22" s="149"/>
      <c r="AH22" s="161">
        <v>0</v>
      </c>
      <c r="AI22" s="149"/>
      <c r="AJ22" s="149">
        <v>0</v>
      </c>
    </row>
    <row r="23" spans="1:36" ht="15">
      <c r="A23" s="149"/>
      <c r="B23" s="149"/>
      <c r="C23" s="149" t="s">
        <v>89</v>
      </c>
      <c r="D23" s="149"/>
      <c r="E23" s="149"/>
      <c r="F23" s="149"/>
      <c r="G23" s="149"/>
      <c r="H23" s="149">
        <v>99</v>
      </c>
      <c r="I23" s="149"/>
      <c r="J23" s="149">
        <v>98</v>
      </c>
      <c r="K23" s="149"/>
      <c r="L23" s="149">
        <v>24460</v>
      </c>
      <c r="M23" s="149"/>
      <c r="N23" s="161">
        <v>82</v>
      </c>
      <c r="O23" s="149"/>
      <c r="P23" s="161">
        <v>81</v>
      </c>
      <c r="Q23" s="149"/>
      <c r="R23" s="161">
        <v>18834</v>
      </c>
      <c r="S23" s="149"/>
      <c r="T23" s="149">
        <v>0</v>
      </c>
      <c r="U23" s="149"/>
      <c r="V23" s="149">
        <v>0</v>
      </c>
      <c r="W23" s="149"/>
      <c r="X23" s="149">
        <v>0</v>
      </c>
      <c r="Y23" s="149"/>
      <c r="Z23" s="149">
        <v>17</v>
      </c>
      <c r="AA23" s="149"/>
      <c r="AB23" s="161">
        <v>17</v>
      </c>
      <c r="AC23" s="149"/>
      <c r="AD23" s="149">
        <v>5626</v>
      </c>
      <c r="AF23" s="149"/>
      <c r="AG23" s="149"/>
      <c r="AH23" s="161"/>
      <c r="AI23" s="149"/>
      <c r="AJ23" s="149"/>
    </row>
    <row r="24" spans="1:36" ht="15">
      <c r="A24" s="149"/>
      <c r="B24" s="149"/>
      <c r="C24" s="149" t="s">
        <v>90</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61" t="s">
        <v>6</v>
      </c>
      <c r="AC24" s="149"/>
      <c r="AD24" s="149" t="s">
        <v>6</v>
      </c>
      <c r="AF24" s="149"/>
      <c r="AG24" s="149"/>
      <c r="AH24" s="161" t="s">
        <v>6</v>
      </c>
      <c r="AI24" s="149"/>
      <c r="AJ24" s="149" t="s">
        <v>6</v>
      </c>
    </row>
    <row r="25" spans="1:36" ht="15">
      <c r="A25" s="149"/>
      <c r="B25" s="149"/>
      <c r="C25" s="149" t="s">
        <v>91</v>
      </c>
      <c r="D25" s="149"/>
      <c r="E25" s="149"/>
      <c r="F25" s="149"/>
      <c r="G25" s="149" t="s">
        <v>6</v>
      </c>
      <c r="H25" s="149">
        <v>620</v>
      </c>
      <c r="I25" s="149"/>
      <c r="J25" s="149">
        <v>613</v>
      </c>
      <c r="K25" s="149"/>
      <c r="L25" s="149">
        <v>123234</v>
      </c>
      <c r="M25" s="149"/>
      <c r="N25" s="149">
        <v>608</v>
      </c>
      <c r="O25" s="149"/>
      <c r="P25" s="149">
        <v>601</v>
      </c>
      <c r="Q25" s="149"/>
      <c r="R25" s="149">
        <v>120769</v>
      </c>
      <c r="S25" s="149"/>
      <c r="T25" s="149">
        <v>12</v>
      </c>
      <c r="U25" s="149"/>
      <c r="V25" s="149">
        <v>12</v>
      </c>
      <c r="W25" s="149"/>
      <c r="X25" s="149">
        <v>2465</v>
      </c>
      <c r="Y25" s="149"/>
      <c r="Z25" s="149">
        <v>0</v>
      </c>
      <c r="AA25" s="161"/>
      <c r="AB25" s="161">
        <v>0</v>
      </c>
      <c r="AC25" s="149"/>
      <c r="AD25" s="149">
        <v>0</v>
      </c>
      <c r="AF25" s="149">
        <v>0</v>
      </c>
      <c r="AG25" s="161"/>
      <c r="AH25" s="161">
        <v>0</v>
      </c>
      <c r="AI25" s="149"/>
      <c r="AJ25" s="149">
        <v>0</v>
      </c>
    </row>
    <row r="26" spans="1:36" ht="15">
      <c r="A26" s="149"/>
      <c r="B26" s="149"/>
      <c r="C26" s="149" t="s">
        <v>95</v>
      </c>
      <c r="D26" s="149"/>
      <c r="E26" s="149"/>
      <c r="F26" s="149"/>
      <c r="G26" s="149" t="s">
        <v>6</v>
      </c>
      <c r="H26" s="150">
        <v>127</v>
      </c>
      <c r="I26" s="149"/>
      <c r="J26" s="150">
        <v>123</v>
      </c>
      <c r="K26" s="149"/>
      <c r="L26" s="150">
        <v>139332</v>
      </c>
      <c r="M26" s="149"/>
      <c r="N26" s="150">
        <v>113</v>
      </c>
      <c r="O26" s="149"/>
      <c r="P26" s="150">
        <v>109</v>
      </c>
      <c r="Q26" s="149"/>
      <c r="R26" s="150">
        <v>124005</v>
      </c>
      <c r="S26" s="149"/>
      <c r="T26" s="150">
        <v>14</v>
      </c>
      <c r="U26" s="149"/>
      <c r="V26" s="150">
        <v>14</v>
      </c>
      <c r="W26" s="149"/>
      <c r="X26" s="150">
        <v>15327</v>
      </c>
      <c r="Y26" s="149"/>
      <c r="Z26" s="148">
        <v>0</v>
      </c>
      <c r="AA26" s="161"/>
      <c r="AB26" s="148">
        <v>0</v>
      </c>
      <c r="AC26" s="149"/>
      <c r="AD26" s="148">
        <v>0</v>
      </c>
      <c r="AF26" s="148">
        <v>0</v>
      </c>
      <c r="AG26" s="161"/>
      <c r="AH26" s="148">
        <v>0</v>
      </c>
      <c r="AI26" s="149"/>
      <c r="AJ26" s="148">
        <v>0</v>
      </c>
    </row>
    <row r="27" spans="1:36" ht="15">
      <c r="A27" s="149"/>
      <c r="B27" s="149"/>
      <c r="C27" s="149" t="s">
        <v>59</v>
      </c>
      <c r="D27" s="149"/>
      <c r="E27" s="149"/>
      <c r="F27" s="149"/>
      <c r="G27" s="149" t="s">
        <v>6</v>
      </c>
      <c r="H27" s="149">
        <f>SUM(H21:H26)</f>
        <v>2311</v>
      </c>
      <c r="I27" s="149"/>
      <c r="J27" s="149">
        <f>SUM(J21:J26)</f>
        <v>2291</v>
      </c>
      <c r="K27" s="149"/>
      <c r="L27" s="149">
        <f>SUM(L21:L26)</f>
        <v>492524</v>
      </c>
      <c r="M27" s="149"/>
      <c r="N27" s="149">
        <f>SUM(N21:N26)</f>
        <v>2123</v>
      </c>
      <c r="O27" s="149"/>
      <c r="P27" s="149">
        <f>SUM(P21:P26)</f>
        <v>2102</v>
      </c>
      <c r="Q27" s="149"/>
      <c r="R27" s="149">
        <f>SUM(R21:R26)</f>
        <v>452530</v>
      </c>
      <c r="S27" s="149"/>
      <c r="T27" s="149">
        <f>SUM(T21:T26)</f>
        <v>171</v>
      </c>
      <c r="U27" s="149"/>
      <c r="V27" s="149">
        <f>SUM(V21:V26)</f>
        <v>172</v>
      </c>
      <c r="W27" s="149"/>
      <c r="X27" s="149">
        <f>SUM(X21:X26)</f>
        <v>34368</v>
      </c>
      <c r="Y27" s="149"/>
      <c r="Z27" s="149">
        <f>SUM(Z21:Z26)</f>
        <v>17</v>
      </c>
      <c r="AA27" s="149"/>
      <c r="AB27" s="149">
        <f>SUM(AB21:AB26)</f>
        <v>17</v>
      </c>
      <c r="AC27" s="149"/>
      <c r="AD27" s="149">
        <f>SUM(AD21:AD26)</f>
        <v>5626</v>
      </c>
      <c r="AF27" s="149">
        <f>SUM(AF21:AF26)</f>
        <v>0</v>
      </c>
      <c r="AG27" s="149"/>
      <c r="AH27" s="149">
        <f>SUM(AH21:AH26)</f>
        <v>0</v>
      </c>
      <c r="AI27" s="149"/>
      <c r="AJ27" s="149">
        <f>SUM(AJ21:AJ26)</f>
        <v>0</v>
      </c>
    </row>
    <row r="28" spans="1:36" ht="15">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F28" s="149"/>
      <c r="AG28" s="149"/>
      <c r="AH28" s="149"/>
      <c r="AI28" s="149"/>
      <c r="AJ28" s="149"/>
    </row>
    <row r="29" spans="1:36" ht="15">
      <c r="A29" s="149">
        <v>3</v>
      </c>
      <c r="B29" s="149" t="s">
        <v>60</v>
      </c>
      <c r="C29" s="149"/>
      <c r="D29" s="149"/>
      <c r="E29" s="149"/>
      <c r="F29" s="149"/>
      <c r="G29" s="149"/>
      <c r="H29" s="149"/>
      <c r="I29" s="149"/>
      <c r="J29" s="149"/>
      <c r="K29" s="149"/>
      <c r="L29" s="149" t="s">
        <v>6</v>
      </c>
      <c r="M29" s="149"/>
      <c r="N29" s="149"/>
      <c r="O29" s="149"/>
      <c r="P29" s="149"/>
      <c r="Q29" s="149"/>
      <c r="R29" s="149"/>
      <c r="S29" s="149"/>
      <c r="T29" s="149"/>
      <c r="U29" s="149"/>
      <c r="V29" s="149"/>
      <c r="W29" s="149"/>
      <c r="X29" s="149"/>
      <c r="Y29" s="149"/>
      <c r="Z29" s="149"/>
      <c r="AA29" s="149"/>
      <c r="AB29" s="149"/>
      <c r="AC29" s="149"/>
      <c r="AD29" s="149"/>
      <c r="AF29" s="149"/>
      <c r="AG29" s="149"/>
      <c r="AH29" s="149"/>
      <c r="AI29" s="149"/>
      <c r="AJ29" s="149"/>
    </row>
    <row r="30" spans="1:36" ht="15">
      <c r="A30" s="149"/>
      <c r="B30" s="149" t="s">
        <v>6</v>
      </c>
      <c r="C30" s="149" t="s">
        <v>64</v>
      </c>
      <c r="D30" s="149"/>
      <c r="E30" s="149"/>
      <c r="F30" s="149"/>
      <c r="G30" s="149" t="s">
        <v>6</v>
      </c>
      <c r="H30" s="150">
        <v>905</v>
      </c>
      <c r="I30" s="149"/>
      <c r="J30" s="150">
        <v>878</v>
      </c>
      <c r="K30" s="149"/>
      <c r="L30" s="150">
        <v>122973</v>
      </c>
      <c r="M30" s="149"/>
      <c r="N30" s="150">
        <v>778</v>
      </c>
      <c r="O30" s="149"/>
      <c r="P30" s="150">
        <v>755</v>
      </c>
      <c r="Q30" s="149"/>
      <c r="R30" s="150">
        <v>87311</v>
      </c>
      <c r="S30" s="149"/>
      <c r="T30" s="150">
        <v>118</v>
      </c>
      <c r="U30" s="149"/>
      <c r="V30" s="150">
        <v>114</v>
      </c>
      <c r="W30" s="149"/>
      <c r="X30" s="150">
        <v>18446</v>
      </c>
      <c r="Y30" s="149"/>
      <c r="Z30" s="148">
        <v>9</v>
      </c>
      <c r="AA30" s="149"/>
      <c r="AB30" s="148">
        <v>9</v>
      </c>
      <c r="AC30" s="149"/>
      <c r="AD30" s="150">
        <v>17216</v>
      </c>
      <c r="AF30" s="148">
        <v>0</v>
      </c>
      <c r="AG30" s="149"/>
      <c r="AH30" s="148">
        <v>0</v>
      </c>
      <c r="AI30" s="149"/>
      <c r="AJ30" s="150">
        <v>0</v>
      </c>
    </row>
    <row r="31" spans="1:36" ht="15">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51"/>
      <c r="AF31" s="149"/>
      <c r="AG31" s="149"/>
      <c r="AH31" s="149"/>
      <c r="AI31" s="149"/>
      <c r="AJ31" s="151"/>
    </row>
    <row r="32" spans="1:36" ht="15">
      <c r="A32" s="149"/>
      <c r="B32" s="149" t="s">
        <v>61</v>
      </c>
      <c r="C32" s="149"/>
      <c r="D32" s="149"/>
      <c r="E32" s="149"/>
      <c r="F32" s="149"/>
      <c r="G32" s="149" t="s">
        <v>6</v>
      </c>
      <c r="H32" s="149">
        <f>SUM(H30+H27+H18)</f>
        <v>8358</v>
      </c>
      <c r="I32" s="149"/>
      <c r="J32" s="149">
        <f>SUM(J30+J27+J18)</f>
        <v>8018</v>
      </c>
      <c r="K32" s="149"/>
      <c r="L32" s="149">
        <f>SUM(L30+L27+L18)</f>
        <v>1584477</v>
      </c>
      <c r="M32" s="151"/>
      <c r="N32" s="149">
        <f>SUM(N30+N27+N18)</f>
        <v>7052</v>
      </c>
      <c r="O32" s="151"/>
      <c r="P32" s="149">
        <f>SUM(P30+P27+P18)</f>
        <v>6754</v>
      </c>
      <c r="Q32" s="151"/>
      <c r="R32" s="149">
        <f>SUM(R30+R27+R18)</f>
        <v>1237748</v>
      </c>
      <c r="S32" s="151"/>
      <c r="T32" s="149">
        <f>SUM(T30+T27+T18)</f>
        <v>948</v>
      </c>
      <c r="U32" s="151"/>
      <c r="V32" s="149">
        <f>SUM(V30+V27+V18)</f>
        <v>913</v>
      </c>
      <c r="W32" s="151"/>
      <c r="X32" s="149">
        <f>SUM(X30+X27+X18)</f>
        <v>252455</v>
      </c>
      <c r="Y32" s="151"/>
      <c r="Z32" s="149">
        <f>SUM(Z30+Z27+Z18)</f>
        <v>358</v>
      </c>
      <c r="AA32" s="149"/>
      <c r="AB32" s="149">
        <f>SUM(AB30+AB27+AB18)</f>
        <v>351</v>
      </c>
      <c r="AC32" s="151"/>
      <c r="AD32" s="149">
        <f>SUM(AD30+AD27+AD18)</f>
        <v>94274</v>
      </c>
      <c r="AF32" s="149">
        <f>SUM(AF30+AF27+AF18)</f>
        <v>0</v>
      </c>
      <c r="AG32" s="149"/>
      <c r="AH32" s="149">
        <f>SUM(AH30+AH27+AH18)</f>
        <v>0</v>
      </c>
      <c r="AI32" s="151"/>
      <c r="AJ32" s="149">
        <f>SUM(AJ30+AJ27+AJ18)</f>
        <v>0</v>
      </c>
    </row>
    <row r="33" spans="1:36" ht="15">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F33" s="149"/>
      <c r="AG33" s="149"/>
      <c r="AH33" s="149"/>
      <c r="AI33" s="149"/>
      <c r="AJ33" s="149"/>
    </row>
    <row r="34" spans="1:36" ht="15">
      <c r="A34" s="149"/>
      <c r="B34" s="149"/>
      <c r="C34" s="149" t="s">
        <v>63</v>
      </c>
      <c r="D34" s="149"/>
      <c r="E34" s="149"/>
      <c r="F34" s="149"/>
      <c r="G34" s="149" t="s">
        <v>6</v>
      </c>
      <c r="H34" s="148"/>
      <c r="I34" s="149"/>
      <c r="J34" s="150">
        <v>1324</v>
      </c>
      <c r="K34" s="149"/>
      <c r="L34" s="148"/>
      <c r="M34" s="161"/>
      <c r="N34" s="148"/>
      <c r="O34" s="149"/>
      <c r="P34" s="150">
        <v>1324</v>
      </c>
      <c r="Q34" s="149"/>
      <c r="R34" s="148"/>
      <c r="S34" s="161"/>
      <c r="T34" s="148">
        <v>0</v>
      </c>
      <c r="U34" s="149"/>
      <c r="V34" s="150">
        <v>0</v>
      </c>
      <c r="W34" s="149"/>
      <c r="X34" s="148">
        <v>0</v>
      </c>
      <c r="Y34" s="161"/>
      <c r="Z34" s="148">
        <v>0</v>
      </c>
      <c r="AA34" s="149"/>
      <c r="AB34" s="150">
        <v>0</v>
      </c>
      <c r="AC34" s="149"/>
      <c r="AD34" s="148">
        <v>0</v>
      </c>
      <c r="AF34" s="148">
        <v>0</v>
      </c>
      <c r="AG34" s="149"/>
      <c r="AH34" s="150">
        <v>0</v>
      </c>
      <c r="AI34" s="149"/>
      <c r="AJ34" s="148">
        <v>0</v>
      </c>
    </row>
    <row r="35" spans="1:36" ht="15">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F35" s="149"/>
      <c r="AG35" s="149"/>
      <c r="AH35" s="149"/>
      <c r="AI35" s="149"/>
      <c r="AJ35" s="149"/>
    </row>
    <row r="36" spans="1:36" ht="15">
      <c r="A36" s="149"/>
      <c r="B36" s="149" t="s">
        <v>62</v>
      </c>
      <c r="C36" s="149"/>
      <c r="D36" s="149"/>
      <c r="E36" s="149"/>
      <c r="F36" s="149"/>
      <c r="G36" s="149" t="s">
        <v>6</v>
      </c>
      <c r="H36" s="149">
        <f>H32+H34</f>
        <v>8358</v>
      </c>
      <c r="I36" s="149"/>
      <c r="J36" s="149">
        <f>J32+J34</f>
        <v>9342</v>
      </c>
      <c r="K36" s="149"/>
      <c r="L36" s="149">
        <f>L32+L34</f>
        <v>1584477</v>
      </c>
      <c r="M36" s="149"/>
      <c r="N36" s="149">
        <f>N32+N34</f>
        <v>7052</v>
      </c>
      <c r="O36" s="149"/>
      <c r="P36" s="149">
        <f>P32+P34</f>
        <v>8078</v>
      </c>
      <c r="Q36" s="149"/>
      <c r="R36" s="149">
        <f>R32+R34</f>
        <v>1237748</v>
      </c>
      <c r="S36" s="149"/>
      <c r="T36" s="149">
        <f>T32+T34</f>
        <v>948</v>
      </c>
      <c r="U36" s="149"/>
      <c r="V36" s="149">
        <f>V32+V34</f>
        <v>913</v>
      </c>
      <c r="W36" s="149"/>
      <c r="X36" s="149">
        <f>X32+X34</f>
        <v>252455</v>
      </c>
      <c r="Y36" s="149"/>
      <c r="Z36" s="149">
        <f>Z32+Z34</f>
        <v>358</v>
      </c>
      <c r="AA36" s="149"/>
      <c r="AB36" s="149">
        <f>AB32+AB34</f>
        <v>351</v>
      </c>
      <c r="AC36" s="149"/>
      <c r="AD36" s="149">
        <f>AD32+AD34</f>
        <v>94274</v>
      </c>
      <c r="AF36" s="149">
        <f>AF32+AF34</f>
        <v>0</v>
      </c>
      <c r="AG36" s="149"/>
      <c r="AH36" s="149">
        <f>AH32+AH34</f>
        <v>0</v>
      </c>
      <c r="AI36" s="149"/>
      <c r="AJ36" s="149">
        <f>AJ32+AJ34</f>
        <v>0</v>
      </c>
    </row>
    <row r="37" spans="1:36" ht="15">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F37" s="149"/>
      <c r="AG37" s="149"/>
      <c r="AH37" s="149"/>
      <c r="AI37" s="149"/>
      <c r="AJ37" s="149"/>
    </row>
    <row r="38" spans="1:30" ht="15">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row>
    <row r="39" spans="1:30" ht="15">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row>
    <row r="69" spans="1:38" ht="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sheetData>
  <mergeCells count="2">
    <mergeCell ref="N9:AJ9"/>
    <mergeCell ref="H10:L10"/>
  </mergeCells>
  <printOptions horizontalCentered="1"/>
  <pageMargins left="0.5" right="0.5" top="1" bottom="1" header="0.5" footer="0.5"/>
  <pageSetup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A1:IV77"/>
  <sheetViews>
    <sheetView zoomScale="75" zoomScaleNormal="75" workbookViewId="0" topLeftCell="A1">
      <selection activeCell="A1" sqref="A1:IV16384"/>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43" t="s">
        <v>76</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4" t="s">
        <v>131</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5" t="s">
        <v>7</v>
      </c>
      <c r="B3" s="6"/>
      <c r="C3" s="6"/>
      <c r="D3" s="6"/>
      <c r="E3" s="6"/>
      <c r="F3" s="6"/>
      <c r="G3" s="6"/>
      <c r="H3" s="6"/>
      <c r="I3" s="6"/>
      <c r="J3" s="6"/>
      <c r="K3" s="6"/>
      <c r="L3" s="6"/>
      <c r="M3" s="6"/>
      <c r="N3" s="6"/>
      <c r="O3" s="6"/>
      <c r="P3" s="6"/>
      <c r="Q3" s="6"/>
      <c r="R3" s="6"/>
      <c r="S3" s="6"/>
      <c r="T3" s="6"/>
      <c r="U3" s="6"/>
      <c r="V3" s="6"/>
      <c r="W3" s="6"/>
      <c r="X3" s="6"/>
      <c r="Y3" s="6"/>
      <c r="Z3" s="6"/>
      <c r="AA3" s="6"/>
      <c r="AB3" s="6"/>
      <c r="AC3" s="6"/>
      <c r="AD3" s="6"/>
    </row>
    <row r="7" spans="8:30" ht="30">
      <c r="H7" s="28" t="s">
        <v>132</v>
      </c>
      <c r="I7" s="12"/>
      <c r="J7" s="12"/>
      <c r="K7" s="12"/>
      <c r="L7" s="12"/>
      <c r="N7" s="27" t="s">
        <v>0</v>
      </c>
      <c r="O7" s="12"/>
      <c r="P7" s="12"/>
      <c r="Q7" s="12"/>
      <c r="R7" s="12"/>
      <c r="T7" s="27" t="s">
        <v>1</v>
      </c>
      <c r="U7" s="12"/>
      <c r="V7" s="12"/>
      <c r="W7" s="12"/>
      <c r="X7" s="12"/>
      <c r="Z7" s="12" t="s">
        <v>18</v>
      </c>
      <c r="AA7" s="12"/>
      <c r="AB7" s="12"/>
      <c r="AC7" s="12"/>
      <c r="AD7" s="12"/>
    </row>
    <row r="8" spans="8:26" ht="15">
      <c r="H8" s="38" t="s">
        <v>15</v>
      </c>
      <c r="N8" s="38" t="s">
        <v>15</v>
      </c>
      <c r="T8" s="38" t="s">
        <v>15</v>
      </c>
      <c r="Z8" s="38" t="s">
        <v>15</v>
      </c>
    </row>
    <row r="9" spans="1:30" ht="15">
      <c r="A9" s="10" t="s">
        <v>12</v>
      </c>
      <c r="H9" s="37" t="s">
        <v>17</v>
      </c>
      <c r="J9" s="37" t="s">
        <v>13</v>
      </c>
      <c r="L9" s="37" t="s">
        <v>11</v>
      </c>
      <c r="N9" s="37" t="s">
        <v>17</v>
      </c>
      <c r="P9" s="37" t="s">
        <v>13</v>
      </c>
      <c r="R9" s="37" t="s">
        <v>11</v>
      </c>
      <c r="T9" s="37" t="s">
        <v>17</v>
      </c>
      <c r="V9" s="37" t="s">
        <v>13</v>
      </c>
      <c r="X9" s="37" t="s">
        <v>11</v>
      </c>
      <c r="Z9" s="37" t="s">
        <v>17</v>
      </c>
      <c r="AB9" s="37" t="s">
        <v>13</v>
      </c>
      <c r="AD9" s="37" t="s">
        <v>11</v>
      </c>
    </row>
    <row r="10" spans="1:30" ht="15">
      <c r="A10" s="10"/>
      <c r="H10" s="10"/>
      <c r="J10" s="10"/>
      <c r="L10" s="10"/>
      <c r="N10" s="10"/>
      <c r="P10" s="10"/>
      <c r="R10" s="10"/>
      <c r="T10" s="10"/>
      <c r="V10" s="10"/>
      <c r="X10" s="10"/>
      <c r="Z10" s="10"/>
      <c r="AB10" s="10"/>
      <c r="AD10" s="10"/>
    </row>
    <row r="11" spans="1:30" ht="15">
      <c r="A11" s="2" t="s">
        <v>8</v>
      </c>
      <c r="B11" s="26" t="s">
        <v>133</v>
      </c>
      <c r="G11" s="2" t="s">
        <v>6</v>
      </c>
      <c r="H11" s="2">
        <v>793</v>
      </c>
      <c r="I11" s="26" t="s">
        <v>6</v>
      </c>
      <c r="J11" s="2">
        <v>789</v>
      </c>
      <c r="L11" s="40">
        <v>118561</v>
      </c>
      <c r="N11" s="2">
        <v>793</v>
      </c>
      <c r="P11" s="2">
        <v>789</v>
      </c>
      <c r="R11" s="9">
        <v>122591</v>
      </c>
      <c r="T11" s="2">
        <v>1020</v>
      </c>
      <c r="V11" s="2">
        <v>934</v>
      </c>
      <c r="X11" s="40">
        <v>154216</v>
      </c>
      <c r="Z11" s="2">
        <f>T11-N11</f>
        <v>227</v>
      </c>
      <c r="AB11" s="2">
        <f>V11-P11</f>
        <v>145</v>
      </c>
      <c r="AD11" s="40">
        <f>X11-R11</f>
        <v>31625</v>
      </c>
    </row>
    <row r="12" spans="1:30" ht="15" hidden="1">
      <c r="A12" s="10"/>
      <c r="H12" s="10"/>
      <c r="J12" s="10"/>
      <c r="L12" s="10"/>
      <c r="N12" s="10"/>
      <c r="P12" s="10"/>
      <c r="R12" s="10"/>
      <c r="T12" s="10"/>
      <c r="V12" s="10"/>
      <c r="X12" s="10"/>
      <c r="Z12" s="10"/>
      <c r="AB12" s="10"/>
      <c r="AD12" s="10"/>
    </row>
    <row r="13" spans="1:30" ht="15" hidden="1">
      <c r="A13" s="2" t="s">
        <v>9</v>
      </c>
      <c r="B13" s="2" t="s">
        <v>134</v>
      </c>
      <c r="G13" s="2" t="s">
        <v>6</v>
      </c>
      <c r="H13" s="2">
        <v>0</v>
      </c>
      <c r="J13" s="2">
        <v>0</v>
      </c>
      <c r="L13" s="2">
        <v>0</v>
      </c>
      <c r="N13" s="2">
        <v>0</v>
      </c>
      <c r="P13" s="2">
        <v>0</v>
      </c>
      <c r="R13" s="2">
        <v>0</v>
      </c>
      <c r="T13" s="2">
        <v>0</v>
      </c>
      <c r="U13" s="2" t="s">
        <v>6</v>
      </c>
      <c r="V13" s="2">
        <v>0</v>
      </c>
      <c r="X13" s="2">
        <v>0</v>
      </c>
      <c r="Z13" s="2">
        <f>T13-N13</f>
        <v>0</v>
      </c>
      <c r="AB13" s="2">
        <f>V13-P13</f>
        <v>0</v>
      </c>
      <c r="AD13" s="2">
        <f>X13-R13</f>
        <v>0</v>
      </c>
    </row>
    <row r="14" ht="15" hidden="1">
      <c r="G14" s="2" t="s">
        <v>6</v>
      </c>
    </row>
    <row r="15" spans="1:30" ht="15" hidden="1">
      <c r="A15" s="2" t="s">
        <v>10</v>
      </c>
      <c r="B15" s="2" t="s">
        <v>135</v>
      </c>
      <c r="G15" s="2" t="s">
        <v>6</v>
      </c>
      <c r="H15" s="2">
        <v>0</v>
      </c>
      <c r="J15" s="2">
        <v>0</v>
      </c>
      <c r="L15" s="2">
        <v>0</v>
      </c>
      <c r="N15" s="2">
        <v>0</v>
      </c>
      <c r="P15" s="2">
        <v>0</v>
      </c>
      <c r="R15" s="2">
        <v>0</v>
      </c>
      <c r="T15" s="2">
        <v>0</v>
      </c>
      <c r="V15" s="2">
        <v>0</v>
      </c>
      <c r="X15" s="2">
        <v>0</v>
      </c>
      <c r="Z15" s="2">
        <f>T15-N15</f>
        <v>0</v>
      </c>
      <c r="AB15" s="2">
        <f>V15-P15</f>
        <v>0</v>
      </c>
      <c r="AD15" s="2">
        <f>X15-R15</f>
        <v>0</v>
      </c>
    </row>
    <row r="16" ht="15" hidden="1"/>
    <row r="17" spans="2:30" ht="15" hidden="1">
      <c r="B17" s="26" t="s">
        <v>136</v>
      </c>
      <c r="G17" s="2" t="s">
        <v>6</v>
      </c>
      <c r="H17" s="13">
        <v>0</v>
      </c>
      <c r="I17" s="26" t="s">
        <v>6</v>
      </c>
      <c r="J17" s="13">
        <v>0</v>
      </c>
      <c r="L17" s="13">
        <v>0</v>
      </c>
      <c r="N17" s="13">
        <v>0</v>
      </c>
      <c r="P17" s="13">
        <v>0</v>
      </c>
      <c r="R17" s="13">
        <v>0</v>
      </c>
      <c r="T17" s="13">
        <v>0</v>
      </c>
      <c r="V17" s="13">
        <v>0</v>
      </c>
      <c r="X17" s="13">
        <v>0</v>
      </c>
      <c r="Z17" s="13">
        <f>T17-N17</f>
        <v>0</v>
      </c>
      <c r="AB17" s="13">
        <f>V17-P17</f>
        <v>0</v>
      </c>
      <c r="AD17" s="13">
        <f>X17-R17</f>
        <v>0</v>
      </c>
    </row>
    <row r="18" ht="15" hidden="1">
      <c r="AD18" s="9"/>
    </row>
    <row r="19" spans="2:30" ht="15" hidden="1">
      <c r="B19" s="2" t="s">
        <v>21</v>
      </c>
      <c r="G19" s="2" t="s">
        <v>6</v>
      </c>
      <c r="H19" s="2">
        <f>SUM(H11:H17)</f>
        <v>793</v>
      </c>
      <c r="J19" s="2">
        <f>SUM(J11:J17)</f>
        <v>789</v>
      </c>
      <c r="L19" s="2">
        <f>SUM(L11:L17)</f>
        <v>118561</v>
      </c>
      <c r="M19" s="9"/>
      <c r="N19" s="2">
        <f>SUM(N11:N17)</f>
        <v>793</v>
      </c>
      <c r="O19" s="9"/>
      <c r="P19" s="2">
        <f>SUM(P11:P17)</f>
        <v>789</v>
      </c>
      <c r="Q19" s="9"/>
      <c r="R19" s="2">
        <f>SUM(R11:R17)</f>
        <v>122591</v>
      </c>
      <c r="S19" s="9"/>
      <c r="T19" s="2">
        <f>SUM(T11:T17)</f>
        <v>1020</v>
      </c>
      <c r="U19" s="9"/>
      <c r="V19" s="2">
        <f>SUM(V11:V17)</f>
        <v>934</v>
      </c>
      <c r="W19" s="9"/>
      <c r="X19" s="2">
        <f>SUM(X11:X17)</f>
        <v>154216</v>
      </c>
      <c r="Y19" s="9"/>
      <c r="Z19" s="2">
        <f>SUM(Z11:Z17)</f>
        <v>227</v>
      </c>
      <c r="AB19" s="2">
        <f>SUM(AB11:AB17)</f>
        <v>145</v>
      </c>
      <c r="AC19" s="9"/>
      <c r="AD19" s="2">
        <f>SUM(AD11:AD17)</f>
        <v>31625</v>
      </c>
    </row>
    <row r="20" spans="13:29" ht="15" hidden="1">
      <c r="M20" s="9"/>
      <c r="O20" s="9"/>
      <c r="Q20" s="9"/>
      <c r="S20" s="9"/>
      <c r="U20" s="9"/>
      <c r="W20" s="9"/>
      <c r="Y20" s="9"/>
      <c r="AC20" s="9"/>
    </row>
    <row r="21" spans="2:30" ht="15" hidden="1">
      <c r="B21" s="2" t="s">
        <v>19</v>
      </c>
      <c r="H21" s="148">
        <v>0</v>
      </c>
      <c r="I21" s="149"/>
      <c r="J21" s="150">
        <v>0</v>
      </c>
      <c r="K21" s="149"/>
      <c r="L21" s="148">
        <v>0</v>
      </c>
      <c r="M21" s="151"/>
      <c r="N21" s="148">
        <v>0</v>
      </c>
      <c r="O21" s="151"/>
      <c r="P21" s="150">
        <v>0</v>
      </c>
      <c r="Q21" s="151"/>
      <c r="R21" s="148">
        <v>0</v>
      </c>
      <c r="S21" s="151"/>
      <c r="T21" s="148">
        <v>0</v>
      </c>
      <c r="U21" s="151"/>
      <c r="V21" s="150">
        <v>0</v>
      </c>
      <c r="W21" s="151"/>
      <c r="X21" s="148">
        <v>0</v>
      </c>
      <c r="Y21" s="151"/>
      <c r="Z21" s="148">
        <v>0</v>
      </c>
      <c r="AA21" s="149"/>
      <c r="AB21" s="150">
        <f>V21-P21</f>
        <v>0</v>
      </c>
      <c r="AC21" s="151"/>
      <c r="AD21" s="148">
        <v>0</v>
      </c>
    </row>
    <row r="22" spans="13:29" ht="15" hidden="1">
      <c r="M22" s="9"/>
      <c r="O22" s="9"/>
      <c r="Q22" s="9"/>
      <c r="S22" s="9"/>
      <c r="U22" s="9"/>
      <c r="W22" s="9"/>
      <c r="Y22" s="9"/>
      <c r="AC22" s="9"/>
    </row>
    <row r="23" spans="2:30" ht="15" hidden="1">
      <c r="B23" s="2" t="s">
        <v>14</v>
      </c>
      <c r="H23" s="2">
        <f>H19+H21</f>
        <v>793</v>
      </c>
      <c r="J23" s="2">
        <f>J19+J21</f>
        <v>789</v>
      </c>
      <c r="L23" s="2">
        <f>L19+L21</f>
        <v>118561</v>
      </c>
      <c r="M23" s="9"/>
      <c r="N23" s="2">
        <f>N19+N21</f>
        <v>793</v>
      </c>
      <c r="O23" s="9"/>
      <c r="P23" s="2">
        <f>P19+P21</f>
        <v>789</v>
      </c>
      <c r="Q23" s="9"/>
      <c r="R23" s="2">
        <f>R19+R21</f>
        <v>122591</v>
      </c>
      <c r="S23" s="9"/>
      <c r="T23" s="2">
        <f>T19+T21</f>
        <v>1020</v>
      </c>
      <c r="U23" s="9"/>
      <c r="V23" s="2">
        <f>V19+V21</f>
        <v>934</v>
      </c>
      <c r="W23" s="9"/>
      <c r="X23" s="2">
        <f>X19+X21</f>
        <v>154216</v>
      </c>
      <c r="Y23" s="9"/>
      <c r="Z23" s="2">
        <f>Z19+Z21</f>
        <v>227</v>
      </c>
      <c r="AB23" s="2">
        <f>AB19+AB21</f>
        <v>145</v>
      </c>
      <c r="AC23" s="9"/>
      <c r="AD23" s="2">
        <f>AD19+AD21</f>
        <v>31625</v>
      </c>
    </row>
    <row r="24" spans="13:29" ht="15">
      <c r="M24" s="9"/>
      <c r="O24" s="9"/>
      <c r="Q24" s="9"/>
      <c r="S24" s="9"/>
      <c r="U24" s="9"/>
      <c r="W24" s="9"/>
      <c r="Y24" s="9"/>
      <c r="AC24" s="9"/>
    </row>
    <row r="26" spans="2:30" ht="15" customHeight="1">
      <c r="B26" s="237" t="s">
        <v>137</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9"/>
    </row>
    <row r="27" spans="2:30" ht="15" customHeight="1">
      <c r="B27" s="240"/>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2"/>
    </row>
    <row r="28" spans="2:30" ht="15" customHeight="1">
      <c r="B28" s="240"/>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2"/>
    </row>
    <row r="29" spans="2:30" ht="15" customHeight="1">
      <c r="B29" s="240"/>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2"/>
    </row>
    <row r="30" spans="2:30" ht="15" customHeight="1">
      <c r="B30" s="240"/>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2"/>
    </row>
    <row r="31" spans="2:30" ht="15" customHeight="1" hidden="1">
      <c r="B31" s="240"/>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2"/>
    </row>
    <row r="32" spans="2:30" ht="15" customHeight="1" hidden="1">
      <c r="B32" s="243"/>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11"/>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7" t="s">
        <v>16</v>
      </c>
      <c r="AA34" s="17"/>
      <c r="AB34" s="17"/>
      <c r="AC34" s="1"/>
      <c r="AD34" s="1"/>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207" t="s">
        <v>2</v>
      </c>
      <c r="B35" s="201"/>
      <c r="C35" s="201"/>
      <c r="D35" s="201"/>
      <c r="E35" s="201"/>
      <c r="F35" s="201"/>
      <c r="G35" s="201"/>
      <c r="H35" s="245"/>
      <c r="I35" s="1"/>
      <c r="J35" s="1"/>
      <c r="K35" s="1"/>
      <c r="L35" s="1"/>
      <c r="M35" s="1"/>
      <c r="N35" s="1"/>
      <c r="O35" s="1"/>
      <c r="P35" s="1"/>
      <c r="Q35" s="1"/>
      <c r="R35" s="1"/>
      <c r="S35" s="1"/>
      <c r="T35" s="1"/>
      <c r="U35" s="1"/>
      <c r="V35" s="1"/>
      <c r="W35" s="1"/>
      <c r="X35" s="1"/>
      <c r="Y35" s="1"/>
      <c r="Z35" s="18" t="s">
        <v>17</v>
      </c>
      <c r="AA35" s="17"/>
      <c r="AB35" s="18" t="s">
        <v>13</v>
      </c>
      <c r="AC35" s="1"/>
      <c r="AD35" s="20" t="s">
        <v>11</v>
      </c>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246" t="s">
        <v>119</v>
      </c>
      <c r="B37" s="247"/>
      <c r="C37" s="247"/>
      <c r="D37" s="247"/>
      <c r="E37" s="247"/>
      <c r="F37" s="247"/>
      <c r="G37" s="247"/>
      <c r="H37" s="247"/>
      <c r="I37" s="247"/>
      <c r="J37" s="247"/>
      <c r="K37" s="247"/>
      <c r="L37" s="247"/>
      <c r="M37" s="247"/>
      <c r="N37" s="247"/>
      <c r="O37" s="247"/>
      <c r="P37" s="247"/>
      <c r="Q37" s="247"/>
      <c r="R37" s="247"/>
      <c r="S37" s="247"/>
      <c r="T37" s="247"/>
      <c r="U37" s="247"/>
      <c r="V37" s="247"/>
      <c r="W37" s="247"/>
      <c r="X37" s="248"/>
      <c r="Y37" s="1" t="s">
        <v>6</v>
      </c>
      <c r="Z37" s="190">
        <v>227</v>
      </c>
      <c r="AA37" s="190"/>
      <c r="AB37" s="190">
        <v>145</v>
      </c>
      <c r="AC37" s="190"/>
      <c r="AD37" s="191">
        <v>31625</v>
      </c>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212" t="s">
        <v>138</v>
      </c>
      <c r="B39" s="202"/>
      <c r="C39" s="202"/>
      <c r="D39" s="202"/>
      <c r="E39" s="202"/>
      <c r="F39" s="202"/>
      <c r="G39" s="202"/>
      <c r="H39" s="203"/>
      <c r="I39" s="1"/>
      <c r="J39" s="1"/>
      <c r="K39" s="1"/>
      <c r="L39" s="1"/>
      <c r="M39" s="1"/>
      <c r="N39" s="1"/>
      <c r="O39" s="1"/>
      <c r="P39" s="1"/>
      <c r="Q39" s="1"/>
      <c r="R39" s="1"/>
      <c r="S39" s="1"/>
      <c r="T39" s="1"/>
      <c r="U39" s="1"/>
      <c r="V39" s="1"/>
      <c r="W39" s="1"/>
      <c r="X39" s="1"/>
      <c r="Y39" s="1"/>
      <c r="Z39" s="1"/>
      <c r="AA39" s="1"/>
      <c r="AB39" s="1"/>
      <c r="AC39" s="1"/>
      <c r="AD39" s="1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c r="C40"/>
      <c r="D40"/>
      <c r="E40"/>
      <c r="F40"/>
      <c r="G40"/>
      <c r="H40"/>
      <c r="I40" s="1"/>
      <c r="J40" s="1"/>
      <c r="K40" s="1"/>
      <c r="L40" s="1"/>
      <c r="M40" s="1"/>
      <c r="N40" s="1"/>
      <c r="O40" s="1"/>
      <c r="P40" s="1"/>
      <c r="Q40" s="1"/>
      <c r="R40" s="1"/>
      <c r="S40" s="1"/>
      <c r="T40" s="1"/>
      <c r="U40" s="1"/>
      <c r="V40" s="1"/>
      <c r="W40" s="1"/>
      <c r="X40" s="1"/>
      <c r="Y40" s="1"/>
      <c r="Z40" s="1"/>
      <c r="AA40" s="1"/>
      <c r="AB40" s="1"/>
      <c r="AC40" s="1"/>
      <c r="AD40" s="1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71.25" customHeight="1">
      <c r="A41" s="204" t="s">
        <v>139</v>
      </c>
      <c r="B41" s="205"/>
      <c r="C41" s="205"/>
      <c r="D41" s="205"/>
      <c r="E41" s="205"/>
      <c r="F41" s="205"/>
      <c r="G41" s="205"/>
      <c r="H41" s="205"/>
      <c r="I41" s="205"/>
      <c r="J41" s="205"/>
      <c r="K41" s="205"/>
      <c r="L41" s="205"/>
      <c r="M41" s="205"/>
      <c r="N41" s="205"/>
      <c r="O41" s="205"/>
      <c r="P41" s="205"/>
      <c r="Q41" s="205"/>
      <c r="R41" s="205"/>
      <c r="S41" s="205"/>
      <c r="T41" s="205"/>
      <c r="U41" s="205"/>
      <c r="V41" s="205"/>
      <c r="W41" s="205"/>
      <c r="X41" s="206"/>
      <c r="Y41" s="1"/>
      <c r="Z41" s="1"/>
      <c r="AA41" s="1"/>
      <c r="AB41" s="1"/>
      <c r="AC41" s="1"/>
      <c r="AD41" s="1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4"/>
      <c r="B42" s="15"/>
      <c r="C42" s="15"/>
      <c r="D42" s="15"/>
      <c r="E42" s="15"/>
      <c r="F42" s="15"/>
      <c r="G42" s="15"/>
      <c r="H42" s="15"/>
      <c r="I42" s="15"/>
      <c r="J42" s="15"/>
      <c r="K42" s="15"/>
      <c r="L42" s="15"/>
      <c r="M42" s="15"/>
      <c r="N42" s="15"/>
      <c r="O42" s="15"/>
      <c r="P42" s="15"/>
      <c r="Q42" s="15"/>
      <c r="R42" s="15"/>
      <c r="S42" s="15"/>
      <c r="T42" s="15"/>
      <c r="U42" s="15"/>
      <c r="V42" s="15"/>
      <c r="W42" s="15"/>
      <c r="X42" s="15"/>
      <c r="Y42" s="1"/>
      <c r="Z42" s="1"/>
      <c r="AA42" s="1"/>
      <c r="AB42" s="1"/>
      <c r="AC42" s="1"/>
      <c r="AD42" s="11"/>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212" t="s">
        <v>140</v>
      </c>
      <c r="B43" s="202"/>
      <c r="C43" s="202"/>
      <c r="D43" s="202"/>
      <c r="E43" s="202"/>
      <c r="F43" s="202"/>
      <c r="G43" s="202"/>
      <c r="H43" s="203"/>
      <c r="I43" s="1"/>
      <c r="J43" s="1"/>
      <c r="K43" s="1"/>
      <c r="L43" s="1"/>
      <c r="M43" s="1"/>
      <c r="N43" s="1"/>
      <c r="O43" s="1"/>
      <c r="P43" s="1"/>
      <c r="Q43" s="1"/>
      <c r="R43" s="1"/>
      <c r="S43" s="1"/>
      <c r="T43" s="1"/>
      <c r="U43" s="1"/>
      <c r="V43" s="1"/>
      <c r="W43" s="1"/>
      <c r="X43" s="1"/>
      <c r="Y43" s="1"/>
      <c r="Z43" s="1"/>
      <c r="AA43" s="1"/>
      <c r="AB43" s="1"/>
      <c r="AC43" s="1"/>
      <c r="AD43" s="1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c r="C44"/>
      <c r="D44"/>
      <c r="E44"/>
      <c r="F44"/>
      <c r="G44"/>
      <c r="H44"/>
      <c r="I44" s="1"/>
      <c r="J44" s="1"/>
      <c r="K44" s="1"/>
      <c r="L44" s="1"/>
      <c r="M44" s="1"/>
      <c r="N44" s="1"/>
      <c r="O44" s="1"/>
      <c r="P44" s="1"/>
      <c r="Q44" s="1"/>
      <c r="R44" s="1"/>
      <c r="S44" s="1"/>
      <c r="T44" s="1"/>
      <c r="U44" s="1"/>
      <c r="V44" s="1"/>
      <c r="W44" s="1"/>
      <c r="X44" s="1"/>
      <c r="Y44" s="1"/>
      <c r="Z44" s="1"/>
      <c r="AA44" s="1"/>
      <c r="AB44" s="1"/>
      <c r="AC44" s="1"/>
      <c r="AD44" s="1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55.5" customHeight="1">
      <c r="A45" s="204" t="s">
        <v>141</v>
      </c>
      <c r="B45" s="254"/>
      <c r="C45" s="254"/>
      <c r="D45" s="254"/>
      <c r="E45" s="254"/>
      <c r="F45" s="254"/>
      <c r="G45" s="254"/>
      <c r="H45" s="254"/>
      <c r="I45" s="254"/>
      <c r="J45" s="254"/>
      <c r="K45" s="254"/>
      <c r="L45" s="254"/>
      <c r="M45" s="254"/>
      <c r="N45" s="254"/>
      <c r="O45" s="254"/>
      <c r="P45" s="254"/>
      <c r="Q45" s="254"/>
      <c r="R45" s="254"/>
      <c r="S45" s="254"/>
      <c r="T45" s="254"/>
      <c r="U45" s="254"/>
      <c r="V45" s="254"/>
      <c r="W45" s="254"/>
      <c r="X45" s="255"/>
      <c r="Y45" s="1"/>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249" t="s">
        <v>142</v>
      </c>
      <c r="B47" s="250"/>
      <c r="C47" s="250"/>
      <c r="D47" s="250"/>
      <c r="E47" s="250"/>
      <c r="F47" s="250"/>
      <c r="G47" s="250"/>
      <c r="H47" s="250"/>
      <c r="I47" s="252"/>
      <c r="J47" s="252"/>
      <c r="K47" s="252"/>
      <c r="L47" s="252"/>
      <c r="M47" s="252"/>
      <c r="N47" s="252"/>
      <c r="O47" s="252"/>
      <c r="P47" s="253"/>
      <c r="Q47" s="1"/>
      <c r="R47" s="1"/>
      <c r="S47" s="1"/>
      <c r="T47" s="1"/>
      <c r="U47" s="1"/>
      <c r="V47" s="1"/>
      <c r="W47" s="1"/>
      <c r="X47" s="1"/>
      <c r="Y47" s="1"/>
      <c r="Z47" s="1"/>
      <c r="AA47" s="1"/>
      <c r="AB47" s="1"/>
      <c r="AC47" s="1"/>
      <c r="AD47" s="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 t="s">
        <v>6</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54" customHeight="1">
      <c r="A49" s="204" t="s">
        <v>143</v>
      </c>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5"/>
      <c r="Z49" s="1"/>
      <c r="AA49" s="1"/>
      <c r="AB49" s="1"/>
      <c r="AC49" s="1"/>
      <c r="AD49" s="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 t="s">
        <v>6</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43" t="s">
        <v>76</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44" t="s">
        <v>131</v>
      </c>
      <c r="B52" s="6"/>
      <c r="C52" s="8"/>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45" t="s">
        <v>7</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208"/>
      <c r="B54" s="209"/>
      <c r="C54" s="209"/>
      <c r="D54" s="209"/>
      <c r="E54" s="209"/>
      <c r="F54" s="209"/>
      <c r="G54" s="209"/>
      <c r="H54" s="209"/>
      <c r="I54" s="209"/>
      <c r="J54" s="209"/>
      <c r="K54" s="209"/>
      <c r="L54" s="209"/>
      <c r="M54" s="209"/>
      <c r="N54" s="210"/>
      <c r="O54" s="1"/>
      <c r="P54" s="1"/>
      <c r="Q54" s="1"/>
      <c r="R54" s="1"/>
      <c r="S54" s="1"/>
      <c r="T54" s="1"/>
      <c r="U54" s="1"/>
      <c r="V54" s="1"/>
      <c r="W54" s="1"/>
      <c r="X54" s="1"/>
      <c r="Y54" s="1"/>
      <c r="Z54" s="17" t="s">
        <v>16</v>
      </c>
      <c r="AA54" s="17"/>
      <c r="AB54" s="17"/>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208"/>
      <c r="B55" s="209"/>
      <c r="C55" s="209"/>
      <c r="D55" s="209"/>
      <c r="E55" s="209"/>
      <c r="F55" s="209"/>
      <c r="G55" s="209"/>
      <c r="H55" s="209"/>
      <c r="I55" s="209"/>
      <c r="J55" s="209"/>
      <c r="K55" s="209"/>
      <c r="L55" s="209"/>
      <c r="M55" s="209"/>
      <c r="N55" s="210"/>
      <c r="O55" s="1"/>
      <c r="P55" s="1"/>
      <c r="Q55" s="1"/>
      <c r="R55" s="1"/>
      <c r="S55" s="1"/>
      <c r="T55" s="1"/>
      <c r="U55" s="1"/>
      <c r="V55" s="1"/>
      <c r="W55" s="1"/>
      <c r="X55" s="1"/>
      <c r="Y55" s="1"/>
      <c r="Z55" s="18" t="s">
        <v>17</v>
      </c>
      <c r="AA55" s="17"/>
      <c r="AB55" s="18" t="s">
        <v>13</v>
      </c>
      <c r="AC55" s="1"/>
      <c r="AD55" s="20" t="s">
        <v>11</v>
      </c>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c r="A56" s="249" t="s">
        <v>144</v>
      </c>
      <c r="B56" s="252"/>
      <c r="C56" s="252"/>
      <c r="D56" s="252"/>
      <c r="E56" s="252"/>
      <c r="F56" s="252"/>
      <c r="G56" s="252"/>
      <c r="H56" s="252"/>
      <c r="I56" s="252"/>
      <c r="J56" s="252"/>
      <c r="K56" s="252"/>
      <c r="L56" s="252"/>
      <c r="M56" s="252"/>
      <c r="N56" s="253"/>
      <c r="O56" s="1"/>
      <c r="P56" s="1"/>
      <c r="Q56" s="1"/>
      <c r="R56" s="1"/>
      <c r="S56" s="1"/>
      <c r="T56" s="1"/>
      <c r="U56" s="1"/>
      <c r="V56" s="1"/>
      <c r="W56" s="1"/>
      <c r="X56" s="1"/>
      <c r="Y56" s="1"/>
      <c r="Z56" s="1"/>
      <c r="AA56" s="1"/>
      <c r="AB56" s="1"/>
      <c r="AC56" s="1"/>
      <c r="AD56" s="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25:256" ht="15" customHeight="1">
      <c r="Y57" s="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76.5" customHeight="1">
      <c r="A58" s="256" t="s">
        <v>145</v>
      </c>
      <c r="B58" s="257"/>
      <c r="C58" s="257"/>
      <c r="D58" s="257"/>
      <c r="E58" s="257"/>
      <c r="F58" s="257"/>
      <c r="G58" s="257"/>
      <c r="H58" s="257"/>
      <c r="I58" s="257"/>
      <c r="J58" s="257"/>
      <c r="K58" s="257"/>
      <c r="L58" s="257"/>
      <c r="M58" s="257"/>
      <c r="N58" s="257"/>
      <c r="O58" s="257"/>
      <c r="P58" s="257"/>
      <c r="Q58" s="257"/>
      <c r="R58" s="257"/>
      <c r="S58" s="257"/>
      <c r="T58" s="257"/>
      <c r="U58" s="257"/>
      <c r="V58" s="257"/>
      <c r="W58" s="257"/>
      <c r="X58" s="258"/>
      <c r="Y58" s="1"/>
      <c r="Z58" s="1"/>
      <c r="AA58" s="1"/>
      <c r="AB58" s="1"/>
      <c r="AC58" s="1"/>
      <c r="AD58" s="1"/>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30" ht="18">
      <c r="A59" s="14"/>
      <c r="B59" s="1"/>
      <c r="C59" s="1"/>
      <c r="D59" s="1"/>
      <c r="E59" s="1"/>
      <c r="F59" s="1"/>
      <c r="G59" s="1"/>
      <c r="H59" s="1"/>
      <c r="I59" s="1"/>
      <c r="J59" s="1"/>
      <c r="K59" s="1"/>
      <c r="L59" s="1"/>
      <c r="M59" s="1"/>
      <c r="N59" s="1"/>
      <c r="O59" s="1"/>
      <c r="P59" s="1"/>
      <c r="Q59" s="1"/>
      <c r="R59" s="1"/>
      <c r="S59" s="1"/>
      <c r="T59" s="1"/>
      <c r="U59" s="1"/>
      <c r="V59" s="1"/>
      <c r="W59" s="1"/>
      <c r="X59" s="1"/>
      <c r="Y59" s="1"/>
      <c r="Z59" s="36"/>
      <c r="AB59" s="36"/>
      <c r="AD59" s="36"/>
    </row>
    <row r="60" spans="1:256" ht="18">
      <c r="A60" s="212" t="s">
        <v>146</v>
      </c>
      <c r="B60" s="266"/>
      <c r="C60" s="266"/>
      <c r="D60" s="266"/>
      <c r="E60" s="266"/>
      <c r="F60" s="266"/>
      <c r="G60" s="266"/>
      <c r="H60" s="266"/>
      <c r="I60" s="266"/>
      <c r="J60" s="266"/>
      <c r="K60" s="266"/>
      <c r="L60" s="266"/>
      <c r="M60" s="266"/>
      <c r="N60" s="266"/>
      <c r="O60" s="266"/>
      <c r="P60" s="266"/>
      <c r="Q60" s="266"/>
      <c r="R60" s="266"/>
      <c r="S60" s="266"/>
      <c r="T60" s="266"/>
      <c r="U60" s="266"/>
      <c r="V60" s="266"/>
      <c r="W60" s="266"/>
      <c r="X60" s="267"/>
      <c r="Y60" s="1" t="s">
        <v>6</v>
      </c>
      <c r="Z60" s="25">
        <f>SUM(Z37:Z58)</f>
        <v>227</v>
      </c>
      <c r="AA60" s="1">
        <f>SUM(AA37:AA58)</f>
        <v>0</v>
      </c>
      <c r="AB60" s="25">
        <f>SUM(AB37:AB58)</f>
        <v>145</v>
      </c>
      <c r="AC60" s="1">
        <f>SUM(AC37:AC58)</f>
        <v>0</v>
      </c>
      <c r="AD60" s="277">
        <f>SUM(AD37:AD58)</f>
        <v>31625</v>
      </c>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30" ht="1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278"/>
      <c r="AA66" s="1"/>
      <c r="AB66" s="278"/>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8">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256" ht="20.25" hidden="1">
      <c r="A71" s="21" t="s">
        <v>147</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30" ht="1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sheetData>
  <mergeCells count="12">
    <mergeCell ref="A49:Y49"/>
    <mergeCell ref="A56:N56"/>
    <mergeCell ref="A58:X58"/>
    <mergeCell ref="A60:X60"/>
    <mergeCell ref="A41:X41"/>
    <mergeCell ref="A43:H43"/>
    <mergeCell ref="A45:X45"/>
    <mergeCell ref="A47:P47"/>
    <mergeCell ref="B26:AD32"/>
    <mergeCell ref="A35:H35"/>
    <mergeCell ref="A37:X37"/>
    <mergeCell ref="A39:H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 Shi</cp:lastModifiedBy>
  <cp:lastPrinted>2004-01-26T23:08:41Z</cp:lastPrinted>
  <dcterms:created xsi:type="dcterms:W3CDTF">2003-12-29T19:39:16Z</dcterms:created>
  <dcterms:modified xsi:type="dcterms:W3CDTF">2004-05-19T17:40:46Z</dcterms:modified>
  <cp:category/>
  <cp:version/>
  <cp:contentType/>
  <cp:contentStatus/>
</cp:coreProperties>
</file>