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8640" tabRatio="241" activeTab="0"/>
  </bookViews>
  <sheets>
    <sheet name="Data" sheetId="1" r:id="rId1"/>
    <sheet name="Notes" sheetId="2" r:id="rId2"/>
  </sheets>
  <definedNames>
    <definedName name="_Fill" hidden="1">'Data'!#REF!</definedName>
    <definedName name="_Key1" hidden="1">'Data'!#REF!</definedName>
    <definedName name="_Order1" hidden="1">255</definedName>
    <definedName name="_Order2" hidden="1">0</definedName>
    <definedName name="_Sort" hidden="1">'Data'!$A$13:$AE$104</definedName>
    <definedName name="DATABASE">'Data'!#REF!</definedName>
    <definedName name="INTERNET">'Data'!#REF!</definedName>
    <definedName name="METHOD">#REF!</definedName>
    <definedName name="_xlnm.Print_Area" localSheetId="0">'Data'!$A$1:$AF$109</definedName>
    <definedName name="Print_Area_MI" localSheetId="0">'Data'!$C$1:$AE$108</definedName>
    <definedName name="SOURCE">'Data'!$A$106:$A$108</definedName>
    <definedName name="TITLE">'Data'!$A$1:$A$1</definedName>
  </definedNames>
  <calcPr fullCalcOnLoad="1"/>
</workbook>
</file>

<file path=xl/sharedStrings.xml><?xml version="1.0" encoding="utf-8"?>
<sst xmlns="http://schemas.openxmlformats.org/spreadsheetml/2006/main" count="352" uniqueCount="122">
  <si>
    <t xml:space="preserve">   Exports \1</t>
  </si>
  <si>
    <t>General imports \2</t>
  </si>
  <si>
    <t>Merchandise trade balance</t>
  </si>
  <si>
    <t>Commodity group</t>
  </si>
  <si>
    <t xml:space="preserve"> </t>
  </si>
  <si>
    <t xml:space="preserve">  Animal feeds</t>
  </si>
  <si>
    <t xml:space="preserve">  Coffee</t>
  </si>
  <si>
    <t xml:space="preserve">  Corn</t>
  </si>
  <si>
    <t xml:space="preserve">  Cotton, raw and linters</t>
  </si>
  <si>
    <t xml:space="preserve">  Hides and skins</t>
  </si>
  <si>
    <t xml:space="preserve">  Meat and preparations</t>
  </si>
  <si>
    <t xml:space="preserve">  Soybeans</t>
  </si>
  <si>
    <t xml:space="preserve">  Sugar</t>
  </si>
  <si>
    <t xml:space="preserve">  Tobacco, unmanufactured</t>
  </si>
  <si>
    <t xml:space="preserve">  Wheat</t>
  </si>
  <si>
    <t xml:space="preserve">  Airplane parts</t>
  </si>
  <si>
    <t xml:space="preserve">  Airplanes</t>
  </si>
  <si>
    <t xml:space="preserve">  Aluminum</t>
  </si>
  <si>
    <t xml:space="preserve">  Artwork/antiques</t>
  </si>
  <si>
    <t xml:space="preserve">  Cigarettes</t>
  </si>
  <si>
    <t xml:space="preserve">  Clothing</t>
  </si>
  <si>
    <t xml:space="preserve">  Cork, wood, lumber</t>
  </si>
  <si>
    <t xml:space="preserve">  Crude fertilizers</t>
  </si>
  <si>
    <t xml:space="preserve">  Electrical machinery</t>
  </si>
  <si>
    <t xml:space="preserve">  Fish and preparations</t>
  </si>
  <si>
    <t xml:space="preserve">  Footwear</t>
  </si>
  <si>
    <t xml:space="preserve">  Furniture and parts</t>
  </si>
  <si>
    <t xml:space="preserve">  Gem diamonds</t>
  </si>
  <si>
    <t xml:space="preserve">  General industrial machinery</t>
  </si>
  <si>
    <t xml:space="preserve">  Gold, nonmonetary</t>
  </si>
  <si>
    <t xml:space="preserve">  Iron and steel mill products</t>
  </si>
  <si>
    <t xml:space="preserve">  Lighting, plumbing</t>
  </si>
  <si>
    <t xml:space="preserve">  Metal manufactures, n.e.s.</t>
  </si>
  <si>
    <t xml:space="preserve">  Metal ores; scrap</t>
  </si>
  <si>
    <t xml:space="preserve">  Metalworking machinery</t>
  </si>
  <si>
    <t xml:space="preserve">  Optical goods</t>
  </si>
  <si>
    <t xml:space="preserve">  Paper and paperboard</t>
  </si>
  <si>
    <t xml:space="preserve">  Photographic equipment</t>
  </si>
  <si>
    <t xml:space="preserve">  Plastic articles, n.e.s.</t>
  </si>
  <si>
    <t xml:space="preserve">  Platinum</t>
  </si>
  <si>
    <t xml:space="preserve">  Power generating machinery</t>
  </si>
  <si>
    <t xml:space="preserve">  Printed materials</t>
  </si>
  <si>
    <t xml:space="preserve">  Pulp and waste paper</t>
  </si>
  <si>
    <t xml:space="preserve">  Records/magnetic media</t>
  </si>
  <si>
    <t xml:space="preserve">  Rubber articles, n.e.s.</t>
  </si>
  <si>
    <t xml:space="preserve">  Rubber tires and tubes</t>
  </si>
  <si>
    <t xml:space="preserve">  Scientific instruments</t>
  </si>
  <si>
    <t xml:space="preserve">  Ships, boats</t>
  </si>
  <si>
    <t xml:space="preserve">  Silver and bullion</t>
  </si>
  <si>
    <t xml:space="preserve">  Spacecraft</t>
  </si>
  <si>
    <t xml:space="preserve">  Specialized industrial machinery</t>
  </si>
  <si>
    <t>(NA)</t>
  </si>
  <si>
    <t xml:space="preserve">  Textile yarn, fabric</t>
  </si>
  <si>
    <t xml:space="preserve">  Toys/games/sporting goods</t>
  </si>
  <si>
    <t xml:space="preserve">  Travel goods</t>
  </si>
  <si>
    <t xml:space="preserve">  Vehicles</t>
  </si>
  <si>
    <t xml:space="preserve">  Watches/clocks/parts</t>
  </si>
  <si>
    <t xml:space="preserve">  Wood manufactures</t>
  </si>
  <si>
    <t xml:space="preserve">  Coal</t>
  </si>
  <si>
    <t xml:space="preserve">  Crude oil</t>
  </si>
  <si>
    <t xml:space="preserve">  Petroleum preparations</t>
  </si>
  <si>
    <t xml:space="preserve">  Natural gas</t>
  </si>
  <si>
    <t xml:space="preserve">  Mineral fuels, other mineral </t>
  </si>
  <si>
    <t>(X)</t>
  </si>
  <si>
    <t xml:space="preserve">      (X)</t>
  </si>
  <si>
    <t>FOOTNOTES</t>
  </si>
  <si>
    <t>\1 F.a.s. basis.</t>
  </si>
  <si>
    <t>\2 Customs value basis.</t>
  </si>
  <si>
    <t xml:space="preserve">Source: U.S. Census Bureau, </t>
  </si>
  <si>
    <t>U.S. International Trade in Goods and Services, series FT 900, Final Reports.</t>
  </si>
  <si>
    <t>\3 Includes other commodities not shown separately.</t>
  </si>
  <si>
    <t>SYMBOL</t>
  </si>
  <si>
    <t>X Not applicable.</t>
  </si>
  <si>
    <t xml:space="preserve">  Cereal flour</t>
  </si>
  <si>
    <t xml:space="preserve">  Live animals</t>
  </si>
  <si>
    <t xml:space="preserve">  Oils/fats, vegetable</t>
  </si>
  <si>
    <t xml:space="preserve">  Rice</t>
  </si>
  <si>
    <t xml:space="preserve">  Vegetables and fruit</t>
  </si>
  <si>
    <t xml:space="preserve">  Other agricultural</t>
  </si>
  <si>
    <t xml:space="preserve">  Chemicals - cosmetics</t>
  </si>
  <si>
    <t xml:space="preserve">  Chemicals - dyeing</t>
  </si>
  <si>
    <t xml:space="preserve">  Chemicals - fertilizers</t>
  </si>
  <si>
    <t xml:space="preserve">  Chemicals - inorganic</t>
  </si>
  <si>
    <t xml:space="preserve">  Chemicals - medicinal</t>
  </si>
  <si>
    <t xml:space="preserve">  Chemicals - nes </t>
  </si>
  <si>
    <t xml:space="preserve">  Chemicals - organic</t>
  </si>
  <si>
    <t xml:space="preserve">  Chemicals - plastics</t>
  </si>
  <si>
    <t xml:space="preserve">  Copper</t>
  </si>
  <si>
    <t xml:space="preserve">  Glassware</t>
  </si>
  <si>
    <t xml:space="preserve">  Glass</t>
  </si>
  <si>
    <t xml:space="preserve">  Jewelry</t>
  </si>
  <si>
    <t xml:space="preserve">  Nickel</t>
  </si>
  <si>
    <t xml:space="preserve">  Pottery</t>
  </si>
  <si>
    <t xml:space="preserve">  Liquified propane/butane</t>
  </si>
  <si>
    <t>Reexports</t>
  </si>
  <si>
    <t xml:space="preserve">  Agricultural commodities</t>
  </si>
  <si>
    <t xml:space="preserve">  Manufactured goods</t>
  </si>
  <si>
    <t xml:space="preserve">  Mineral fuels</t>
  </si>
  <si>
    <t xml:space="preserve">  Other, reexports</t>
  </si>
  <si>
    <t>Timing adjustment</t>
  </si>
  <si>
    <t xml:space="preserve">    Total</t>
  </si>
  <si>
    <t xml:space="preserve">  Alcoholic beverage, distilled</t>
  </si>
  <si>
    <t xml:space="preserve">  Automatic Data Processing (ADP) equipment; office machinery</t>
  </si>
  <si>
    <t xml:space="preserve">  Television, Videocassette Recorder (VCR), etc.</t>
  </si>
  <si>
    <t xml:space="preserve">  Basketware, etc.</t>
  </si>
  <si>
    <t xml:space="preserve">                                            (X)</t>
  </si>
  <si>
    <t>For more information:</t>
  </si>
  <si>
    <t>SITC = Standard International Trade Classification. For methodology, see Foreign Trade Statistics in Appendix III.</t>
  </si>
  <si>
    <t>N.e.s. = not elsewhere specified]</t>
  </si>
  <si>
    <t>Mineral fuel \3</t>
  </si>
  <si>
    <t>Manufactured goods \3</t>
  </si>
  <si>
    <t>Agricultural commodities \3</t>
  </si>
  <si>
    <t>U.S. International Trade</t>
  </si>
  <si>
    <t>&lt;http://www.census.gov/foreign-trade/Press-Release/2007pr/final_revisions/&gt;; (released 10 June 2008).</t>
  </si>
  <si>
    <t>See Notes</t>
  </si>
  <si>
    <t>Back to Data</t>
  </si>
  <si>
    <t>HEADNOTE</t>
  </si>
  <si>
    <t>[In millions of dollars (781,918 represents $781,918,000,000).</t>
  </si>
  <si>
    <t>http://www.census.gov/foreign-trade/Press-Release/2007pr/final_revisions/</t>
  </si>
  <si>
    <t>Table 1267. U.S. Exports and General Imports by Selected SITC Commodity Groups</t>
  </si>
  <si>
    <t>Unit</t>
  </si>
  <si>
    <t>Million dollars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</si>
</sst>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_)"/>
    <numFmt numFmtId="173" formatCode="#,##0.0_);\(#,##0.0\)"/>
    <numFmt numFmtId="174" formatCode="#,##0_ ;[Red]\-#,##0\ "/>
    <numFmt numFmtId="175" formatCode="&quot;Yes&quot;;&quot;Yes&quot;;&quot;No&quot;"/>
    <numFmt numFmtId="176" formatCode="&quot;True&quot;;&quot;True&quot;;&quot;False&quot;"/>
    <numFmt numFmtId="177" formatCode="&quot;On&quot;;&quot;On&quot;;&quot;Off&quot;"/>
  </numFmts>
  <fonts count="8">
    <font>
      <sz val="12"/>
      <name val="Courier New"/>
      <family val="0"/>
    </font>
    <font>
      <sz val="10"/>
      <name val="Arial"/>
      <family val="0"/>
    </font>
    <font>
      <u val="single"/>
      <sz val="10.45"/>
      <color indexed="12"/>
      <name val="Courier New"/>
      <family val="0"/>
    </font>
    <font>
      <u val="single"/>
      <sz val="10"/>
      <color indexed="36"/>
      <name val="Courier"/>
      <family val="0"/>
    </font>
    <font>
      <b/>
      <sz val="12"/>
      <color indexed="8"/>
      <name val="Courier New"/>
      <family val="3"/>
    </font>
    <font>
      <sz val="12"/>
      <color indexed="8"/>
      <name val="Courier New"/>
      <family val="3"/>
    </font>
    <font>
      <i/>
      <sz val="12"/>
      <color indexed="8"/>
      <name val="Courier New"/>
      <family val="3"/>
    </font>
    <font>
      <b/>
      <sz val="12"/>
      <name val="Courier New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2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>
      <alignment/>
      <protection/>
    </xf>
    <xf numFmtId="9" fontId="1" fillId="0" borderId="0" applyFont="0" applyFill="0" applyBorder="0" applyAlignment="0" applyProtection="0"/>
  </cellStyleXfs>
  <cellXfs count="60">
    <xf numFmtId="37" fontId="0" fillId="0" borderId="0" xfId="0" applyAlignment="1">
      <alignment/>
    </xf>
    <xf numFmtId="37" fontId="5" fillId="0" borderId="0" xfId="0" applyFont="1" applyFill="1" applyAlignment="1" applyProtection="1">
      <alignment/>
      <protection/>
    </xf>
    <xf numFmtId="37" fontId="5" fillId="0" borderId="0" xfId="0" applyFont="1" applyFill="1" applyAlignment="1" applyProtection="1">
      <alignment/>
      <protection locked="0"/>
    </xf>
    <xf numFmtId="37" fontId="5" fillId="0" borderId="0" xfId="0" applyFont="1" applyFill="1" applyAlignment="1">
      <alignment/>
    </xf>
    <xf numFmtId="37" fontId="5" fillId="0" borderId="0" xfId="0" applyFont="1" applyFill="1" applyBorder="1" applyAlignment="1" applyProtection="1">
      <alignment/>
      <protection/>
    </xf>
    <xf numFmtId="173" fontId="5" fillId="0" borderId="0" xfId="0" applyNumberFormat="1" applyFont="1" applyFill="1" applyAlignment="1" applyProtection="1">
      <alignment/>
      <protection/>
    </xf>
    <xf numFmtId="37" fontId="6" fillId="0" borderId="0" xfId="0" applyFont="1" applyFill="1" applyAlignment="1" applyProtection="1">
      <alignment/>
      <protection/>
    </xf>
    <xf numFmtId="37" fontId="5" fillId="0" borderId="1" xfId="0" applyFont="1" applyFill="1" applyBorder="1" applyAlignment="1" applyProtection="1">
      <alignment/>
      <protection locked="0"/>
    </xf>
    <xf numFmtId="3" fontId="4" fillId="0" borderId="0" xfId="0" applyNumberFormat="1" applyFont="1" applyFill="1" applyAlignment="1" applyProtection="1">
      <alignment/>
      <protection/>
    </xf>
    <xf numFmtId="3" fontId="4" fillId="0" borderId="0" xfId="0" applyNumberFormat="1" applyFont="1" applyFill="1" applyBorder="1" applyAlignment="1" applyProtection="1">
      <alignment/>
      <protection/>
    </xf>
    <xf numFmtId="3" fontId="4" fillId="0" borderId="0" xfId="0" applyNumberFormat="1" applyFont="1" applyFill="1" applyBorder="1" applyAlignment="1" applyProtection="1">
      <alignment horizontal="right"/>
      <protection/>
    </xf>
    <xf numFmtId="3" fontId="4" fillId="0" borderId="0" xfId="0" applyNumberFormat="1" applyFont="1" applyFill="1" applyAlignment="1" applyProtection="1">
      <alignment horizontal="right"/>
      <protection/>
    </xf>
    <xf numFmtId="3" fontId="5" fillId="0" borderId="0" xfId="0" applyNumberFormat="1" applyFont="1" applyFill="1" applyAlignment="1" applyProtection="1">
      <alignment/>
      <protection/>
    </xf>
    <xf numFmtId="3" fontId="5" fillId="0" borderId="0" xfId="0" applyNumberFormat="1" applyFont="1" applyFill="1" applyBorder="1" applyAlignment="1" applyProtection="1">
      <alignment/>
      <protection/>
    </xf>
    <xf numFmtId="3" fontId="5" fillId="0" borderId="0" xfId="0" applyNumberFormat="1" applyFont="1" applyFill="1" applyBorder="1" applyAlignment="1" applyProtection="1">
      <alignment horizontal="right"/>
      <protection/>
    </xf>
    <xf numFmtId="3" fontId="5" fillId="0" borderId="0" xfId="0" applyNumberFormat="1" applyFont="1" applyFill="1" applyAlignment="1" applyProtection="1">
      <alignment horizontal="right"/>
      <protection/>
    </xf>
    <xf numFmtId="37" fontId="5" fillId="0" borderId="0" xfId="0" applyFont="1" applyFill="1" applyAlignment="1" quotePrefix="1">
      <alignment/>
    </xf>
    <xf numFmtId="37" fontId="2" fillId="0" borderId="0" xfId="20" applyFill="1" applyAlignment="1">
      <alignment/>
    </xf>
    <xf numFmtId="37" fontId="2" fillId="0" borderId="0" xfId="20" applyAlignment="1">
      <alignment/>
    </xf>
    <xf numFmtId="37" fontId="2" fillId="0" borderId="0" xfId="20" applyFont="1" applyFill="1" applyAlignment="1">
      <alignment/>
    </xf>
    <xf numFmtId="37" fontId="5" fillId="0" borderId="2" xfId="0" applyFont="1" applyFill="1" applyBorder="1" applyAlignment="1" applyProtection="1">
      <alignment horizontal="center" vertical="center" wrapText="1"/>
      <protection locked="0"/>
    </xf>
    <xf numFmtId="37" fontId="5" fillId="0" borderId="0" xfId="0" applyNumberFormat="1" applyFont="1" applyFill="1" applyBorder="1" applyAlignment="1" applyProtection="1">
      <alignment/>
      <protection/>
    </xf>
    <xf numFmtId="37" fontId="5" fillId="0" borderId="3" xfId="0" applyFont="1" applyFill="1" applyBorder="1" applyAlignment="1">
      <alignment/>
    </xf>
    <xf numFmtId="37" fontId="5" fillId="0" borderId="4" xfId="0" applyFont="1" applyFill="1" applyBorder="1" applyAlignment="1" applyProtection="1">
      <alignment/>
      <protection locked="0"/>
    </xf>
    <xf numFmtId="3" fontId="4" fillId="0" borderId="0" xfId="0" applyNumberFormat="1" applyFont="1" applyFill="1" applyBorder="1" applyAlignment="1">
      <alignment/>
    </xf>
    <xf numFmtId="3" fontId="7" fillId="0" borderId="5" xfId="0" applyNumberFormat="1" applyFont="1" applyBorder="1" applyAlignment="1">
      <alignment/>
    </xf>
    <xf numFmtId="3" fontId="5" fillId="0" borderId="0" xfId="0" applyNumberFormat="1" applyFont="1" applyFill="1" applyBorder="1" applyAlignment="1">
      <alignment/>
    </xf>
    <xf numFmtId="37" fontId="0" fillId="0" borderId="5" xfId="0" applyBorder="1" applyAlignment="1">
      <alignment/>
    </xf>
    <xf numFmtId="3" fontId="5" fillId="0" borderId="0" xfId="21" applyNumberFormat="1" applyFont="1" applyFill="1" applyBorder="1">
      <alignment/>
      <protection/>
    </xf>
    <xf numFmtId="3" fontId="0" fillId="0" borderId="5" xfId="0" applyNumberFormat="1" applyBorder="1" applyAlignment="1">
      <alignment/>
    </xf>
    <xf numFmtId="3" fontId="4" fillId="0" borderId="0" xfId="21" applyNumberFormat="1" applyFont="1" applyFill="1" applyBorder="1">
      <alignment/>
      <protection/>
    </xf>
    <xf numFmtId="37" fontId="7" fillId="0" borderId="5" xfId="0" applyFont="1" applyBorder="1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37" fontId="7" fillId="0" borderId="0" xfId="0" applyFont="1" applyBorder="1" applyAlignment="1">
      <alignment horizontal="right"/>
    </xf>
    <xf numFmtId="37" fontId="5" fillId="0" borderId="6" xfId="0" applyFont="1" applyFill="1" applyBorder="1" applyAlignment="1">
      <alignment/>
    </xf>
    <xf numFmtId="37" fontId="4" fillId="0" borderId="5" xfId="0" applyFont="1" applyFill="1" applyBorder="1" applyAlignment="1" applyProtection="1">
      <alignment/>
      <protection/>
    </xf>
    <xf numFmtId="37" fontId="5" fillId="0" borderId="5" xfId="0" applyFont="1" applyFill="1" applyBorder="1" applyAlignment="1" applyProtection="1">
      <alignment/>
      <protection/>
    </xf>
    <xf numFmtId="37" fontId="5" fillId="0" borderId="0" xfId="0" applyFont="1" applyFill="1" applyBorder="1" applyAlignment="1">
      <alignment horizontal="center" vertical="center" wrapText="1"/>
    </xf>
    <xf numFmtId="37" fontId="4" fillId="0" borderId="0" xfId="0" applyFont="1" applyFill="1" applyAlignment="1" applyProtection="1">
      <alignment/>
      <protection/>
    </xf>
    <xf numFmtId="37" fontId="4" fillId="0" borderId="7" xfId="0" applyFont="1" applyFill="1" applyBorder="1" applyAlignment="1" applyProtection="1">
      <alignment/>
      <protection/>
    </xf>
    <xf numFmtId="37" fontId="5" fillId="0" borderId="3" xfId="0" applyFont="1" applyFill="1" applyBorder="1" applyAlignment="1" applyProtection="1">
      <alignment/>
      <protection/>
    </xf>
    <xf numFmtId="3" fontId="4" fillId="0" borderId="3" xfId="0" applyNumberFormat="1" applyFont="1" applyFill="1" applyBorder="1" applyAlignment="1" applyProtection="1">
      <alignment/>
      <protection/>
    </xf>
    <xf numFmtId="3" fontId="4" fillId="0" borderId="3" xfId="0" applyNumberFormat="1" applyFont="1" applyFill="1" applyBorder="1" applyAlignment="1" applyProtection="1">
      <alignment horizontal="right"/>
      <protection/>
    </xf>
    <xf numFmtId="37" fontId="7" fillId="0" borderId="7" xfId="0" applyFont="1" applyBorder="1" applyAlignment="1">
      <alignment horizontal="right"/>
    </xf>
    <xf numFmtId="37" fontId="7" fillId="0" borderId="3" xfId="0" applyFont="1" applyBorder="1" applyAlignment="1">
      <alignment horizontal="right"/>
    </xf>
    <xf numFmtId="0" fontId="4" fillId="0" borderId="0" xfId="0" applyNumberFormat="1" applyFont="1" applyFill="1" applyBorder="1" applyAlignment="1" applyProtection="1">
      <alignment horizontal="right" wrapText="1"/>
      <protection locked="0"/>
    </xf>
    <xf numFmtId="37" fontId="5" fillId="0" borderId="0" xfId="0" applyFont="1" applyFill="1" applyBorder="1" applyAlignment="1">
      <alignment horizontal="right" wrapText="1"/>
    </xf>
    <xf numFmtId="37" fontId="5" fillId="0" borderId="2" xfId="0" applyFont="1" applyFill="1" applyBorder="1" applyAlignment="1" applyProtection="1">
      <alignment horizontal="center" vertical="center" wrapText="1"/>
      <protection locked="0"/>
    </xf>
    <xf numFmtId="37" fontId="5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5" xfId="0" applyNumberFormat="1" applyFont="1" applyFill="1" applyBorder="1" applyAlignment="1" applyProtection="1">
      <alignment horizontal="right" wrapText="1"/>
      <protection locked="0"/>
    </xf>
    <xf numFmtId="37" fontId="5" fillId="0" borderId="5" xfId="0" applyFont="1" applyFill="1" applyBorder="1" applyAlignment="1">
      <alignment horizontal="right" wrapText="1"/>
    </xf>
    <xf numFmtId="37" fontId="5" fillId="0" borderId="2" xfId="0" applyFont="1" applyFill="1" applyBorder="1" applyAlignment="1">
      <alignment horizontal="center" vertical="center" wrapText="1"/>
    </xf>
    <xf numFmtId="37" fontId="5" fillId="0" borderId="1" xfId="0" applyFont="1" applyFill="1" applyBorder="1" applyAlignment="1">
      <alignment horizontal="center" vertical="center" wrapText="1"/>
    </xf>
    <xf numFmtId="37" fontId="5" fillId="0" borderId="2" xfId="0" applyFont="1" applyFill="1" applyBorder="1" applyAlignment="1" applyProtection="1">
      <alignment horizontal="center" vertical="center"/>
      <protection locked="0"/>
    </xf>
    <xf numFmtId="37" fontId="0" fillId="0" borderId="8" xfId="0" applyBorder="1" applyAlignment="1">
      <alignment horizontal="center" vertical="center"/>
    </xf>
    <xf numFmtId="37" fontId="5" fillId="0" borderId="1" xfId="0" applyFont="1" applyFill="1" applyBorder="1" applyAlignment="1" applyProtection="1">
      <alignment horizontal="center" vertical="center"/>
      <protection locked="0"/>
    </xf>
    <xf numFmtId="37" fontId="0" fillId="0" borderId="4" xfId="0" applyBorder="1" applyAlignment="1">
      <alignment horizontal="center" vertical="center"/>
    </xf>
    <xf numFmtId="37" fontId="5" fillId="0" borderId="8" xfId="0" applyFont="1" applyFill="1" applyBorder="1" applyAlignment="1" applyProtection="1">
      <alignment horizontal="center" vertical="center" wrapText="1"/>
      <protection locked="0"/>
    </xf>
    <xf numFmtId="37" fontId="5" fillId="0" borderId="5" xfId="0" applyFont="1" applyFill="1" applyBorder="1" applyAlignment="1">
      <alignment horizontal="center" vertical="center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census.gov/foreign-trade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AF109"/>
  <sheetViews>
    <sheetView showGridLines="0" tabSelected="1" defaultGridColor="0" zoomScale="75" zoomScaleNormal="75" zoomScaleSheetLayoutView="75" colorId="22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A1" sqref="A1"/>
    </sheetView>
  </sheetViews>
  <sheetFormatPr defaultColWidth="12.69921875" defaultRowHeight="15.75"/>
  <cols>
    <col min="1" max="1" width="63.8984375" style="3" customWidth="1"/>
    <col min="2" max="2" width="18.796875" style="3" customWidth="1"/>
    <col min="3" max="32" width="13.19921875" style="3" customWidth="1"/>
    <col min="33" max="16384" width="34.796875" style="3" customWidth="1"/>
  </cols>
  <sheetData>
    <row r="1" spans="1:31" ht="15.75">
      <c r="A1" s="2" t="s">
        <v>119</v>
      </c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ht="15.75">
      <c r="A2" s="2"/>
      <c r="B2" s="2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1:31" ht="15.75">
      <c r="A3" s="17" t="s">
        <v>114</v>
      </c>
      <c r="B3" s="17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</row>
    <row r="4" spans="1:31" ht="15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</row>
    <row r="5" spans="1:32" ht="15.75" customHeight="1">
      <c r="A5" s="58" t="s">
        <v>3</v>
      </c>
      <c r="B5" s="20"/>
      <c r="C5" s="52"/>
      <c r="D5" s="48" t="s">
        <v>0</v>
      </c>
      <c r="E5" s="54" t="s">
        <v>0</v>
      </c>
      <c r="F5" s="54"/>
      <c r="G5" s="54"/>
      <c r="H5" s="54"/>
      <c r="I5" s="54"/>
      <c r="J5" s="54"/>
      <c r="K5" s="54"/>
      <c r="L5" s="55"/>
      <c r="M5" s="52"/>
      <c r="N5" s="48" t="s">
        <v>1</v>
      </c>
      <c r="O5" s="54" t="s">
        <v>1</v>
      </c>
      <c r="P5" s="54"/>
      <c r="Q5" s="54"/>
      <c r="R5" s="54"/>
      <c r="S5" s="54"/>
      <c r="T5" s="54"/>
      <c r="U5" s="54"/>
      <c r="V5" s="55"/>
      <c r="W5" s="52"/>
      <c r="X5" s="48" t="s">
        <v>2</v>
      </c>
      <c r="Y5" s="48" t="s">
        <v>2</v>
      </c>
      <c r="Z5" s="48"/>
      <c r="AA5" s="48"/>
      <c r="AB5" s="48"/>
      <c r="AC5" s="48"/>
      <c r="AD5" s="48"/>
      <c r="AE5" s="48"/>
      <c r="AF5" s="35"/>
    </row>
    <row r="6" spans="1:32" ht="15.75">
      <c r="A6" s="59"/>
      <c r="B6" s="38"/>
      <c r="C6" s="53"/>
      <c r="D6" s="53"/>
      <c r="E6" s="56"/>
      <c r="F6" s="56"/>
      <c r="G6" s="56"/>
      <c r="H6" s="56"/>
      <c r="I6" s="56"/>
      <c r="J6" s="56"/>
      <c r="K6" s="56"/>
      <c r="L6" s="57"/>
      <c r="M6" s="53"/>
      <c r="N6" s="53"/>
      <c r="O6" s="56"/>
      <c r="P6" s="56"/>
      <c r="Q6" s="56"/>
      <c r="R6" s="56"/>
      <c r="S6" s="56"/>
      <c r="T6" s="56"/>
      <c r="U6" s="56"/>
      <c r="V6" s="57"/>
      <c r="W6" s="53"/>
      <c r="X6" s="53"/>
      <c r="Y6" s="49"/>
      <c r="Z6" s="49"/>
      <c r="AA6" s="49"/>
      <c r="AB6" s="49"/>
      <c r="AC6" s="49"/>
      <c r="AD6" s="49"/>
      <c r="AE6" s="49"/>
      <c r="AF6" s="22"/>
    </row>
    <row r="7" spans="1:32" ht="15.75" customHeight="1">
      <c r="A7" s="59"/>
      <c r="B7" s="38"/>
      <c r="C7" s="46">
        <v>1990</v>
      </c>
      <c r="D7" s="46">
        <v>1995</v>
      </c>
      <c r="E7" s="46">
        <v>2000</v>
      </c>
      <c r="F7" s="46">
        <v>2001</v>
      </c>
      <c r="G7" s="46">
        <v>2002</v>
      </c>
      <c r="H7" s="46">
        <v>2003</v>
      </c>
      <c r="I7" s="46">
        <v>2004</v>
      </c>
      <c r="J7" s="46">
        <v>2005</v>
      </c>
      <c r="K7" s="46">
        <v>2006</v>
      </c>
      <c r="L7" s="50">
        <v>2007</v>
      </c>
      <c r="M7" s="46">
        <v>1990</v>
      </c>
      <c r="N7" s="46">
        <v>1995</v>
      </c>
      <c r="O7" s="46">
        <v>2000</v>
      </c>
      <c r="P7" s="46">
        <v>2001</v>
      </c>
      <c r="Q7" s="46">
        <v>2002</v>
      </c>
      <c r="R7" s="46">
        <v>2003</v>
      </c>
      <c r="S7" s="46">
        <v>2004</v>
      </c>
      <c r="T7" s="46">
        <v>2005</v>
      </c>
      <c r="U7" s="46">
        <v>2006</v>
      </c>
      <c r="V7" s="50">
        <v>2007</v>
      </c>
      <c r="W7" s="46">
        <v>1990</v>
      </c>
      <c r="X7" s="46">
        <v>1995</v>
      </c>
      <c r="Y7" s="46">
        <v>2000</v>
      </c>
      <c r="Z7" s="46">
        <v>2001</v>
      </c>
      <c r="AA7" s="46">
        <v>2002</v>
      </c>
      <c r="AB7" s="46">
        <v>2003</v>
      </c>
      <c r="AC7" s="46">
        <v>2004</v>
      </c>
      <c r="AD7" s="46">
        <v>2005</v>
      </c>
      <c r="AE7" s="46">
        <v>2006</v>
      </c>
      <c r="AF7" s="46">
        <v>2007</v>
      </c>
    </row>
    <row r="8" spans="1:32" ht="15.75">
      <c r="A8" s="59"/>
      <c r="B8" s="38" t="s">
        <v>120</v>
      </c>
      <c r="C8" s="47"/>
      <c r="D8" s="47"/>
      <c r="E8" s="47"/>
      <c r="F8" s="47"/>
      <c r="G8" s="47"/>
      <c r="H8" s="47"/>
      <c r="I8" s="47"/>
      <c r="J8" s="47"/>
      <c r="K8" s="47"/>
      <c r="L8" s="51"/>
      <c r="M8" s="47"/>
      <c r="N8" s="47"/>
      <c r="O8" s="47"/>
      <c r="P8" s="47"/>
      <c r="Q8" s="47"/>
      <c r="R8" s="47"/>
      <c r="S8" s="47"/>
      <c r="T8" s="47"/>
      <c r="U8" s="47"/>
      <c r="V8" s="51"/>
      <c r="W8" s="47"/>
      <c r="X8" s="47"/>
      <c r="Y8" s="47"/>
      <c r="Z8" s="47"/>
      <c r="AA8" s="47"/>
      <c r="AB8" s="47"/>
      <c r="AC8" s="47"/>
      <c r="AD8" s="47"/>
      <c r="AE8" s="47"/>
      <c r="AF8" s="47"/>
    </row>
    <row r="9" spans="1:32" ht="15.75">
      <c r="A9" s="23"/>
      <c r="B9" s="7"/>
      <c r="C9" s="7"/>
      <c r="D9" s="7"/>
      <c r="E9" s="7"/>
      <c r="F9" s="7"/>
      <c r="G9" s="7"/>
      <c r="H9" s="7"/>
      <c r="I9" s="7"/>
      <c r="J9" s="7"/>
      <c r="K9" s="7"/>
      <c r="L9" s="23"/>
      <c r="M9" s="7"/>
      <c r="N9" s="7"/>
      <c r="O9" s="7"/>
      <c r="P9" s="7"/>
      <c r="Q9" s="7"/>
      <c r="R9" s="7"/>
      <c r="S9" s="7"/>
      <c r="T9" s="7"/>
      <c r="U9" s="7"/>
      <c r="V9" s="23"/>
      <c r="W9" s="7"/>
      <c r="X9" s="7"/>
      <c r="Y9" s="7"/>
      <c r="Z9" s="7"/>
      <c r="AA9" s="7"/>
      <c r="AB9" s="7"/>
      <c r="AC9" s="7"/>
      <c r="AD9" s="7"/>
      <c r="AE9" s="7"/>
      <c r="AF9" s="7"/>
    </row>
    <row r="10" spans="1:32" ht="16.5">
      <c r="A10" s="36" t="s">
        <v>100</v>
      </c>
      <c r="B10" s="39" t="s">
        <v>121</v>
      </c>
      <c r="C10" s="8">
        <v>393592.3</v>
      </c>
      <c r="D10" s="8">
        <v>584742</v>
      </c>
      <c r="E10" s="9">
        <v>781918</v>
      </c>
      <c r="F10" s="9">
        <v>729100</v>
      </c>
      <c r="G10" s="9">
        <v>693103</v>
      </c>
      <c r="H10" s="9">
        <v>713122</v>
      </c>
      <c r="I10" s="9">
        <v>818775</v>
      </c>
      <c r="J10" s="24">
        <v>905978</v>
      </c>
      <c r="K10" s="9">
        <v>1036635</v>
      </c>
      <c r="L10" s="25">
        <v>1162479</v>
      </c>
      <c r="M10" s="9">
        <v>495310.517767</v>
      </c>
      <c r="N10" s="8">
        <v>743445</v>
      </c>
      <c r="O10" s="9">
        <v>1218022</v>
      </c>
      <c r="P10" s="9">
        <v>1140999</v>
      </c>
      <c r="Q10" s="9">
        <v>1161366</v>
      </c>
      <c r="R10" s="9">
        <v>1260674</v>
      </c>
      <c r="S10" s="9">
        <v>1469704</v>
      </c>
      <c r="T10" s="24">
        <v>1673455</v>
      </c>
      <c r="U10" s="9">
        <v>1853938</v>
      </c>
      <c r="V10" s="25">
        <v>1956962</v>
      </c>
      <c r="W10" s="9">
        <f aca="true" t="shared" si="0" ref="W10:AF10">C10-M10</f>
        <v>-101718.21776700002</v>
      </c>
      <c r="X10" s="8">
        <f t="shared" si="0"/>
        <v>-158703</v>
      </c>
      <c r="Y10" s="8">
        <f t="shared" si="0"/>
        <v>-436104</v>
      </c>
      <c r="Z10" s="8">
        <f t="shared" si="0"/>
        <v>-411899</v>
      </c>
      <c r="AA10" s="8">
        <f t="shared" si="0"/>
        <v>-468263</v>
      </c>
      <c r="AB10" s="8">
        <f t="shared" si="0"/>
        <v>-547552</v>
      </c>
      <c r="AC10" s="8">
        <f t="shared" si="0"/>
        <v>-650929</v>
      </c>
      <c r="AD10" s="8">
        <f t="shared" si="0"/>
        <v>-767477</v>
      </c>
      <c r="AE10" s="8">
        <f t="shared" si="0"/>
        <v>-817303</v>
      </c>
      <c r="AF10" s="8">
        <f t="shared" si="0"/>
        <v>-794483</v>
      </c>
    </row>
    <row r="11" spans="1:32" ht="16.5">
      <c r="A11" s="37" t="s">
        <v>4</v>
      </c>
      <c r="B11" s="1"/>
      <c r="C11" s="12"/>
      <c r="D11" s="12"/>
      <c r="E11" s="13"/>
      <c r="F11" s="13"/>
      <c r="G11" s="13"/>
      <c r="H11" s="13"/>
      <c r="I11" s="13"/>
      <c r="J11" s="26"/>
      <c r="K11" s="13"/>
      <c r="L11" s="27"/>
      <c r="M11" s="14" t="s">
        <v>4</v>
      </c>
      <c r="N11" s="12"/>
      <c r="O11" s="13"/>
      <c r="P11" s="13"/>
      <c r="Q11" s="13"/>
      <c r="R11" s="13"/>
      <c r="S11" s="9"/>
      <c r="T11" s="26"/>
      <c r="U11" s="13"/>
      <c r="V11" s="27"/>
      <c r="W11" s="13" t="s">
        <v>4</v>
      </c>
      <c r="X11" s="12"/>
      <c r="Y11" s="12"/>
      <c r="Z11" s="12"/>
      <c r="AA11" s="12"/>
      <c r="AB11" s="12"/>
      <c r="AC11" s="12"/>
      <c r="AD11" s="12"/>
      <c r="AE11" s="12"/>
      <c r="AF11" s="12"/>
    </row>
    <row r="12" spans="1:32" ht="16.5">
      <c r="A12" s="36" t="s">
        <v>111</v>
      </c>
      <c r="B12" s="39" t="s">
        <v>121</v>
      </c>
      <c r="C12" s="8">
        <v>38722.9</v>
      </c>
      <c r="D12" s="8">
        <v>54850</v>
      </c>
      <c r="E12" s="9">
        <v>51296</v>
      </c>
      <c r="F12" s="9">
        <v>53705</v>
      </c>
      <c r="G12" s="9">
        <v>53115</v>
      </c>
      <c r="H12" s="9">
        <v>59561</v>
      </c>
      <c r="I12" s="9">
        <v>61383</v>
      </c>
      <c r="J12" s="24">
        <v>63139</v>
      </c>
      <c r="K12" s="9">
        <v>70912</v>
      </c>
      <c r="L12" s="25">
        <v>89921</v>
      </c>
      <c r="M12" s="10">
        <v>22343.1</v>
      </c>
      <c r="N12" s="11">
        <v>29258</v>
      </c>
      <c r="O12" s="9">
        <v>39186</v>
      </c>
      <c r="P12" s="9">
        <v>39544</v>
      </c>
      <c r="Q12" s="9">
        <v>42012</v>
      </c>
      <c r="R12" s="9">
        <v>47453</v>
      </c>
      <c r="S12" s="9">
        <v>54222</v>
      </c>
      <c r="T12" s="24">
        <v>59530</v>
      </c>
      <c r="U12" s="9">
        <v>65459</v>
      </c>
      <c r="V12" s="25">
        <v>72067</v>
      </c>
      <c r="W12" s="9">
        <f aca="true" t="shared" si="1" ref="W12:AF12">C12-M12</f>
        <v>16379.800000000003</v>
      </c>
      <c r="X12" s="8">
        <f t="shared" si="1"/>
        <v>25592</v>
      </c>
      <c r="Y12" s="8">
        <f t="shared" si="1"/>
        <v>12110</v>
      </c>
      <c r="Z12" s="8">
        <f t="shared" si="1"/>
        <v>14161</v>
      </c>
      <c r="AA12" s="8">
        <f t="shared" si="1"/>
        <v>11103</v>
      </c>
      <c r="AB12" s="8">
        <f t="shared" si="1"/>
        <v>12108</v>
      </c>
      <c r="AC12" s="8">
        <f t="shared" si="1"/>
        <v>7161</v>
      </c>
      <c r="AD12" s="8">
        <f t="shared" si="1"/>
        <v>3609</v>
      </c>
      <c r="AE12" s="8">
        <f t="shared" si="1"/>
        <v>5453</v>
      </c>
      <c r="AF12" s="8">
        <f t="shared" si="1"/>
        <v>17854</v>
      </c>
    </row>
    <row r="13" spans="1:32" ht="16.5">
      <c r="A13" s="37"/>
      <c r="B13" s="1" t="s">
        <v>121</v>
      </c>
      <c r="C13" s="15" t="s">
        <v>4</v>
      </c>
      <c r="D13" s="12"/>
      <c r="E13" s="13"/>
      <c r="F13" s="13"/>
      <c r="G13" s="13"/>
      <c r="H13" s="13"/>
      <c r="I13" s="13"/>
      <c r="J13" s="26"/>
      <c r="K13" s="13"/>
      <c r="L13" s="27"/>
      <c r="M13" s="14" t="s">
        <v>4</v>
      </c>
      <c r="N13" s="12"/>
      <c r="O13" s="13"/>
      <c r="P13" s="13"/>
      <c r="Q13" s="13"/>
      <c r="R13" s="13"/>
      <c r="S13" s="13"/>
      <c r="T13" s="26"/>
      <c r="U13" s="13"/>
      <c r="V13" s="27"/>
      <c r="W13" s="13" t="s">
        <v>4</v>
      </c>
      <c r="X13" s="12"/>
      <c r="Y13" s="12"/>
      <c r="Z13" s="12"/>
      <c r="AA13" s="12"/>
      <c r="AB13" s="12"/>
      <c r="AC13" s="12"/>
      <c r="AD13" s="12"/>
      <c r="AE13" s="12"/>
      <c r="AF13" s="8"/>
    </row>
    <row r="14" spans="1:32" ht="15.75">
      <c r="A14" s="37" t="s">
        <v>5</v>
      </c>
      <c r="B14" s="1" t="s">
        <v>121</v>
      </c>
      <c r="C14" s="12">
        <v>2868.228789</v>
      </c>
      <c r="D14" s="12">
        <v>3667</v>
      </c>
      <c r="E14" s="13">
        <v>3780</v>
      </c>
      <c r="F14" s="13">
        <v>4221</v>
      </c>
      <c r="G14" s="13">
        <v>3824</v>
      </c>
      <c r="H14" s="13">
        <v>3878</v>
      </c>
      <c r="I14" s="28">
        <v>3808</v>
      </c>
      <c r="J14" s="26">
        <v>4029</v>
      </c>
      <c r="K14" s="13">
        <v>4534</v>
      </c>
      <c r="L14" s="29">
        <v>5506</v>
      </c>
      <c r="M14" s="13">
        <v>283.824568</v>
      </c>
      <c r="N14" s="12">
        <v>472</v>
      </c>
      <c r="O14" s="13">
        <v>597</v>
      </c>
      <c r="P14" s="13">
        <v>574</v>
      </c>
      <c r="Q14" s="13">
        <v>605</v>
      </c>
      <c r="R14" s="13">
        <v>636</v>
      </c>
      <c r="S14" s="28">
        <v>778</v>
      </c>
      <c r="T14" s="26">
        <v>699</v>
      </c>
      <c r="U14" s="13">
        <v>828</v>
      </c>
      <c r="V14" s="29">
        <v>1008</v>
      </c>
      <c r="W14" s="13">
        <f aca="true" t="shared" si="2" ref="W14:W22">C14-M14</f>
        <v>2584.404221</v>
      </c>
      <c r="X14" s="12">
        <f aca="true" t="shared" si="3" ref="X14:X22">D14-N14</f>
        <v>3195</v>
      </c>
      <c r="Y14" s="12">
        <f aca="true" t="shared" si="4" ref="Y14:Y22">E14-O14</f>
        <v>3183</v>
      </c>
      <c r="Z14" s="12">
        <f aca="true" t="shared" si="5" ref="Z14:Z22">F14-P14</f>
        <v>3647</v>
      </c>
      <c r="AA14" s="12">
        <f aca="true" t="shared" si="6" ref="AA14:AA22">G14-Q14</f>
        <v>3219</v>
      </c>
      <c r="AB14" s="12">
        <f aca="true" t="shared" si="7" ref="AB14:AB22">H14-R14</f>
        <v>3242</v>
      </c>
      <c r="AC14" s="12">
        <f aca="true" t="shared" si="8" ref="AC14:AC22">I14-S14</f>
        <v>3030</v>
      </c>
      <c r="AD14" s="12">
        <f aca="true" t="shared" si="9" ref="AD14:AD22">J14-T14</f>
        <v>3330</v>
      </c>
      <c r="AE14" s="12">
        <f aca="true" t="shared" si="10" ref="AE14:AE22">K14-U14</f>
        <v>3706</v>
      </c>
      <c r="AF14" s="12">
        <f aca="true" t="shared" si="11" ref="AF14:AF22">L14-V14</f>
        <v>4498</v>
      </c>
    </row>
    <row r="15" spans="1:32" ht="16.5">
      <c r="A15" s="37" t="s">
        <v>73</v>
      </c>
      <c r="B15" s="1" t="s">
        <v>121</v>
      </c>
      <c r="C15" s="8">
        <v>685.719172</v>
      </c>
      <c r="D15" s="8">
        <v>1163</v>
      </c>
      <c r="E15" s="13">
        <v>1310</v>
      </c>
      <c r="F15" s="13">
        <v>1412</v>
      </c>
      <c r="G15" s="13">
        <v>1578</v>
      </c>
      <c r="H15" s="13">
        <v>1672</v>
      </c>
      <c r="I15" s="28">
        <v>1802</v>
      </c>
      <c r="J15" s="26">
        <v>2015</v>
      </c>
      <c r="K15" s="13">
        <v>2339</v>
      </c>
      <c r="L15" s="29">
        <v>2839</v>
      </c>
      <c r="M15" s="14">
        <v>568.519266</v>
      </c>
      <c r="N15" s="15">
        <v>1082</v>
      </c>
      <c r="O15" s="13">
        <v>1753</v>
      </c>
      <c r="P15" s="13">
        <v>1895</v>
      </c>
      <c r="Q15" s="13">
        <v>2170</v>
      </c>
      <c r="R15" s="13">
        <v>2497</v>
      </c>
      <c r="S15" s="28">
        <v>2730</v>
      </c>
      <c r="T15" s="26">
        <v>3010</v>
      </c>
      <c r="U15" s="13">
        <v>3357</v>
      </c>
      <c r="V15" s="29">
        <v>3774</v>
      </c>
      <c r="W15" s="13">
        <f t="shared" si="2"/>
        <v>117.19990599999994</v>
      </c>
      <c r="X15" s="12">
        <f t="shared" si="3"/>
        <v>81</v>
      </c>
      <c r="Y15" s="12">
        <f t="shared" si="4"/>
        <v>-443</v>
      </c>
      <c r="Z15" s="12">
        <f t="shared" si="5"/>
        <v>-483</v>
      </c>
      <c r="AA15" s="12">
        <f t="shared" si="6"/>
        <v>-592</v>
      </c>
      <c r="AB15" s="12">
        <f t="shared" si="7"/>
        <v>-825</v>
      </c>
      <c r="AC15" s="12">
        <f t="shared" si="8"/>
        <v>-928</v>
      </c>
      <c r="AD15" s="12">
        <f t="shared" si="9"/>
        <v>-995</v>
      </c>
      <c r="AE15" s="12">
        <f t="shared" si="10"/>
        <v>-1018</v>
      </c>
      <c r="AF15" s="12">
        <f t="shared" si="11"/>
        <v>-935</v>
      </c>
    </row>
    <row r="16" spans="1:32" ht="15.75">
      <c r="A16" s="37" t="s">
        <v>6</v>
      </c>
      <c r="B16" s="1" t="s">
        <v>121</v>
      </c>
      <c r="C16" s="12">
        <v>11.773913</v>
      </c>
      <c r="D16" s="12">
        <v>15</v>
      </c>
      <c r="E16" s="13">
        <v>9</v>
      </c>
      <c r="F16" s="13">
        <v>16</v>
      </c>
      <c r="G16" s="13">
        <v>8</v>
      </c>
      <c r="H16" s="13">
        <v>5</v>
      </c>
      <c r="I16" s="28">
        <v>7</v>
      </c>
      <c r="J16" s="26">
        <v>5</v>
      </c>
      <c r="K16" s="13">
        <v>4</v>
      </c>
      <c r="L16" s="27">
        <v>4</v>
      </c>
      <c r="M16" s="13">
        <v>1766.377561</v>
      </c>
      <c r="N16" s="12">
        <v>2985</v>
      </c>
      <c r="O16" s="13">
        <v>2350</v>
      </c>
      <c r="P16" s="13">
        <v>1357</v>
      </c>
      <c r="Q16" s="13">
        <v>1369</v>
      </c>
      <c r="R16" s="13">
        <v>1612</v>
      </c>
      <c r="S16" s="28">
        <v>1868</v>
      </c>
      <c r="T16" s="26">
        <v>2502</v>
      </c>
      <c r="U16" s="13">
        <v>2829</v>
      </c>
      <c r="V16" s="29">
        <v>3237</v>
      </c>
      <c r="W16" s="13">
        <f t="shared" si="2"/>
        <v>-1754.603648</v>
      </c>
      <c r="X16" s="12">
        <f t="shared" si="3"/>
        <v>-2970</v>
      </c>
      <c r="Y16" s="12">
        <f t="shared" si="4"/>
        <v>-2341</v>
      </c>
      <c r="Z16" s="12">
        <f t="shared" si="5"/>
        <v>-1341</v>
      </c>
      <c r="AA16" s="12">
        <f t="shared" si="6"/>
        <v>-1361</v>
      </c>
      <c r="AB16" s="12">
        <f t="shared" si="7"/>
        <v>-1607</v>
      </c>
      <c r="AC16" s="12">
        <f t="shared" si="8"/>
        <v>-1861</v>
      </c>
      <c r="AD16" s="12">
        <f t="shared" si="9"/>
        <v>-2497</v>
      </c>
      <c r="AE16" s="12">
        <f t="shared" si="10"/>
        <v>-2825</v>
      </c>
      <c r="AF16" s="12">
        <f t="shared" si="11"/>
        <v>-3233</v>
      </c>
    </row>
    <row r="17" spans="1:32" ht="15.75">
      <c r="A17" s="37" t="s">
        <v>7</v>
      </c>
      <c r="B17" s="1" t="s">
        <v>121</v>
      </c>
      <c r="C17" s="12">
        <v>6195.462311</v>
      </c>
      <c r="D17" s="12">
        <v>7521</v>
      </c>
      <c r="E17" s="13">
        <v>4695</v>
      </c>
      <c r="F17" s="13">
        <v>4755</v>
      </c>
      <c r="G17" s="13">
        <v>5108</v>
      </c>
      <c r="H17" s="13">
        <v>4934</v>
      </c>
      <c r="I17" s="28">
        <v>6132</v>
      </c>
      <c r="J17" s="26">
        <v>5062</v>
      </c>
      <c r="K17" s="13">
        <v>7251</v>
      </c>
      <c r="L17" s="29">
        <v>10095</v>
      </c>
      <c r="M17" s="13">
        <v>23.275157</v>
      </c>
      <c r="N17" s="12">
        <v>66</v>
      </c>
      <c r="O17" s="13">
        <v>160</v>
      </c>
      <c r="P17" s="13">
        <v>135</v>
      </c>
      <c r="Q17" s="13">
        <v>137</v>
      </c>
      <c r="R17" s="13">
        <v>151</v>
      </c>
      <c r="S17" s="28">
        <v>127</v>
      </c>
      <c r="T17" s="26">
        <v>125</v>
      </c>
      <c r="U17" s="13">
        <v>179</v>
      </c>
      <c r="V17" s="27">
        <v>257</v>
      </c>
      <c r="W17" s="13">
        <f t="shared" si="2"/>
        <v>6172.187154</v>
      </c>
      <c r="X17" s="12">
        <f t="shared" si="3"/>
        <v>7455</v>
      </c>
      <c r="Y17" s="12">
        <f t="shared" si="4"/>
        <v>4535</v>
      </c>
      <c r="Z17" s="12">
        <f t="shared" si="5"/>
        <v>4620</v>
      </c>
      <c r="AA17" s="12">
        <f t="shared" si="6"/>
        <v>4971</v>
      </c>
      <c r="AB17" s="12">
        <f t="shared" si="7"/>
        <v>4783</v>
      </c>
      <c r="AC17" s="12">
        <f t="shared" si="8"/>
        <v>6005</v>
      </c>
      <c r="AD17" s="12">
        <f t="shared" si="9"/>
        <v>4937</v>
      </c>
      <c r="AE17" s="12">
        <f t="shared" si="10"/>
        <v>7072</v>
      </c>
      <c r="AF17" s="12">
        <f t="shared" si="11"/>
        <v>9838</v>
      </c>
    </row>
    <row r="18" spans="1:32" ht="15.75">
      <c r="A18" s="37" t="s">
        <v>8</v>
      </c>
      <c r="B18" s="1" t="s">
        <v>121</v>
      </c>
      <c r="C18" s="12">
        <v>2799.464488</v>
      </c>
      <c r="D18" s="12">
        <v>3711</v>
      </c>
      <c r="E18" s="13">
        <v>1893</v>
      </c>
      <c r="F18" s="13">
        <v>2174</v>
      </c>
      <c r="G18" s="13">
        <v>2031</v>
      </c>
      <c r="H18" s="13">
        <v>3376</v>
      </c>
      <c r="I18" s="28">
        <v>4251</v>
      </c>
      <c r="J18" s="26">
        <v>3929</v>
      </c>
      <c r="K18" s="13">
        <v>4514</v>
      </c>
      <c r="L18" s="29">
        <v>4589</v>
      </c>
      <c r="M18" s="13">
        <v>19.943622</v>
      </c>
      <c r="N18" s="12">
        <v>29</v>
      </c>
      <c r="O18" s="13">
        <v>28</v>
      </c>
      <c r="P18" s="13">
        <v>27</v>
      </c>
      <c r="Q18" s="13">
        <v>25</v>
      </c>
      <c r="R18" s="13">
        <v>28</v>
      </c>
      <c r="S18" s="28">
        <v>18</v>
      </c>
      <c r="T18" s="26">
        <v>20</v>
      </c>
      <c r="U18" s="13">
        <v>15</v>
      </c>
      <c r="V18" s="27">
        <v>14</v>
      </c>
      <c r="W18" s="13">
        <f t="shared" si="2"/>
        <v>2779.5208660000003</v>
      </c>
      <c r="X18" s="12">
        <f t="shared" si="3"/>
        <v>3682</v>
      </c>
      <c r="Y18" s="12">
        <f t="shared" si="4"/>
        <v>1865</v>
      </c>
      <c r="Z18" s="12">
        <f t="shared" si="5"/>
        <v>2147</v>
      </c>
      <c r="AA18" s="12">
        <f t="shared" si="6"/>
        <v>2006</v>
      </c>
      <c r="AB18" s="12">
        <f t="shared" si="7"/>
        <v>3348</v>
      </c>
      <c r="AC18" s="12">
        <f t="shared" si="8"/>
        <v>4233</v>
      </c>
      <c r="AD18" s="12">
        <f t="shared" si="9"/>
        <v>3909</v>
      </c>
      <c r="AE18" s="12">
        <f t="shared" si="10"/>
        <v>4499</v>
      </c>
      <c r="AF18" s="12">
        <f t="shared" si="11"/>
        <v>4575</v>
      </c>
    </row>
    <row r="19" spans="1:32" ht="15.75">
      <c r="A19" s="37" t="s">
        <v>9</v>
      </c>
      <c r="B19" s="1" t="s">
        <v>121</v>
      </c>
      <c r="C19" s="12">
        <v>1612.497745</v>
      </c>
      <c r="D19" s="12">
        <v>1621</v>
      </c>
      <c r="E19" s="13">
        <v>1426</v>
      </c>
      <c r="F19" s="13">
        <v>1813</v>
      </c>
      <c r="G19" s="13">
        <v>1594</v>
      </c>
      <c r="H19" s="13">
        <v>1643</v>
      </c>
      <c r="I19" s="28">
        <v>1581</v>
      </c>
      <c r="J19" s="26">
        <v>1629</v>
      </c>
      <c r="K19" s="13">
        <v>1834</v>
      </c>
      <c r="L19" s="29">
        <v>1922</v>
      </c>
      <c r="M19" s="13">
        <v>94.442628</v>
      </c>
      <c r="N19" s="12">
        <v>140</v>
      </c>
      <c r="O19" s="13">
        <v>109</v>
      </c>
      <c r="P19" s="13">
        <v>100</v>
      </c>
      <c r="Q19" s="13">
        <v>84</v>
      </c>
      <c r="R19" s="13">
        <v>74</v>
      </c>
      <c r="S19" s="28">
        <v>80</v>
      </c>
      <c r="T19" s="26">
        <v>79</v>
      </c>
      <c r="U19" s="13">
        <v>62</v>
      </c>
      <c r="V19" s="27">
        <v>57</v>
      </c>
      <c r="W19" s="13">
        <f t="shared" si="2"/>
        <v>1518.0551169999999</v>
      </c>
      <c r="X19" s="12">
        <f t="shared" si="3"/>
        <v>1481</v>
      </c>
      <c r="Y19" s="12">
        <f t="shared" si="4"/>
        <v>1317</v>
      </c>
      <c r="Z19" s="12">
        <f t="shared" si="5"/>
        <v>1713</v>
      </c>
      <c r="AA19" s="12">
        <f t="shared" si="6"/>
        <v>1510</v>
      </c>
      <c r="AB19" s="12">
        <f t="shared" si="7"/>
        <v>1569</v>
      </c>
      <c r="AC19" s="12">
        <f t="shared" si="8"/>
        <v>1501</v>
      </c>
      <c r="AD19" s="12">
        <f t="shared" si="9"/>
        <v>1550</v>
      </c>
      <c r="AE19" s="12">
        <f t="shared" si="10"/>
        <v>1772</v>
      </c>
      <c r="AF19" s="12">
        <f t="shared" si="11"/>
        <v>1865</v>
      </c>
    </row>
    <row r="20" spans="1:32" ht="15.75">
      <c r="A20" s="37" t="s">
        <v>74</v>
      </c>
      <c r="B20" s="1" t="s">
        <v>121</v>
      </c>
      <c r="C20" s="12">
        <v>514.086431</v>
      </c>
      <c r="D20" s="12">
        <v>521</v>
      </c>
      <c r="E20" s="13">
        <v>859</v>
      </c>
      <c r="F20" s="13">
        <v>890</v>
      </c>
      <c r="G20" s="13">
        <v>636</v>
      </c>
      <c r="H20" s="13">
        <v>782</v>
      </c>
      <c r="I20" s="28">
        <v>504</v>
      </c>
      <c r="J20" s="26">
        <v>645</v>
      </c>
      <c r="K20" s="13">
        <v>745</v>
      </c>
      <c r="L20" s="27">
        <v>720</v>
      </c>
      <c r="M20" s="13">
        <v>1184.668886</v>
      </c>
      <c r="N20" s="12">
        <v>1729</v>
      </c>
      <c r="O20" s="13">
        <v>1930</v>
      </c>
      <c r="P20" s="13">
        <v>2238</v>
      </c>
      <c r="Q20" s="13">
        <v>2093</v>
      </c>
      <c r="R20" s="13">
        <v>1619</v>
      </c>
      <c r="S20" s="28">
        <v>1438</v>
      </c>
      <c r="T20" s="26">
        <v>2081</v>
      </c>
      <c r="U20" s="13">
        <v>2595</v>
      </c>
      <c r="V20" s="29">
        <v>3096</v>
      </c>
      <c r="W20" s="13">
        <f t="shared" si="2"/>
        <v>-670.582455</v>
      </c>
      <c r="X20" s="12">
        <f t="shared" si="3"/>
        <v>-1208</v>
      </c>
      <c r="Y20" s="12">
        <f t="shared" si="4"/>
        <v>-1071</v>
      </c>
      <c r="Z20" s="12">
        <f t="shared" si="5"/>
        <v>-1348</v>
      </c>
      <c r="AA20" s="12">
        <f t="shared" si="6"/>
        <v>-1457</v>
      </c>
      <c r="AB20" s="12">
        <f t="shared" si="7"/>
        <v>-837</v>
      </c>
      <c r="AC20" s="12">
        <f t="shared" si="8"/>
        <v>-934</v>
      </c>
      <c r="AD20" s="12">
        <f t="shared" si="9"/>
        <v>-1436</v>
      </c>
      <c r="AE20" s="12">
        <f t="shared" si="10"/>
        <v>-1850</v>
      </c>
      <c r="AF20" s="12">
        <f t="shared" si="11"/>
        <v>-2376</v>
      </c>
    </row>
    <row r="21" spans="1:32" ht="15.75">
      <c r="A21" s="37" t="s">
        <v>10</v>
      </c>
      <c r="B21" s="1" t="s">
        <v>121</v>
      </c>
      <c r="C21" s="12">
        <v>3189.101474</v>
      </c>
      <c r="D21" s="12">
        <v>6450</v>
      </c>
      <c r="E21" s="13">
        <v>7004</v>
      </c>
      <c r="F21" s="13">
        <v>7231</v>
      </c>
      <c r="G21" s="13">
        <v>6356</v>
      </c>
      <c r="H21" s="13">
        <v>7252</v>
      </c>
      <c r="I21" s="28">
        <v>5203</v>
      </c>
      <c r="J21" s="26">
        <v>6669</v>
      </c>
      <c r="K21" s="13">
        <v>7257</v>
      </c>
      <c r="L21" s="29">
        <v>9131</v>
      </c>
      <c r="M21" s="13">
        <v>2958.206111</v>
      </c>
      <c r="N21" s="12">
        <v>2317</v>
      </c>
      <c r="O21" s="13">
        <v>3841</v>
      </c>
      <c r="P21" s="13">
        <v>4254</v>
      </c>
      <c r="Q21" s="13">
        <v>4269</v>
      </c>
      <c r="R21" s="13">
        <v>4403</v>
      </c>
      <c r="S21" s="28">
        <v>5707</v>
      </c>
      <c r="T21" s="26">
        <v>5747</v>
      </c>
      <c r="U21" s="13">
        <v>5231</v>
      </c>
      <c r="V21" s="29">
        <v>5355</v>
      </c>
      <c r="W21" s="13">
        <f t="shared" si="2"/>
        <v>230.8953630000001</v>
      </c>
      <c r="X21" s="12">
        <f t="shared" si="3"/>
        <v>4133</v>
      </c>
      <c r="Y21" s="12">
        <f t="shared" si="4"/>
        <v>3163</v>
      </c>
      <c r="Z21" s="12">
        <f t="shared" si="5"/>
        <v>2977</v>
      </c>
      <c r="AA21" s="12">
        <f t="shared" si="6"/>
        <v>2087</v>
      </c>
      <c r="AB21" s="12">
        <f t="shared" si="7"/>
        <v>2849</v>
      </c>
      <c r="AC21" s="12">
        <f t="shared" si="8"/>
        <v>-504</v>
      </c>
      <c r="AD21" s="12">
        <f t="shared" si="9"/>
        <v>922</v>
      </c>
      <c r="AE21" s="12">
        <f t="shared" si="10"/>
        <v>2026</v>
      </c>
      <c r="AF21" s="12">
        <f t="shared" si="11"/>
        <v>3776</v>
      </c>
    </row>
    <row r="22" spans="1:32" ht="15.75">
      <c r="A22" s="37" t="s">
        <v>75</v>
      </c>
      <c r="B22" s="1" t="s">
        <v>121</v>
      </c>
      <c r="C22" s="12">
        <v>664.621002</v>
      </c>
      <c r="D22" s="12">
        <v>1293</v>
      </c>
      <c r="E22" s="13">
        <v>814</v>
      </c>
      <c r="F22" s="13">
        <v>787</v>
      </c>
      <c r="G22" s="13">
        <v>1070</v>
      </c>
      <c r="H22" s="13">
        <v>1140</v>
      </c>
      <c r="I22" s="28">
        <v>1043</v>
      </c>
      <c r="J22" s="26">
        <v>1003</v>
      </c>
      <c r="K22" s="13">
        <v>1166</v>
      </c>
      <c r="L22" s="29">
        <v>1631</v>
      </c>
      <c r="M22" s="13">
        <v>715.716222</v>
      </c>
      <c r="N22" s="12">
        <v>1157</v>
      </c>
      <c r="O22" s="13">
        <v>1188</v>
      </c>
      <c r="P22" s="13">
        <v>999</v>
      </c>
      <c r="Q22" s="13">
        <v>1127</v>
      </c>
      <c r="R22" s="13">
        <v>1348</v>
      </c>
      <c r="S22" s="28">
        <v>1981</v>
      </c>
      <c r="T22" s="26">
        <v>2090</v>
      </c>
      <c r="U22" s="13">
        <v>2500</v>
      </c>
      <c r="V22" s="29">
        <v>3071</v>
      </c>
      <c r="W22" s="13">
        <f t="shared" si="2"/>
        <v>-51.09522000000004</v>
      </c>
      <c r="X22" s="12">
        <f t="shared" si="3"/>
        <v>136</v>
      </c>
      <c r="Y22" s="12">
        <f t="shared" si="4"/>
        <v>-374</v>
      </c>
      <c r="Z22" s="12">
        <f t="shared" si="5"/>
        <v>-212</v>
      </c>
      <c r="AA22" s="12">
        <f t="shared" si="6"/>
        <v>-57</v>
      </c>
      <c r="AB22" s="12">
        <f t="shared" si="7"/>
        <v>-208</v>
      </c>
      <c r="AC22" s="12">
        <f t="shared" si="8"/>
        <v>-938</v>
      </c>
      <c r="AD22" s="12">
        <f t="shared" si="9"/>
        <v>-1087</v>
      </c>
      <c r="AE22" s="12">
        <f t="shared" si="10"/>
        <v>-1334</v>
      </c>
      <c r="AF22" s="12">
        <f t="shared" si="11"/>
        <v>-1440</v>
      </c>
    </row>
    <row r="23" spans="1:32" ht="15.75">
      <c r="A23" s="37" t="s">
        <v>76</v>
      </c>
      <c r="B23" s="1" t="s">
        <v>121</v>
      </c>
      <c r="C23" s="12">
        <v>798.231816</v>
      </c>
      <c r="D23" s="12">
        <v>994</v>
      </c>
      <c r="E23" s="13">
        <v>855</v>
      </c>
      <c r="F23" s="13">
        <v>692</v>
      </c>
      <c r="G23" s="13">
        <v>769</v>
      </c>
      <c r="H23" s="13">
        <v>1024</v>
      </c>
      <c r="I23" s="28">
        <v>1161</v>
      </c>
      <c r="J23" s="26">
        <v>1272</v>
      </c>
      <c r="K23" s="13">
        <v>1265</v>
      </c>
      <c r="L23" s="29">
        <v>1387</v>
      </c>
      <c r="M23" s="13">
        <v>71.70338</v>
      </c>
      <c r="N23" s="12">
        <v>121</v>
      </c>
      <c r="O23" s="13">
        <v>180</v>
      </c>
      <c r="P23" s="13">
        <v>168</v>
      </c>
      <c r="Q23" s="13">
        <v>162</v>
      </c>
      <c r="R23" s="13">
        <v>212</v>
      </c>
      <c r="S23" s="28">
        <v>237</v>
      </c>
      <c r="T23" s="26">
        <v>218</v>
      </c>
      <c r="U23" s="13">
        <v>318</v>
      </c>
      <c r="V23" s="27">
        <v>385</v>
      </c>
      <c r="W23" s="13">
        <f aca="true" t="shared" si="12" ref="W23:AA28">C23-M23</f>
        <v>726.5284359999999</v>
      </c>
      <c r="X23" s="12">
        <f t="shared" si="12"/>
        <v>873</v>
      </c>
      <c r="Y23" s="12">
        <f t="shared" si="12"/>
        <v>675</v>
      </c>
      <c r="Z23" s="12">
        <f t="shared" si="12"/>
        <v>524</v>
      </c>
      <c r="AA23" s="12">
        <f t="shared" si="12"/>
        <v>607</v>
      </c>
      <c r="AB23" s="12">
        <f aca="true" t="shared" si="13" ref="AB23:AB29">H23-R24</f>
        <v>977</v>
      </c>
      <c r="AC23" s="12">
        <f aca="true" t="shared" si="14" ref="AC23:AF28">I23-S23</f>
        <v>924</v>
      </c>
      <c r="AD23" s="12">
        <f t="shared" si="14"/>
        <v>1054</v>
      </c>
      <c r="AE23" s="12">
        <f t="shared" si="14"/>
        <v>947</v>
      </c>
      <c r="AF23" s="12">
        <f t="shared" si="14"/>
        <v>1002</v>
      </c>
    </row>
    <row r="24" spans="1:32" ht="15.75">
      <c r="A24" s="37" t="s">
        <v>11</v>
      </c>
      <c r="B24" s="1" t="s">
        <v>121</v>
      </c>
      <c r="C24" s="12">
        <v>3597.262764</v>
      </c>
      <c r="D24" s="12">
        <v>5422</v>
      </c>
      <c r="E24" s="13">
        <v>5284</v>
      </c>
      <c r="F24" s="13">
        <v>5429</v>
      </c>
      <c r="G24" s="13">
        <v>5734</v>
      </c>
      <c r="H24" s="13">
        <v>7964</v>
      </c>
      <c r="I24" s="28">
        <v>6680</v>
      </c>
      <c r="J24" s="26">
        <v>6282</v>
      </c>
      <c r="K24" s="13">
        <v>6949</v>
      </c>
      <c r="L24" s="29">
        <v>10002</v>
      </c>
      <c r="M24" s="13">
        <v>15.325236</v>
      </c>
      <c r="N24" s="12">
        <v>32</v>
      </c>
      <c r="O24" s="13">
        <v>31</v>
      </c>
      <c r="P24" s="13">
        <v>31</v>
      </c>
      <c r="Q24" s="13">
        <v>28</v>
      </c>
      <c r="R24" s="13">
        <v>47</v>
      </c>
      <c r="S24" s="28">
        <v>53</v>
      </c>
      <c r="T24" s="26">
        <v>63</v>
      </c>
      <c r="U24" s="13">
        <v>56</v>
      </c>
      <c r="V24" s="27">
        <v>97</v>
      </c>
      <c r="W24" s="13">
        <f t="shared" si="12"/>
        <v>3581.937528</v>
      </c>
      <c r="X24" s="12">
        <f t="shared" si="12"/>
        <v>5390</v>
      </c>
      <c r="Y24" s="12">
        <f t="shared" si="12"/>
        <v>5253</v>
      </c>
      <c r="Z24" s="12">
        <f t="shared" si="12"/>
        <v>5398</v>
      </c>
      <c r="AA24" s="12">
        <f t="shared" si="12"/>
        <v>5706</v>
      </c>
      <c r="AB24" s="12">
        <f t="shared" si="13"/>
        <v>7430</v>
      </c>
      <c r="AC24" s="12">
        <f t="shared" si="14"/>
        <v>6627</v>
      </c>
      <c r="AD24" s="12">
        <f t="shared" si="14"/>
        <v>6219</v>
      </c>
      <c r="AE24" s="12">
        <f t="shared" si="14"/>
        <v>6893</v>
      </c>
      <c r="AF24" s="12">
        <f t="shared" si="14"/>
        <v>9905</v>
      </c>
    </row>
    <row r="25" spans="1:32" ht="15.75">
      <c r="A25" s="37" t="s">
        <v>12</v>
      </c>
      <c r="B25" s="1" t="s">
        <v>121</v>
      </c>
      <c r="C25" s="12">
        <v>7.776559</v>
      </c>
      <c r="D25" s="12">
        <v>5</v>
      </c>
      <c r="E25" s="13">
        <v>4</v>
      </c>
      <c r="F25" s="13">
        <v>3</v>
      </c>
      <c r="G25" s="13">
        <v>13</v>
      </c>
      <c r="H25" s="13">
        <v>6</v>
      </c>
      <c r="I25" s="28">
        <v>4</v>
      </c>
      <c r="J25" s="26">
        <v>8</v>
      </c>
      <c r="K25" s="13">
        <v>30</v>
      </c>
      <c r="L25" s="27">
        <v>36</v>
      </c>
      <c r="M25" s="13">
        <v>848.021717</v>
      </c>
      <c r="N25" s="12">
        <v>682</v>
      </c>
      <c r="O25" s="13">
        <v>461</v>
      </c>
      <c r="P25" s="13">
        <v>480</v>
      </c>
      <c r="Q25" s="13">
        <v>495</v>
      </c>
      <c r="R25" s="13">
        <v>534</v>
      </c>
      <c r="S25" s="28">
        <v>516</v>
      </c>
      <c r="T25" s="26">
        <v>706</v>
      </c>
      <c r="U25" s="13">
        <v>862</v>
      </c>
      <c r="V25" s="27">
        <v>676</v>
      </c>
      <c r="W25" s="13">
        <f t="shared" si="12"/>
        <v>-840.245158</v>
      </c>
      <c r="X25" s="12">
        <f t="shared" si="12"/>
        <v>-677</v>
      </c>
      <c r="Y25" s="12">
        <f t="shared" si="12"/>
        <v>-457</v>
      </c>
      <c r="Z25" s="12">
        <f t="shared" si="12"/>
        <v>-477</v>
      </c>
      <c r="AA25" s="12">
        <f t="shared" si="12"/>
        <v>-482</v>
      </c>
      <c r="AB25" s="12">
        <f t="shared" si="13"/>
        <v>-684</v>
      </c>
      <c r="AC25" s="12">
        <f t="shared" si="14"/>
        <v>-512</v>
      </c>
      <c r="AD25" s="12">
        <f t="shared" si="14"/>
        <v>-698</v>
      </c>
      <c r="AE25" s="12">
        <f t="shared" si="14"/>
        <v>-832</v>
      </c>
      <c r="AF25" s="12">
        <f t="shared" si="14"/>
        <v>-640</v>
      </c>
    </row>
    <row r="26" spans="1:32" ht="15.75">
      <c r="A26" s="37" t="s">
        <v>13</v>
      </c>
      <c r="B26" s="1" t="s">
        <v>121</v>
      </c>
      <c r="C26" s="12">
        <v>1444.728778</v>
      </c>
      <c r="D26" s="12">
        <v>1397</v>
      </c>
      <c r="E26" s="13">
        <v>1204</v>
      </c>
      <c r="F26" s="13">
        <v>1269</v>
      </c>
      <c r="G26" s="13">
        <v>1050</v>
      </c>
      <c r="H26" s="13">
        <v>1038</v>
      </c>
      <c r="I26" s="28">
        <v>1044</v>
      </c>
      <c r="J26" s="26">
        <v>990</v>
      </c>
      <c r="K26" s="13">
        <v>1141</v>
      </c>
      <c r="L26" s="29">
        <v>1208</v>
      </c>
      <c r="M26" s="13">
        <v>679.618028</v>
      </c>
      <c r="N26" s="12">
        <v>555</v>
      </c>
      <c r="O26" s="13">
        <v>569</v>
      </c>
      <c r="P26" s="13">
        <v>710</v>
      </c>
      <c r="Q26" s="13">
        <v>701</v>
      </c>
      <c r="R26" s="13">
        <v>690</v>
      </c>
      <c r="S26" s="28">
        <v>690</v>
      </c>
      <c r="T26" s="26">
        <v>750</v>
      </c>
      <c r="U26" s="13">
        <v>714</v>
      </c>
      <c r="V26" s="27">
        <v>794</v>
      </c>
      <c r="W26" s="13">
        <f t="shared" si="12"/>
        <v>765.1107499999999</v>
      </c>
      <c r="X26" s="12">
        <f t="shared" si="12"/>
        <v>842</v>
      </c>
      <c r="Y26" s="12">
        <f t="shared" si="12"/>
        <v>635</v>
      </c>
      <c r="Z26" s="12">
        <f t="shared" si="12"/>
        <v>559</v>
      </c>
      <c r="AA26" s="12">
        <f t="shared" si="12"/>
        <v>349</v>
      </c>
      <c r="AB26" s="12">
        <f t="shared" si="13"/>
        <v>-10437</v>
      </c>
      <c r="AC26" s="12">
        <f t="shared" si="14"/>
        <v>354</v>
      </c>
      <c r="AD26" s="12">
        <f t="shared" si="14"/>
        <v>240</v>
      </c>
      <c r="AE26" s="12">
        <f t="shared" si="14"/>
        <v>427</v>
      </c>
      <c r="AF26" s="12">
        <f t="shared" si="14"/>
        <v>414</v>
      </c>
    </row>
    <row r="27" spans="1:32" ht="15.75">
      <c r="A27" s="37" t="s">
        <v>77</v>
      </c>
      <c r="B27" s="1" t="s">
        <v>121</v>
      </c>
      <c r="C27" s="12">
        <v>5015.040434</v>
      </c>
      <c r="D27" s="12">
        <v>7098</v>
      </c>
      <c r="E27" s="13">
        <v>7477</v>
      </c>
      <c r="F27" s="13">
        <v>7415</v>
      </c>
      <c r="G27" s="13">
        <v>7607</v>
      </c>
      <c r="H27" s="13">
        <v>8115</v>
      </c>
      <c r="I27" s="28">
        <v>8890</v>
      </c>
      <c r="J27" s="26">
        <v>10259</v>
      </c>
      <c r="K27" s="13">
        <v>11071</v>
      </c>
      <c r="L27" s="29">
        <v>12125</v>
      </c>
      <c r="M27" s="13">
        <v>5794.585813</v>
      </c>
      <c r="N27" s="12">
        <v>6581</v>
      </c>
      <c r="O27" s="13">
        <v>9286</v>
      </c>
      <c r="P27" s="13">
        <v>9517</v>
      </c>
      <c r="Q27" s="13">
        <v>10194</v>
      </c>
      <c r="R27" s="13">
        <v>11475</v>
      </c>
      <c r="S27" s="28">
        <v>12787</v>
      </c>
      <c r="T27" s="26">
        <v>14082</v>
      </c>
      <c r="U27" s="13">
        <v>15455</v>
      </c>
      <c r="V27" s="29">
        <v>17671</v>
      </c>
      <c r="W27" s="13">
        <f t="shared" si="12"/>
        <v>-779.5453790000001</v>
      </c>
      <c r="X27" s="12">
        <f t="shared" si="12"/>
        <v>517</v>
      </c>
      <c r="Y27" s="12">
        <f t="shared" si="12"/>
        <v>-1809</v>
      </c>
      <c r="Z27" s="12">
        <f t="shared" si="12"/>
        <v>-2102</v>
      </c>
      <c r="AA27" s="12">
        <f t="shared" si="12"/>
        <v>-2587</v>
      </c>
      <c r="AB27" s="12">
        <f t="shared" si="13"/>
        <v>7992</v>
      </c>
      <c r="AC27" s="12">
        <f t="shared" si="14"/>
        <v>-3897</v>
      </c>
      <c r="AD27" s="12">
        <f t="shared" si="14"/>
        <v>-3823</v>
      </c>
      <c r="AE27" s="12">
        <f t="shared" si="14"/>
        <v>-4384</v>
      </c>
      <c r="AF27" s="12">
        <f t="shared" si="14"/>
        <v>-5546</v>
      </c>
    </row>
    <row r="28" spans="1:32" ht="15.75">
      <c r="A28" s="37" t="s">
        <v>14</v>
      </c>
      <c r="B28" s="1" t="s">
        <v>121</v>
      </c>
      <c r="C28" s="12">
        <v>3886.735073</v>
      </c>
      <c r="D28" s="12">
        <v>5464</v>
      </c>
      <c r="E28" s="13">
        <v>3374</v>
      </c>
      <c r="F28" s="13">
        <v>3375</v>
      </c>
      <c r="G28" s="13">
        <v>3630</v>
      </c>
      <c r="H28" s="13">
        <v>3935</v>
      </c>
      <c r="I28" s="28">
        <v>5148</v>
      </c>
      <c r="J28" s="26">
        <v>4410</v>
      </c>
      <c r="K28" s="13">
        <v>4205</v>
      </c>
      <c r="L28" s="29">
        <v>8328</v>
      </c>
      <c r="M28" s="13">
        <v>80.064531</v>
      </c>
      <c r="N28" s="12">
        <v>238</v>
      </c>
      <c r="O28" s="13">
        <v>229</v>
      </c>
      <c r="P28" s="13">
        <v>282</v>
      </c>
      <c r="Q28" s="13">
        <v>266</v>
      </c>
      <c r="R28" s="13">
        <v>123</v>
      </c>
      <c r="S28" s="28">
        <v>162</v>
      </c>
      <c r="T28" s="26">
        <v>174</v>
      </c>
      <c r="U28" s="13">
        <v>311</v>
      </c>
      <c r="V28" s="27">
        <v>501</v>
      </c>
      <c r="W28" s="13">
        <f t="shared" si="12"/>
        <v>3806.670542</v>
      </c>
      <c r="X28" s="12">
        <f t="shared" si="12"/>
        <v>5226</v>
      </c>
      <c r="Y28" s="12">
        <f t="shared" si="12"/>
        <v>3145</v>
      </c>
      <c r="Z28" s="12">
        <f t="shared" si="12"/>
        <v>3093</v>
      </c>
      <c r="AA28" s="12">
        <f t="shared" si="12"/>
        <v>3364</v>
      </c>
      <c r="AB28" s="12">
        <f t="shared" si="13"/>
        <v>-18069</v>
      </c>
      <c r="AC28" s="12">
        <f t="shared" si="14"/>
        <v>4986</v>
      </c>
      <c r="AD28" s="12">
        <f t="shared" si="14"/>
        <v>4236</v>
      </c>
      <c r="AE28" s="12">
        <f t="shared" si="14"/>
        <v>3894</v>
      </c>
      <c r="AF28" s="12">
        <f t="shared" si="14"/>
        <v>7827</v>
      </c>
    </row>
    <row r="29" spans="1:32" ht="15.75">
      <c r="A29" s="37" t="s">
        <v>78</v>
      </c>
      <c r="B29" s="1" t="s">
        <v>121</v>
      </c>
      <c r="C29" s="12">
        <f>C12-SUM(C13:C28)</f>
        <v>5432.169251000007</v>
      </c>
      <c r="D29" s="12">
        <f>D12-SUM(D13:D28)</f>
        <v>8508</v>
      </c>
      <c r="E29" s="13">
        <v>11308</v>
      </c>
      <c r="F29" s="13">
        <v>12223</v>
      </c>
      <c r="G29" s="13">
        <f>+G12-SUM(G14:G28)</f>
        <v>12107</v>
      </c>
      <c r="H29" s="13">
        <f>+H12-SUM(H14:H28)</f>
        <v>12797</v>
      </c>
      <c r="I29" s="13">
        <f>+I12-SUM(I14:I28)</f>
        <v>14125</v>
      </c>
      <c r="J29" s="26">
        <v>14932</v>
      </c>
      <c r="K29" s="13"/>
      <c r="L29" s="27">
        <f>SUM((L12)-(SUM(L14:L28)))</f>
        <v>20398</v>
      </c>
      <c r="M29" s="13" t="e">
        <f>#REF!-#REF!-#REF!-#REF!-M4-M14-M19-M20-M27-M40-M46-M49-M52-M55-M58-#REF!</f>
        <v>#REF!</v>
      </c>
      <c r="N29" s="12" t="e">
        <f>#REF!-#REF!-#REF!-#REF!-N4-N14-N19-N20-N27-N40-N46-N49-N52-N55-N58-#REF!</f>
        <v>#REF!</v>
      </c>
      <c r="O29" s="13">
        <f>+O12-SUM(O14:O28)</f>
        <v>16474</v>
      </c>
      <c r="P29" s="13">
        <f>+P12-SUM(P14:P28)</f>
        <v>16777</v>
      </c>
      <c r="Q29" s="13">
        <f>+Q12-SUM(Q14:Q28)</f>
        <v>18287</v>
      </c>
      <c r="R29" s="13">
        <f>+R12-SUM(R14:R28)</f>
        <v>22004</v>
      </c>
      <c r="S29" s="13">
        <f>+S12-SUM(S14:S28)</f>
        <v>25050</v>
      </c>
      <c r="T29" s="26">
        <v>27184</v>
      </c>
      <c r="U29" s="13"/>
      <c r="V29" s="27">
        <f>SUM((V12)-(SUM(V14:V28)))</f>
        <v>32074</v>
      </c>
      <c r="W29">
        <f>SUM((W12)-(SUM(W14:W28)))</f>
        <v>-1806.6380229999995</v>
      </c>
      <c r="X29">
        <f>SUM((X12)-(SUM(X14:X28)))</f>
        <v>-2564</v>
      </c>
      <c r="Y29" s="12">
        <f aca="true" t="shared" si="15" ref="Y29:Y60">E29-O29</f>
        <v>-5166</v>
      </c>
      <c r="Z29" s="12">
        <f aca="true" t="shared" si="16" ref="Z29:Z60">F29-P29</f>
        <v>-4554</v>
      </c>
      <c r="AA29" s="12">
        <f aca="true" t="shared" si="17" ref="AA29:AA60">G29-Q29</f>
        <v>-6180</v>
      </c>
      <c r="AB29" s="12">
        <f t="shared" si="13"/>
        <v>-1014594</v>
      </c>
      <c r="AC29" s="12">
        <f aca="true" t="shared" si="18" ref="AC29:AC60">I29-S29</f>
        <v>-10925</v>
      </c>
      <c r="AD29" s="12">
        <f aca="true" t="shared" si="19" ref="AD29:AD60">J29-T29</f>
        <v>-12252</v>
      </c>
      <c r="AE29" s="15" t="s">
        <v>63</v>
      </c>
      <c r="AF29" s="15" t="s">
        <v>63</v>
      </c>
    </row>
    <row r="30" spans="1:32" ht="16.5">
      <c r="A30" s="36" t="s">
        <v>110</v>
      </c>
      <c r="B30" s="1" t="s">
        <v>121</v>
      </c>
      <c r="C30" s="8">
        <v>298236.39986</v>
      </c>
      <c r="D30" s="8">
        <v>451828</v>
      </c>
      <c r="E30" s="9">
        <v>625894</v>
      </c>
      <c r="F30" s="9">
        <v>577714</v>
      </c>
      <c r="G30" s="9">
        <v>544913</v>
      </c>
      <c r="H30" s="9">
        <v>557954</v>
      </c>
      <c r="I30" s="9">
        <v>623961</v>
      </c>
      <c r="J30" s="24">
        <v>685398</v>
      </c>
      <c r="K30" s="9">
        <v>785599</v>
      </c>
      <c r="L30" s="25">
        <v>868297</v>
      </c>
      <c r="M30" s="9">
        <v>388819.652284</v>
      </c>
      <c r="N30" s="8">
        <v>629685</v>
      </c>
      <c r="O30" s="9">
        <v>1012855</v>
      </c>
      <c r="P30" s="9">
        <v>950679</v>
      </c>
      <c r="Q30" s="9">
        <v>974576</v>
      </c>
      <c r="R30" s="9">
        <v>1027391</v>
      </c>
      <c r="S30" s="9">
        <v>1174788</v>
      </c>
      <c r="T30" s="24">
        <v>1287376</v>
      </c>
      <c r="U30" s="9">
        <v>1416302</v>
      </c>
      <c r="V30" s="25">
        <v>1479971</v>
      </c>
      <c r="W30" s="9">
        <f aca="true" t="shared" si="20" ref="W30:W67">C30-M30</f>
        <v>-90583.252424</v>
      </c>
      <c r="X30" s="8">
        <f aca="true" t="shared" si="21" ref="X30:X67">D30-N30</f>
        <v>-177857</v>
      </c>
      <c r="Y30" s="8">
        <f t="shared" si="15"/>
        <v>-386961</v>
      </c>
      <c r="Z30" s="8">
        <f t="shared" si="16"/>
        <v>-372965</v>
      </c>
      <c r="AA30" s="8">
        <f t="shared" si="17"/>
        <v>-429663</v>
      </c>
      <c r="AB30" s="8">
        <f aca="true" t="shared" si="22" ref="AB30:AB67">H30-R30</f>
        <v>-469437</v>
      </c>
      <c r="AC30" s="8">
        <f t="shared" si="18"/>
        <v>-550827</v>
      </c>
      <c r="AD30" s="8">
        <f t="shared" si="19"/>
        <v>-601978</v>
      </c>
      <c r="AE30" s="8">
        <f aca="true" t="shared" si="23" ref="AE30:AE61">K30-U30</f>
        <v>-630703</v>
      </c>
      <c r="AF30" s="8">
        <f aca="true" t="shared" si="24" ref="AF30:AF61">L30-V30</f>
        <v>-611674</v>
      </c>
    </row>
    <row r="31" spans="1:32" ht="15.75">
      <c r="A31" s="37" t="s">
        <v>102</v>
      </c>
      <c r="B31" s="1" t="s">
        <v>121</v>
      </c>
      <c r="C31" s="12">
        <v>24735.477804</v>
      </c>
      <c r="D31" s="12">
        <v>36410</v>
      </c>
      <c r="E31" s="13">
        <v>46595</v>
      </c>
      <c r="F31" s="13">
        <v>39240</v>
      </c>
      <c r="G31" s="13">
        <v>30368</v>
      </c>
      <c r="H31" s="13">
        <v>28842</v>
      </c>
      <c r="I31" s="28">
        <v>28241</v>
      </c>
      <c r="J31" s="26">
        <v>29800</v>
      </c>
      <c r="K31" s="13">
        <v>31091</v>
      </c>
      <c r="L31" s="29">
        <v>29914</v>
      </c>
      <c r="M31" s="13">
        <v>26862.226832</v>
      </c>
      <c r="N31" s="12">
        <v>62703</v>
      </c>
      <c r="O31" s="13">
        <v>92133</v>
      </c>
      <c r="P31" s="13">
        <v>75859</v>
      </c>
      <c r="Q31" s="13">
        <v>76877</v>
      </c>
      <c r="R31" s="13">
        <v>80812</v>
      </c>
      <c r="S31" s="28">
        <v>93762</v>
      </c>
      <c r="T31" s="26">
        <v>98584</v>
      </c>
      <c r="U31" s="13">
        <v>106416</v>
      </c>
      <c r="V31" s="29">
        <v>101602</v>
      </c>
      <c r="W31" s="13">
        <f t="shared" si="20"/>
        <v>-2126.749028000002</v>
      </c>
      <c r="X31" s="12">
        <f t="shared" si="21"/>
        <v>-26293</v>
      </c>
      <c r="Y31" s="12">
        <f t="shared" si="15"/>
        <v>-45538</v>
      </c>
      <c r="Z31" s="12">
        <f t="shared" si="16"/>
        <v>-36619</v>
      </c>
      <c r="AA31" s="12">
        <f t="shared" si="17"/>
        <v>-46509</v>
      </c>
      <c r="AB31" s="12">
        <f t="shared" si="22"/>
        <v>-51970</v>
      </c>
      <c r="AC31" s="12">
        <f t="shared" si="18"/>
        <v>-65521</v>
      </c>
      <c r="AD31" s="12">
        <f t="shared" si="19"/>
        <v>-68784</v>
      </c>
      <c r="AE31" s="12">
        <f t="shared" si="23"/>
        <v>-75325</v>
      </c>
      <c r="AF31" s="12">
        <f t="shared" si="24"/>
        <v>-71688</v>
      </c>
    </row>
    <row r="32" spans="1:32" ht="15.75">
      <c r="A32" s="37" t="s">
        <v>15</v>
      </c>
      <c r="B32" s="1" t="s">
        <v>121</v>
      </c>
      <c r="C32" s="12">
        <v>9814.923682</v>
      </c>
      <c r="D32" s="12">
        <v>10349</v>
      </c>
      <c r="E32" s="13">
        <v>15062</v>
      </c>
      <c r="F32" s="13">
        <v>15735</v>
      </c>
      <c r="G32" s="13">
        <v>14309</v>
      </c>
      <c r="H32" s="13">
        <v>14453</v>
      </c>
      <c r="I32" s="28">
        <v>15295</v>
      </c>
      <c r="J32" s="26">
        <v>17538</v>
      </c>
      <c r="K32" s="13">
        <v>20515</v>
      </c>
      <c r="L32" s="29">
        <v>21666</v>
      </c>
      <c r="M32" s="13">
        <v>3556.001978</v>
      </c>
      <c r="N32" s="12">
        <v>2616</v>
      </c>
      <c r="O32" s="13">
        <v>5572</v>
      </c>
      <c r="P32" s="13">
        <v>6287</v>
      </c>
      <c r="Q32" s="13">
        <v>4986</v>
      </c>
      <c r="R32" s="13">
        <v>4475</v>
      </c>
      <c r="S32" s="28">
        <v>4824</v>
      </c>
      <c r="T32" s="26">
        <v>5592</v>
      </c>
      <c r="U32" s="13">
        <v>6771</v>
      </c>
      <c r="V32" s="29">
        <v>8434</v>
      </c>
      <c r="W32" s="13">
        <f t="shared" si="20"/>
        <v>6258.921704</v>
      </c>
      <c r="X32" s="12">
        <f t="shared" si="21"/>
        <v>7733</v>
      </c>
      <c r="Y32" s="12">
        <f t="shared" si="15"/>
        <v>9490</v>
      </c>
      <c r="Z32" s="12">
        <f t="shared" si="16"/>
        <v>9448</v>
      </c>
      <c r="AA32" s="12">
        <f t="shared" si="17"/>
        <v>9323</v>
      </c>
      <c r="AB32" s="12">
        <f t="shared" si="22"/>
        <v>9978</v>
      </c>
      <c r="AC32" s="12">
        <f t="shared" si="18"/>
        <v>10471</v>
      </c>
      <c r="AD32" s="12">
        <f t="shared" si="19"/>
        <v>11946</v>
      </c>
      <c r="AE32" s="12">
        <f t="shared" si="23"/>
        <v>13744</v>
      </c>
      <c r="AF32" s="12">
        <f t="shared" si="24"/>
        <v>13232</v>
      </c>
    </row>
    <row r="33" spans="1:32" ht="15.75">
      <c r="A33" s="37" t="s">
        <v>16</v>
      </c>
      <c r="B33" s="1" t="s">
        <v>121</v>
      </c>
      <c r="C33" s="12">
        <v>19641.250109</v>
      </c>
      <c r="D33" s="12">
        <v>13836</v>
      </c>
      <c r="E33" s="13">
        <v>24777</v>
      </c>
      <c r="F33" s="13">
        <v>26961</v>
      </c>
      <c r="G33" s="13">
        <v>27115</v>
      </c>
      <c r="H33" s="13">
        <v>24649</v>
      </c>
      <c r="I33" s="28">
        <v>24493</v>
      </c>
      <c r="J33" s="26">
        <v>30291</v>
      </c>
      <c r="K33" s="13">
        <v>43933</v>
      </c>
      <c r="L33" s="29">
        <v>51854</v>
      </c>
      <c r="M33" s="13">
        <v>2733.144379</v>
      </c>
      <c r="N33" s="12">
        <v>3651</v>
      </c>
      <c r="O33" s="13">
        <v>12412</v>
      </c>
      <c r="P33" s="13">
        <v>14884</v>
      </c>
      <c r="Q33" s="13">
        <v>12329</v>
      </c>
      <c r="R33" s="13">
        <v>12235</v>
      </c>
      <c r="S33" s="28">
        <v>11389</v>
      </c>
      <c r="T33" s="26">
        <v>10734</v>
      </c>
      <c r="U33" s="13">
        <v>10604</v>
      </c>
      <c r="V33" s="29">
        <v>13286</v>
      </c>
      <c r="W33" s="13">
        <f t="shared" si="20"/>
        <v>16908.10573</v>
      </c>
      <c r="X33" s="12">
        <f t="shared" si="21"/>
        <v>10185</v>
      </c>
      <c r="Y33" s="12">
        <f t="shared" si="15"/>
        <v>12365</v>
      </c>
      <c r="Z33" s="12">
        <f t="shared" si="16"/>
        <v>12077</v>
      </c>
      <c r="AA33" s="12">
        <f t="shared" si="17"/>
        <v>14786</v>
      </c>
      <c r="AB33" s="12">
        <f t="shared" si="22"/>
        <v>12414</v>
      </c>
      <c r="AC33" s="12">
        <f t="shared" si="18"/>
        <v>13104</v>
      </c>
      <c r="AD33" s="12">
        <f t="shared" si="19"/>
        <v>19557</v>
      </c>
      <c r="AE33" s="12">
        <f t="shared" si="23"/>
        <v>33329</v>
      </c>
      <c r="AF33" s="12">
        <f t="shared" si="24"/>
        <v>38568</v>
      </c>
    </row>
    <row r="34" spans="1:32" ht="15.75">
      <c r="A34" s="37" t="s">
        <v>101</v>
      </c>
      <c r="B34" s="1" t="s">
        <v>121</v>
      </c>
      <c r="C34" s="12">
        <v>254.288317</v>
      </c>
      <c r="D34" s="12">
        <v>390</v>
      </c>
      <c r="E34" s="13">
        <v>424</v>
      </c>
      <c r="F34" s="13">
        <v>489</v>
      </c>
      <c r="G34" s="13">
        <v>505</v>
      </c>
      <c r="H34" s="13">
        <v>551</v>
      </c>
      <c r="I34" s="28">
        <v>684</v>
      </c>
      <c r="J34" s="26">
        <v>726</v>
      </c>
      <c r="K34" s="13">
        <v>844</v>
      </c>
      <c r="L34" s="27">
        <v>984</v>
      </c>
      <c r="M34" s="13">
        <v>1724.894641</v>
      </c>
      <c r="N34" s="12">
        <v>1844</v>
      </c>
      <c r="O34" s="13">
        <v>2946</v>
      </c>
      <c r="P34" s="13">
        <v>3063</v>
      </c>
      <c r="Q34" s="13">
        <v>3273</v>
      </c>
      <c r="R34" s="13">
        <v>3696</v>
      </c>
      <c r="S34" s="28">
        <v>4022</v>
      </c>
      <c r="T34" s="26">
        <v>4360</v>
      </c>
      <c r="U34" s="13">
        <v>4912</v>
      </c>
      <c r="V34" s="29">
        <v>5521</v>
      </c>
      <c r="W34" s="13">
        <f t="shared" si="20"/>
        <v>-1470.606324</v>
      </c>
      <c r="X34" s="12">
        <f t="shared" si="21"/>
        <v>-1454</v>
      </c>
      <c r="Y34" s="12">
        <f t="shared" si="15"/>
        <v>-2522</v>
      </c>
      <c r="Z34" s="12">
        <f t="shared" si="16"/>
        <v>-2574</v>
      </c>
      <c r="AA34" s="12">
        <f t="shared" si="17"/>
        <v>-2768</v>
      </c>
      <c r="AB34" s="12">
        <f t="shared" si="22"/>
        <v>-3145</v>
      </c>
      <c r="AC34" s="12">
        <f t="shared" si="18"/>
        <v>-3338</v>
      </c>
      <c r="AD34" s="12">
        <f t="shared" si="19"/>
        <v>-3634</v>
      </c>
      <c r="AE34" s="12">
        <f t="shared" si="23"/>
        <v>-4068</v>
      </c>
      <c r="AF34" s="12">
        <f t="shared" si="24"/>
        <v>-4537</v>
      </c>
    </row>
    <row r="35" spans="1:32" ht="15.75">
      <c r="A35" s="37" t="s">
        <v>17</v>
      </c>
      <c r="B35" s="1" t="s">
        <v>121</v>
      </c>
      <c r="C35" s="12">
        <v>2856.622403</v>
      </c>
      <c r="D35" s="12">
        <v>3775</v>
      </c>
      <c r="E35" s="13">
        <v>3780</v>
      </c>
      <c r="F35" s="13">
        <v>3253</v>
      </c>
      <c r="G35" s="13">
        <v>2947</v>
      </c>
      <c r="H35" s="13">
        <v>2942</v>
      </c>
      <c r="I35" s="28">
        <v>3807</v>
      </c>
      <c r="J35" s="26">
        <v>4483</v>
      </c>
      <c r="K35" s="13">
        <v>5596</v>
      </c>
      <c r="L35" s="29">
        <v>5806</v>
      </c>
      <c r="M35" s="13">
        <v>2842.965308</v>
      </c>
      <c r="N35" s="12">
        <v>5819</v>
      </c>
      <c r="O35" s="13">
        <v>6949</v>
      </c>
      <c r="P35" s="13">
        <v>6406</v>
      </c>
      <c r="Q35" s="13">
        <v>6757</v>
      </c>
      <c r="R35" s="13">
        <v>7239</v>
      </c>
      <c r="S35" s="28">
        <v>9547</v>
      </c>
      <c r="T35" s="26">
        <v>11931</v>
      </c>
      <c r="U35" s="13">
        <v>14919</v>
      </c>
      <c r="V35" s="29">
        <v>13947</v>
      </c>
      <c r="W35" s="13">
        <f t="shared" si="20"/>
        <v>13.657095000000027</v>
      </c>
      <c r="X35" s="12">
        <f t="shared" si="21"/>
        <v>-2044</v>
      </c>
      <c r="Y35" s="12">
        <f t="shared" si="15"/>
        <v>-3169</v>
      </c>
      <c r="Z35" s="12">
        <f t="shared" si="16"/>
        <v>-3153</v>
      </c>
      <c r="AA35" s="12">
        <f t="shared" si="17"/>
        <v>-3810</v>
      </c>
      <c r="AB35" s="12">
        <f t="shared" si="22"/>
        <v>-4297</v>
      </c>
      <c r="AC35" s="12">
        <f t="shared" si="18"/>
        <v>-5740</v>
      </c>
      <c r="AD35" s="12">
        <f t="shared" si="19"/>
        <v>-7448</v>
      </c>
      <c r="AE35" s="12">
        <f t="shared" si="23"/>
        <v>-9323</v>
      </c>
      <c r="AF35" s="12">
        <f t="shared" si="24"/>
        <v>-8141</v>
      </c>
    </row>
    <row r="36" spans="1:32" ht="15.75">
      <c r="A36" s="37" t="s">
        <v>18</v>
      </c>
      <c r="B36" s="1" t="s">
        <v>121</v>
      </c>
      <c r="C36" s="12">
        <v>2281.889443</v>
      </c>
      <c r="D36" s="12">
        <v>1071</v>
      </c>
      <c r="E36" s="13">
        <v>1387</v>
      </c>
      <c r="F36" s="13">
        <v>1637</v>
      </c>
      <c r="G36" s="13">
        <v>977</v>
      </c>
      <c r="H36" s="13">
        <v>1158</v>
      </c>
      <c r="I36" s="28">
        <v>1322</v>
      </c>
      <c r="J36" s="26">
        <v>1858</v>
      </c>
      <c r="K36" s="13">
        <v>3250</v>
      </c>
      <c r="L36" s="29">
        <v>4335</v>
      </c>
      <c r="M36" s="13">
        <v>2340.096931</v>
      </c>
      <c r="N36" s="12">
        <v>2666</v>
      </c>
      <c r="O36" s="13">
        <v>5864</v>
      </c>
      <c r="P36" s="13">
        <v>5458</v>
      </c>
      <c r="Q36" s="13">
        <v>5194</v>
      </c>
      <c r="R36" s="13">
        <v>4395</v>
      </c>
      <c r="S36" s="28">
        <v>5307</v>
      </c>
      <c r="T36" s="26">
        <v>5512</v>
      </c>
      <c r="U36" s="13">
        <v>6633</v>
      </c>
      <c r="V36" s="29">
        <v>8740</v>
      </c>
      <c r="W36" s="13">
        <f t="shared" si="20"/>
        <v>-58.20748800000001</v>
      </c>
      <c r="X36" s="12">
        <f t="shared" si="21"/>
        <v>-1595</v>
      </c>
      <c r="Y36" s="12">
        <f t="shared" si="15"/>
        <v>-4477</v>
      </c>
      <c r="Z36" s="12">
        <f t="shared" si="16"/>
        <v>-3821</v>
      </c>
      <c r="AA36" s="12">
        <f t="shared" si="17"/>
        <v>-4217</v>
      </c>
      <c r="AB36" s="12">
        <f t="shared" si="22"/>
        <v>-3237</v>
      </c>
      <c r="AC36" s="12">
        <f t="shared" si="18"/>
        <v>-3985</v>
      </c>
      <c r="AD36" s="12">
        <f t="shared" si="19"/>
        <v>-3654</v>
      </c>
      <c r="AE36" s="12">
        <f t="shared" si="23"/>
        <v>-3383</v>
      </c>
      <c r="AF36" s="12">
        <f t="shared" si="24"/>
        <v>-4405</v>
      </c>
    </row>
    <row r="37" spans="1:32" ht="15.75">
      <c r="A37" s="37" t="s">
        <v>104</v>
      </c>
      <c r="B37" s="1" t="s">
        <v>121</v>
      </c>
      <c r="C37" s="12">
        <v>1097.308994</v>
      </c>
      <c r="D37" s="12">
        <v>1996</v>
      </c>
      <c r="E37" s="13">
        <v>3309</v>
      </c>
      <c r="F37" s="13">
        <v>3579</v>
      </c>
      <c r="G37" s="13">
        <v>3842</v>
      </c>
      <c r="H37" s="13">
        <v>4697</v>
      </c>
      <c r="I37" s="28">
        <v>5084</v>
      </c>
      <c r="J37" s="26">
        <v>5612</v>
      </c>
      <c r="K37" s="13">
        <v>6200</v>
      </c>
      <c r="L37" s="29">
        <v>6995</v>
      </c>
      <c r="M37" s="13">
        <v>1836.78689</v>
      </c>
      <c r="N37" s="12">
        <v>2942</v>
      </c>
      <c r="O37" s="13">
        <v>4840</v>
      </c>
      <c r="P37" s="13">
        <v>5591</v>
      </c>
      <c r="Q37" s="13">
        <v>6564</v>
      </c>
      <c r="R37" s="13">
        <v>7856</v>
      </c>
      <c r="S37" s="28">
        <v>8435</v>
      </c>
      <c r="T37" s="26">
        <v>8585</v>
      </c>
      <c r="U37" s="13">
        <v>9093</v>
      </c>
      <c r="V37" s="29">
        <v>10810</v>
      </c>
      <c r="W37" s="13">
        <f t="shared" si="20"/>
        <v>-739.4778960000001</v>
      </c>
      <c r="X37" s="12">
        <f t="shared" si="21"/>
        <v>-946</v>
      </c>
      <c r="Y37" s="12">
        <f t="shared" si="15"/>
        <v>-1531</v>
      </c>
      <c r="Z37" s="12">
        <f t="shared" si="16"/>
        <v>-2012</v>
      </c>
      <c r="AA37" s="12">
        <f t="shared" si="17"/>
        <v>-2722</v>
      </c>
      <c r="AB37" s="12">
        <f t="shared" si="22"/>
        <v>-3159</v>
      </c>
      <c r="AC37" s="12">
        <f t="shared" si="18"/>
        <v>-3351</v>
      </c>
      <c r="AD37" s="12">
        <f t="shared" si="19"/>
        <v>-2973</v>
      </c>
      <c r="AE37" s="12">
        <f t="shared" si="23"/>
        <v>-2893</v>
      </c>
      <c r="AF37" s="12">
        <f t="shared" si="24"/>
        <v>-3815</v>
      </c>
    </row>
    <row r="38" spans="1:32" ht="15.75">
      <c r="A38" s="37" t="s">
        <v>79</v>
      </c>
      <c r="B38" s="1" t="s">
        <v>121</v>
      </c>
      <c r="C38" s="12">
        <v>1964.358913</v>
      </c>
      <c r="D38" s="12">
        <v>3835</v>
      </c>
      <c r="E38" s="13">
        <v>5292</v>
      </c>
      <c r="F38" s="13">
        <v>5825</v>
      </c>
      <c r="G38" s="13">
        <v>5870</v>
      </c>
      <c r="H38" s="13">
        <v>6550</v>
      </c>
      <c r="I38" s="28">
        <v>7441</v>
      </c>
      <c r="J38" s="26">
        <v>8059</v>
      </c>
      <c r="K38" s="13">
        <v>9100</v>
      </c>
      <c r="L38" s="29">
        <v>10120</v>
      </c>
      <c r="M38" s="13">
        <v>1322.809416</v>
      </c>
      <c r="N38" s="12">
        <v>2307</v>
      </c>
      <c r="O38" s="13">
        <v>3539</v>
      </c>
      <c r="P38" s="13">
        <v>3750</v>
      </c>
      <c r="Q38" s="13">
        <v>4195</v>
      </c>
      <c r="R38" s="13">
        <v>5613</v>
      </c>
      <c r="S38" s="28">
        <v>6948</v>
      </c>
      <c r="T38" s="26">
        <v>7922</v>
      </c>
      <c r="U38" s="13">
        <v>8333</v>
      </c>
      <c r="V38" s="29">
        <v>8872</v>
      </c>
      <c r="W38" s="13">
        <f t="shared" si="20"/>
        <v>641.549497</v>
      </c>
      <c r="X38" s="12">
        <f t="shared" si="21"/>
        <v>1528</v>
      </c>
      <c r="Y38" s="12">
        <f t="shared" si="15"/>
        <v>1753</v>
      </c>
      <c r="Z38" s="12">
        <f t="shared" si="16"/>
        <v>2075</v>
      </c>
      <c r="AA38" s="12">
        <f t="shared" si="17"/>
        <v>1675</v>
      </c>
      <c r="AB38" s="12">
        <f t="shared" si="22"/>
        <v>937</v>
      </c>
      <c r="AC38" s="12">
        <f t="shared" si="18"/>
        <v>493</v>
      </c>
      <c r="AD38" s="12">
        <f t="shared" si="19"/>
        <v>137</v>
      </c>
      <c r="AE38" s="12">
        <f t="shared" si="23"/>
        <v>767</v>
      </c>
      <c r="AF38" s="12">
        <f t="shared" si="24"/>
        <v>1248</v>
      </c>
    </row>
    <row r="39" spans="1:32" ht="15.75">
      <c r="A39" s="37" t="s">
        <v>80</v>
      </c>
      <c r="B39" s="1" t="s">
        <v>121</v>
      </c>
      <c r="C39" s="12">
        <v>1591.370081</v>
      </c>
      <c r="D39" s="12">
        <v>2585</v>
      </c>
      <c r="E39" s="13">
        <v>4089</v>
      </c>
      <c r="F39" s="13">
        <v>3782</v>
      </c>
      <c r="G39" s="13">
        <v>3860</v>
      </c>
      <c r="H39" s="13">
        <v>4130</v>
      </c>
      <c r="I39" s="28">
        <v>4569</v>
      </c>
      <c r="J39" s="26">
        <v>4901</v>
      </c>
      <c r="K39" s="13">
        <v>5337</v>
      </c>
      <c r="L39" s="29">
        <v>5807</v>
      </c>
      <c r="M39" s="13">
        <v>1286.82473</v>
      </c>
      <c r="N39" s="12">
        <v>2079</v>
      </c>
      <c r="O39" s="13">
        <v>2667</v>
      </c>
      <c r="P39" s="13">
        <v>2478</v>
      </c>
      <c r="Q39" s="13">
        <v>2357</v>
      </c>
      <c r="R39" s="13">
        <v>2482</v>
      </c>
      <c r="S39" s="28">
        <v>2667</v>
      </c>
      <c r="T39" s="26">
        <v>2971</v>
      </c>
      <c r="U39" s="13">
        <v>3054</v>
      </c>
      <c r="V39" s="29">
        <v>3115</v>
      </c>
      <c r="W39" s="13">
        <f t="shared" si="20"/>
        <v>304.545351</v>
      </c>
      <c r="X39" s="12">
        <f t="shared" si="21"/>
        <v>506</v>
      </c>
      <c r="Y39" s="12">
        <f t="shared" si="15"/>
        <v>1422</v>
      </c>
      <c r="Z39" s="12">
        <f t="shared" si="16"/>
        <v>1304</v>
      </c>
      <c r="AA39" s="12">
        <f t="shared" si="17"/>
        <v>1503</v>
      </c>
      <c r="AB39" s="12">
        <f t="shared" si="22"/>
        <v>1648</v>
      </c>
      <c r="AC39" s="12">
        <f t="shared" si="18"/>
        <v>1902</v>
      </c>
      <c r="AD39" s="12">
        <f t="shared" si="19"/>
        <v>1930</v>
      </c>
      <c r="AE39" s="12">
        <f t="shared" si="23"/>
        <v>2283</v>
      </c>
      <c r="AF39" s="12">
        <f t="shared" si="24"/>
        <v>2692</v>
      </c>
    </row>
    <row r="40" spans="1:32" ht="15.75">
      <c r="A40" s="37" t="s">
        <v>81</v>
      </c>
      <c r="B40" s="1" t="s">
        <v>121</v>
      </c>
      <c r="C40" s="12">
        <v>2577.88498</v>
      </c>
      <c r="D40" s="12">
        <v>3219</v>
      </c>
      <c r="E40" s="13">
        <v>2249</v>
      </c>
      <c r="F40" s="13">
        <v>2077</v>
      </c>
      <c r="G40" s="13">
        <v>2106</v>
      </c>
      <c r="H40" s="13">
        <v>2339</v>
      </c>
      <c r="I40" s="28">
        <v>2595</v>
      </c>
      <c r="J40" s="26">
        <v>2990</v>
      </c>
      <c r="K40" s="13">
        <v>2941</v>
      </c>
      <c r="L40" s="29">
        <v>3339</v>
      </c>
      <c r="M40" s="13">
        <v>921.196776</v>
      </c>
      <c r="N40" s="12">
        <v>1391</v>
      </c>
      <c r="O40" s="13">
        <v>1684</v>
      </c>
      <c r="P40" s="13">
        <v>1890</v>
      </c>
      <c r="Q40" s="13">
        <v>1619</v>
      </c>
      <c r="R40" s="13">
        <v>2130</v>
      </c>
      <c r="S40" s="28">
        <v>2536</v>
      </c>
      <c r="T40" s="26">
        <v>3701</v>
      </c>
      <c r="U40" s="13">
        <v>3438</v>
      </c>
      <c r="V40" s="29">
        <v>4981</v>
      </c>
      <c r="W40" s="13">
        <f t="shared" si="20"/>
        <v>1656.6882039999998</v>
      </c>
      <c r="X40" s="12">
        <f t="shared" si="21"/>
        <v>1828</v>
      </c>
      <c r="Y40" s="12">
        <f t="shared" si="15"/>
        <v>565</v>
      </c>
      <c r="Z40" s="12">
        <f t="shared" si="16"/>
        <v>187</v>
      </c>
      <c r="AA40" s="12">
        <f t="shared" si="17"/>
        <v>487</v>
      </c>
      <c r="AB40" s="12">
        <f t="shared" si="22"/>
        <v>209</v>
      </c>
      <c r="AC40" s="12">
        <f t="shared" si="18"/>
        <v>59</v>
      </c>
      <c r="AD40" s="12">
        <f t="shared" si="19"/>
        <v>-711</v>
      </c>
      <c r="AE40" s="12">
        <f t="shared" si="23"/>
        <v>-497</v>
      </c>
      <c r="AF40" s="12">
        <f t="shared" si="24"/>
        <v>-1642</v>
      </c>
    </row>
    <row r="41" spans="1:32" ht="15.75">
      <c r="A41" s="37" t="s">
        <v>82</v>
      </c>
      <c r="B41" s="1" t="s">
        <v>121</v>
      </c>
      <c r="C41" s="12">
        <v>3822.612804</v>
      </c>
      <c r="D41" s="12">
        <v>4541</v>
      </c>
      <c r="E41" s="13">
        <v>5359</v>
      </c>
      <c r="F41" s="13">
        <v>5578</v>
      </c>
      <c r="G41" s="13">
        <v>5464</v>
      </c>
      <c r="H41" s="13">
        <v>5580</v>
      </c>
      <c r="I41" s="28">
        <v>6196</v>
      </c>
      <c r="J41" s="26">
        <v>7698</v>
      </c>
      <c r="K41" s="13">
        <v>9074</v>
      </c>
      <c r="L41" s="29">
        <v>10807</v>
      </c>
      <c r="M41" s="13">
        <v>3204.36296</v>
      </c>
      <c r="N41" s="12">
        <v>4658</v>
      </c>
      <c r="O41" s="13">
        <v>6108</v>
      </c>
      <c r="P41" s="13">
        <v>6153</v>
      </c>
      <c r="Q41" s="13">
        <v>6018</v>
      </c>
      <c r="R41" s="13">
        <v>7388</v>
      </c>
      <c r="S41" s="28">
        <v>8276</v>
      </c>
      <c r="T41" s="26">
        <v>10165</v>
      </c>
      <c r="U41" s="13">
        <v>11414</v>
      </c>
      <c r="V41" s="29">
        <v>13349</v>
      </c>
      <c r="W41" s="13">
        <f t="shared" si="20"/>
        <v>618.2498439999999</v>
      </c>
      <c r="X41" s="12">
        <f t="shared" si="21"/>
        <v>-117</v>
      </c>
      <c r="Y41" s="12">
        <f t="shared" si="15"/>
        <v>-749</v>
      </c>
      <c r="Z41" s="12">
        <f t="shared" si="16"/>
        <v>-575</v>
      </c>
      <c r="AA41" s="12">
        <f t="shared" si="17"/>
        <v>-554</v>
      </c>
      <c r="AB41" s="12">
        <f t="shared" si="22"/>
        <v>-1808</v>
      </c>
      <c r="AC41" s="12">
        <f t="shared" si="18"/>
        <v>-2080</v>
      </c>
      <c r="AD41" s="12">
        <f t="shared" si="19"/>
        <v>-2467</v>
      </c>
      <c r="AE41" s="12">
        <f t="shared" si="23"/>
        <v>-2340</v>
      </c>
      <c r="AF41" s="12">
        <f t="shared" si="24"/>
        <v>-2542</v>
      </c>
    </row>
    <row r="42" spans="1:32" ht="15.75">
      <c r="A42" s="37" t="s">
        <v>83</v>
      </c>
      <c r="B42" s="1" t="s">
        <v>121</v>
      </c>
      <c r="C42" s="12">
        <v>4102.922241</v>
      </c>
      <c r="D42" s="12">
        <v>6434</v>
      </c>
      <c r="E42" s="13">
        <v>12893</v>
      </c>
      <c r="F42" s="13">
        <v>15031</v>
      </c>
      <c r="G42" s="13">
        <v>15732</v>
      </c>
      <c r="H42" s="13">
        <v>18782</v>
      </c>
      <c r="I42" s="28">
        <v>23433</v>
      </c>
      <c r="J42" s="26">
        <v>25012</v>
      </c>
      <c r="K42" s="13">
        <v>28431</v>
      </c>
      <c r="L42" s="29">
        <v>32755</v>
      </c>
      <c r="M42" s="13">
        <v>2490.783016</v>
      </c>
      <c r="N42" s="12">
        <v>5543</v>
      </c>
      <c r="O42" s="13">
        <v>14685</v>
      </c>
      <c r="P42" s="13">
        <v>18628</v>
      </c>
      <c r="Q42" s="13">
        <v>24748</v>
      </c>
      <c r="R42" s="13">
        <v>31741</v>
      </c>
      <c r="S42" s="28">
        <v>34937</v>
      </c>
      <c r="T42" s="26">
        <v>39176</v>
      </c>
      <c r="U42" s="13">
        <v>45746</v>
      </c>
      <c r="V42" s="29">
        <v>53798</v>
      </c>
      <c r="W42" s="13">
        <f t="shared" si="20"/>
        <v>1612.1392250000004</v>
      </c>
      <c r="X42" s="12">
        <f t="shared" si="21"/>
        <v>891</v>
      </c>
      <c r="Y42" s="12">
        <f t="shared" si="15"/>
        <v>-1792</v>
      </c>
      <c r="Z42" s="12">
        <f t="shared" si="16"/>
        <v>-3597</v>
      </c>
      <c r="AA42" s="12">
        <f t="shared" si="17"/>
        <v>-9016</v>
      </c>
      <c r="AB42" s="12">
        <f t="shared" si="22"/>
        <v>-12959</v>
      </c>
      <c r="AC42" s="12">
        <f t="shared" si="18"/>
        <v>-11504</v>
      </c>
      <c r="AD42" s="12">
        <f t="shared" si="19"/>
        <v>-14164</v>
      </c>
      <c r="AE42" s="12">
        <f t="shared" si="23"/>
        <v>-17315</v>
      </c>
      <c r="AF42" s="12">
        <f t="shared" si="24"/>
        <v>-21043</v>
      </c>
    </row>
    <row r="43" spans="1:32" ht="15.75">
      <c r="A43" s="37" t="s">
        <v>84</v>
      </c>
      <c r="B43" s="1" t="s">
        <v>121</v>
      </c>
      <c r="C43" s="12">
        <v>5489.867493</v>
      </c>
      <c r="D43" s="12">
        <v>9131</v>
      </c>
      <c r="E43" s="13">
        <v>12264</v>
      </c>
      <c r="F43" s="13">
        <v>12382</v>
      </c>
      <c r="G43" s="13">
        <v>12348</v>
      </c>
      <c r="H43" s="13">
        <v>12999</v>
      </c>
      <c r="I43" s="28">
        <v>14563</v>
      </c>
      <c r="J43" s="26">
        <v>15846</v>
      </c>
      <c r="K43" s="13">
        <v>17860</v>
      </c>
      <c r="L43" s="29">
        <v>20730</v>
      </c>
      <c r="M43" s="13">
        <v>2022.075875</v>
      </c>
      <c r="N43" s="12">
        <v>3925</v>
      </c>
      <c r="O43" s="13">
        <v>5725</v>
      </c>
      <c r="P43" s="13">
        <v>5927</v>
      </c>
      <c r="Q43" s="13">
        <v>6168</v>
      </c>
      <c r="R43" s="13">
        <v>6860</v>
      </c>
      <c r="S43" s="28">
        <v>7982</v>
      </c>
      <c r="T43" s="26">
        <v>8939</v>
      </c>
      <c r="U43" s="13">
        <v>9477</v>
      </c>
      <c r="V43" s="29">
        <v>10851</v>
      </c>
      <c r="W43" s="13">
        <f t="shared" si="20"/>
        <v>3467.7916179999997</v>
      </c>
      <c r="X43" s="12">
        <f t="shared" si="21"/>
        <v>5206</v>
      </c>
      <c r="Y43" s="12">
        <f t="shared" si="15"/>
        <v>6539</v>
      </c>
      <c r="Z43" s="12">
        <f t="shared" si="16"/>
        <v>6455</v>
      </c>
      <c r="AA43" s="12">
        <f t="shared" si="17"/>
        <v>6180</v>
      </c>
      <c r="AB43" s="12">
        <f t="shared" si="22"/>
        <v>6139</v>
      </c>
      <c r="AC43" s="12">
        <f t="shared" si="18"/>
        <v>6581</v>
      </c>
      <c r="AD43" s="12">
        <f t="shared" si="19"/>
        <v>6907</v>
      </c>
      <c r="AE43" s="12">
        <f t="shared" si="23"/>
        <v>8383</v>
      </c>
      <c r="AF43" s="12">
        <f t="shared" si="24"/>
        <v>9879</v>
      </c>
    </row>
    <row r="44" spans="1:32" ht="15.75">
      <c r="A44" s="37" t="s">
        <v>85</v>
      </c>
      <c r="B44" s="1" t="s">
        <v>121</v>
      </c>
      <c r="C44" s="12">
        <v>10427.026446</v>
      </c>
      <c r="D44" s="12">
        <v>16106</v>
      </c>
      <c r="E44" s="13">
        <v>17990</v>
      </c>
      <c r="F44" s="13">
        <v>16424</v>
      </c>
      <c r="G44" s="13">
        <v>16406</v>
      </c>
      <c r="H44" s="13">
        <v>20140</v>
      </c>
      <c r="I44" s="28">
        <v>25852</v>
      </c>
      <c r="J44" s="26">
        <v>26765</v>
      </c>
      <c r="K44" s="13">
        <v>29839</v>
      </c>
      <c r="L44" s="29">
        <v>33869</v>
      </c>
      <c r="M44" s="13">
        <v>7427.243588</v>
      </c>
      <c r="N44" s="12">
        <v>13334</v>
      </c>
      <c r="O44" s="13">
        <v>28578</v>
      </c>
      <c r="P44" s="13">
        <v>29712</v>
      </c>
      <c r="Q44" s="13">
        <v>30366</v>
      </c>
      <c r="R44" s="13">
        <v>32741</v>
      </c>
      <c r="S44" s="28">
        <v>35447</v>
      </c>
      <c r="T44" s="26">
        <v>38009</v>
      </c>
      <c r="U44" s="13">
        <v>42212</v>
      </c>
      <c r="V44" s="29">
        <v>42178</v>
      </c>
      <c r="W44" s="13">
        <f t="shared" si="20"/>
        <v>2999.7828579999996</v>
      </c>
      <c r="X44" s="12">
        <f t="shared" si="21"/>
        <v>2772</v>
      </c>
      <c r="Y44" s="12">
        <f t="shared" si="15"/>
        <v>-10588</v>
      </c>
      <c r="Z44" s="12">
        <f t="shared" si="16"/>
        <v>-13288</v>
      </c>
      <c r="AA44" s="12">
        <f t="shared" si="17"/>
        <v>-13960</v>
      </c>
      <c r="AB44" s="12">
        <f t="shared" si="22"/>
        <v>-12601</v>
      </c>
      <c r="AC44" s="12">
        <f t="shared" si="18"/>
        <v>-9595</v>
      </c>
      <c r="AD44" s="12">
        <f t="shared" si="19"/>
        <v>-11244</v>
      </c>
      <c r="AE44" s="12">
        <f t="shared" si="23"/>
        <v>-12373</v>
      </c>
      <c r="AF44" s="12">
        <f t="shared" si="24"/>
        <v>-8309</v>
      </c>
    </row>
    <row r="45" spans="1:32" ht="15.75">
      <c r="A45" s="37" t="s">
        <v>86</v>
      </c>
      <c r="B45" s="1" t="s">
        <v>121</v>
      </c>
      <c r="C45" s="12">
        <v>9073.742377</v>
      </c>
      <c r="D45" s="12">
        <v>14958</v>
      </c>
      <c r="E45" s="13">
        <v>19519</v>
      </c>
      <c r="F45" s="13">
        <v>18485</v>
      </c>
      <c r="G45" s="13">
        <v>19380</v>
      </c>
      <c r="H45" s="13">
        <v>21068</v>
      </c>
      <c r="I45" s="28">
        <v>25202</v>
      </c>
      <c r="J45" s="26">
        <v>28861</v>
      </c>
      <c r="K45" s="13">
        <v>32617</v>
      </c>
      <c r="L45" s="29">
        <v>37129</v>
      </c>
      <c r="M45" s="13">
        <v>3744.353271</v>
      </c>
      <c r="N45" s="12">
        <v>7155</v>
      </c>
      <c r="O45" s="13">
        <v>10647</v>
      </c>
      <c r="P45" s="13">
        <v>10401</v>
      </c>
      <c r="Q45" s="13">
        <v>10760</v>
      </c>
      <c r="R45" s="13">
        <v>12158</v>
      </c>
      <c r="S45" s="28">
        <v>14222</v>
      </c>
      <c r="T45" s="26">
        <v>17385</v>
      </c>
      <c r="U45" s="13">
        <v>18813</v>
      </c>
      <c r="V45" s="29">
        <v>18248</v>
      </c>
      <c r="W45" s="13">
        <f t="shared" si="20"/>
        <v>5329.3891060000005</v>
      </c>
      <c r="X45" s="12">
        <f t="shared" si="21"/>
        <v>7803</v>
      </c>
      <c r="Y45" s="12">
        <f t="shared" si="15"/>
        <v>8872</v>
      </c>
      <c r="Z45" s="12">
        <f t="shared" si="16"/>
        <v>8084</v>
      </c>
      <c r="AA45" s="12">
        <f t="shared" si="17"/>
        <v>8620</v>
      </c>
      <c r="AB45" s="12">
        <f t="shared" si="22"/>
        <v>8910</v>
      </c>
      <c r="AC45" s="12">
        <f t="shared" si="18"/>
        <v>10980</v>
      </c>
      <c r="AD45" s="12">
        <f t="shared" si="19"/>
        <v>11476</v>
      </c>
      <c r="AE45" s="12">
        <f t="shared" si="23"/>
        <v>13804</v>
      </c>
      <c r="AF45" s="12">
        <f t="shared" si="24"/>
        <v>18881</v>
      </c>
    </row>
    <row r="46" spans="1:32" ht="15.75">
      <c r="A46" s="37" t="s">
        <v>19</v>
      </c>
      <c r="B46" s="1" t="s">
        <v>121</v>
      </c>
      <c r="C46" s="12">
        <v>4757.365714</v>
      </c>
      <c r="D46" s="12">
        <v>4770</v>
      </c>
      <c r="E46" s="13">
        <v>3304</v>
      </c>
      <c r="F46" s="13">
        <v>2118</v>
      </c>
      <c r="G46" s="13">
        <v>1466</v>
      </c>
      <c r="H46" s="13">
        <v>1404</v>
      </c>
      <c r="I46" s="28">
        <v>1294</v>
      </c>
      <c r="J46" s="26">
        <v>1202</v>
      </c>
      <c r="K46" s="13">
        <v>1213</v>
      </c>
      <c r="L46" s="29">
        <v>1012</v>
      </c>
      <c r="M46" s="13">
        <v>53.040603</v>
      </c>
      <c r="N46" s="12">
        <v>64</v>
      </c>
      <c r="O46" s="13">
        <v>258</v>
      </c>
      <c r="P46" s="13">
        <v>238</v>
      </c>
      <c r="Q46" s="13">
        <v>316</v>
      </c>
      <c r="R46" s="13">
        <v>301</v>
      </c>
      <c r="S46" s="28">
        <v>257</v>
      </c>
      <c r="T46" s="26">
        <v>208</v>
      </c>
      <c r="U46" s="13">
        <v>202</v>
      </c>
      <c r="V46" s="27">
        <v>212</v>
      </c>
      <c r="W46" s="13">
        <f t="shared" si="20"/>
        <v>4704.325110999999</v>
      </c>
      <c r="X46" s="12">
        <f t="shared" si="21"/>
        <v>4706</v>
      </c>
      <c r="Y46" s="12">
        <f t="shared" si="15"/>
        <v>3046</v>
      </c>
      <c r="Z46" s="12">
        <f t="shared" si="16"/>
        <v>1880</v>
      </c>
      <c r="AA46" s="12">
        <f t="shared" si="17"/>
        <v>1150</v>
      </c>
      <c r="AB46" s="12">
        <f t="shared" si="22"/>
        <v>1103</v>
      </c>
      <c r="AC46" s="12">
        <f t="shared" si="18"/>
        <v>1037</v>
      </c>
      <c r="AD46" s="12">
        <f t="shared" si="19"/>
        <v>994</v>
      </c>
      <c r="AE46" s="12">
        <f t="shared" si="23"/>
        <v>1011</v>
      </c>
      <c r="AF46" s="12">
        <f t="shared" si="24"/>
        <v>800</v>
      </c>
    </row>
    <row r="47" spans="1:32" ht="15.75">
      <c r="A47" s="37" t="s">
        <v>20</v>
      </c>
      <c r="B47" s="1" t="s">
        <v>121</v>
      </c>
      <c r="C47" s="12">
        <v>2471.708564</v>
      </c>
      <c r="D47" s="12">
        <v>6482</v>
      </c>
      <c r="E47" s="13">
        <v>8191</v>
      </c>
      <c r="F47" s="13">
        <v>6510</v>
      </c>
      <c r="G47" s="13">
        <v>5485</v>
      </c>
      <c r="H47" s="13">
        <v>4959</v>
      </c>
      <c r="I47" s="28">
        <v>4423</v>
      </c>
      <c r="J47" s="26">
        <v>4129</v>
      </c>
      <c r="K47" s="13">
        <v>3849</v>
      </c>
      <c r="L47" s="29">
        <v>3209</v>
      </c>
      <c r="M47" s="13">
        <v>25621.512204</v>
      </c>
      <c r="N47" s="12">
        <v>39523</v>
      </c>
      <c r="O47" s="13">
        <v>64296</v>
      </c>
      <c r="P47" s="13">
        <v>63856</v>
      </c>
      <c r="Q47" s="13">
        <v>63803</v>
      </c>
      <c r="R47" s="13">
        <v>68166</v>
      </c>
      <c r="S47" s="28">
        <v>72316</v>
      </c>
      <c r="T47" s="26">
        <v>76383</v>
      </c>
      <c r="U47" s="13">
        <v>79149</v>
      </c>
      <c r="V47" s="29">
        <v>81176</v>
      </c>
      <c r="W47" s="13">
        <f t="shared" si="20"/>
        <v>-23149.80364</v>
      </c>
      <c r="X47" s="12">
        <f t="shared" si="21"/>
        <v>-33041</v>
      </c>
      <c r="Y47" s="12">
        <f t="shared" si="15"/>
        <v>-56105</v>
      </c>
      <c r="Z47" s="12">
        <f t="shared" si="16"/>
        <v>-57346</v>
      </c>
      <c r="AA47" s="12">
        <f t="shared" si="17"/>
        <v>-58318</v>
      </c>
      <c r="AB47" s="12">
        <f t="shared" si="22"/>
        <v>-63207</v>
      </c>
      <c r="AC47" s="12">
        <f t="shared" si="18"/>
        <v>-67893</v>
      </c>
      <c r="AD47" s="12">
        <f t="shared" si="19"/>
        <v>-72254</v>
      </c>
      <c r="AE47" s="12">
        <f t="shared" si="23"/>
        <v>-75300</v>
      </c>
      <c r="AF47" s="12">
        <f t="shared" si="24"/>
        <v>-77967</v>
      </c>
    </row>
    <row r="48" spans="1:32" ht="15.75">
      <c r="A48" s="37" t="s">
        <v>87</v>
      </c>
      <c r="B48" s="1" t="s">
        <v>121</v>
      </c>
      <c r="C48" s="12">
        <v>1213.046201</v>
      </c>
      <c r="D48" s="12">
        <v>1728</v>
      </c>
      <c r="E48" s="13">
        <v>1425</v>
      </c>
      <c r="F48" s="13">
        <v>1091</v>
      </c>
      <c r="G48" s="13">
        <v>1026</v>
      </c>
      <c r="H48" s="13">
        <v>1232</v>
      </c>
      <c r="I48" s="28">
        <v>1918</v>
      </c>
      <c r="J48" s="26">
        <v>2118</v>
      </c>
      <c r="K48" s="13">
        <v>3266</v>
      </c>
      <c r="L48" s="29">
        <v>3489</v>
      </c>
      <c r="M48" s="13">
        <v>1774.09499</v>
      </c>
      <c r="N48" s="12">
        <v>2983</v>
      </c>
      <c r="O48" s="13">
        <v>4471</v>
      </c>
      <c r="P48" s="13">
        <v>4046</v>
      </c>
      <c r="Q48" s="13">
        <v>3520</v>
      </c>
      <c r="R48" s="13">
        <v>3158</v>
      </c>
      <c r="S48" s="28">
        <v>4754</v>
      </c>
      <c r="T48" s="26">
        <v>7040</v>
      </c>
      <c r="U48" s="13">
        <v>12888</v>
      </c>
      <c r="V48" s="29">
        <v>11532</v>
      </c>
      <c r="W48" s="13">
        <f t="shared" si="20"/>
        <v>-561.0487889999999</v>
      </c>
      <c r="X48" s="12">
        <f t="shared" si="21"/>
        <v>-1255</v>
      </c>
      <c r="Y48" s="12">
        <f t="shared" si="15"/>
        <v>-3046</v>
      </c>
      <c r="Z48" s="12">
        <f t="shared" si="16"/>
        <v>-2955</v>
      </c>
      <c r="AA48" s="12">
        <f t="shared" si="17"/>
        <v>-2494</v>
      </c>
      <c r="AB48" s="12">
        <f t="shared" si="22"/>
        <v>-1926</v>
      </c>
      <c r="AC48" s="12">
        <f t="shared" si="18"/>
        <v>-2836</v>
      </c>
      <c r="AD48" s="12">
        <f t="shared" si="19"/>
        <v>-4922</v>
      </c>
      <c r="AE48" s="12">
        <f t="shared" si="23"/>
        <v>-9622</v>
      </c>
      <c r="AF48" s="12">
        <f t="shared" si="24"/>
        <v>-8043</v>
      </c>
    </row>
    <row r="49" spans="1:32" ht="15.75">
      <c r="A49" s="37" t="s">
        <v>21</v>
      </c>
      <c r="B49" s="1" t="s">
        <v>121</v>
      </c>
      <c r="C49" s="12">
        <v>5236.313667</v>
      </c>
      <c r="D49" s="12">
        <v>5637</v>
      </c>
      <c r="E49" s="13">
        <v>4320</v>
      </c>
      <c r="F49" s="13">
        <v>3533</v>
      </c>
      <c r="G49" s="13">
        <v>3364</v>
      </c>
      <c r="H49" s="13">
        <v>3390</v>
      </c>
      <c r="I49" s="28">
        <v>3857</v>
      </c>
      <c r="J49" s="26">
        <v>4038</v>
      </c>
      <c r="K49" s="13">
        <v>4273</v>
      </c>
      <c r="L49" s="29">
        <v>4412</v>
      </c>
      <c r="M49" s="13">
        <v>3122.567609</v>
      </c>
      <c r="N49" s="12">
        <v>6149</v>
      </c>
      <c r="O49" s="13">
        <v>8227</v>
      </c>
      <c r="P49" s="13">
        <v>7968</v>
      </c>
      <c r="Q49" s="13">
        <v>7872</v>
      </c>
      <c r="R49" s="13">
        <v>7279</v>
      </c>
      <c r="S49" s="28">
        <v>10605</v>
      </c>
      <c r="T49" s="26">
        <v>10939</v>
      </c>
      <c r="U49" s="13">
        <v>10386</v>
      </c>
      <c r="V49" s="29">
        <v>8282</v>
      </c>
      <c r="W49" s="13">
        <f t="shared" si="20"/>
        <v>2113.746058</v>
      </c>
      <c r="X49" s="12">
        <f t="shared" si="21"/>
        <v>-512</v>
      </c>
      <c r="Y49" s="12">
        <f t="shared" si="15"/>
        <v>-3907</v>
      </c>
      <c r="Z49" s="12">
        <f t="shared" si="16"/>
        <v>-4435</v>
      </c>
      <c r="AA49" s="12">
        <f t="shared" si="17"/>
        <v>-4508</v>
      </c>
      <c r="AB49" s="12">
        <f t="shared" si="22"/>
        <v>-3889</v>
      </c>
      <c r="AC49" s="12">
        <f t="shared" si="18"/>
        <v>-6748</v>
      </c>
      <c r="AD49" s="12">
        <f t="shared" si="19"/>
        <v>-6901</v>
      </c>
      <c r="AE49" s="12">
        <f t="shared" si="23"/>
        <v>-6113</v>
      </c>
      <c r="AF49" s="12">
        <f t="shared" si="24"/>
        <v>-3870</v>
      </c>
    </row>
    <row r="50" spans="1:32" ht="15.75">
      <c r="A50" s="37" t="s">
        <v>22</v>
      </c>
      <c r="B50" s="1" t="s">
        <v>121</v>
      </c>
      <c r="C50" s="12">
        <v>1266.098051</v>
      </c>
      <c r="D50" s="12">
        <v>1525</v>
      </c>
      <c r="E50" s="13">
        <v>1724</v>
      </c>
      <c r="F50" s="13">
        <v>1654</v>
      </c>
      <c r="G50" s="13">
        <v>1520</v>
      </c>
      <c r="H50" s="13">
        <v>1580</v>
      </c>
      <c r="I50" s="28">
        <v>1724</v>
      </c>
      <c r="J50" s="26">
        <v>1702</v>
      </c>
      <c r="K50" s="13">
        <v>1947</v>
      </c>
      <c r="L50" s="29">
        <v>2009</v>
      </c>
      <c r="M50" s="13">
        <v>1129.103132</v>
      </c>
      <c r="N50" s="12">
        <v>1164</v>
      </c>
      <c r="O50" s="13">
        <v>1401</v>
      </c>
      <c r="P50" s="13">
        <v>1318</v>
      </c>
      <c r="Q50" s="13">
        <v>1275</v>
      </c>
      <c r="R50" s="13">
        <v>1338</v>
      </c>
      <c r="S50" s="28">
        <v>1471</v>
      </c>
      <c r="T50" s="26">
        <v>1698</v>
      </c>
      <c r="U50" s="13">
        <v>1825</v>
      </c>
      <c r="V50" s="29">
        <v>1854</v>
      </c>
      <c r="W50" s="13">
        <f t="shared" si="20"/>
        <v>136.99491899999998</v>
      </c>
      <c r="X50" s="12">
        <f t="shared" si="21"/>
        <v>361</v>
      </c>
      <c r="Y50" s="12">
        <f t="shared" si="15"/>
        <v>323</v>
      </c>
      <c r="Z50" s="12">
        <f t="shared" si="16"/>
        <v>336</v>
      </c>
      <c r="AA50" s="12">
        <f t="shared" si="17"/>
        <v>245</v>
      </c>
      <c r="AB50" s="12">
        <f t="shared" si="22"/>
        <v>242</v>
      </c>
      <c r="AC50" s="12">
        <f t="shared" si="18"/>
        <v>253</v>
      </c>
      <c r="AD50" s="12">
        <f t="shared" si="19"/>
        <v>4</v>
      </c>
      <c r="AE50" s="12">
        <f t="shared" si="23"/>
        <v>122</v>
      </c>
      <c r="AF50" s="12">
        <f t="shared" si="24"/>
        <v>155</v>
      </c>
    </row>
    <row r="51" spans="1:32" ht="15.75">
      <c r="A51" s="37" t="s">
        <v>23</v>
      </c>
      <c r="B51" s="1" t="s">
        <v>121</v>
      </c>
      <c r="C51" s="12">
        <v>28405.737471</v>
      </c>
      <c r="D51" s="12">
        <v>53139</v>
      </c>
      <c r="E51" s="13">
        <v>89917</v>
      </c>
      <c r="F51" s="13">
        <v>72055</v>
      </c>
      <c r="G51" s="13">
        <v>66948</v>
      </c>
      <c r="H51" s="13">
        <v>69868</v>
      </c>
      <c r="I51" s="28">
        <v>73320</v>
      </c>
      <c r="J51" s="26">
        <v>74286</v>
      </c>
      <c r="K51" s="13">
        <v>83228</v>
      </c>
      <c r="L51" s="29">
        <v>81452</v>
      </c>
      <c r="M51" s="13">
        <v>33564.087842</v>
      </c>
      <c r="N51" s="12">
        <v>75051</v>
      </c>
      <c r="O51" s="13">
        <v>108747</v>
      </c>
      <c r="P51" s="13">
        <v>84670</v>
      </c>
      <c r="Q51" s="13">
        <v>81158</v>
      </c>
      <c r="R51" s="13">
        <v>82427</v>
      </c>
      <c r="S51" s="28">
        <v>93290</v>
      </c>
      <c r="T51" s="26">
        <v>99121</v>
      </c>
      <c r="U51" s="13">
        <v>109721</v>
      </c>
      <c r="V51" s="29">
        <v>113613</v>
      </c>
      <c r="W51" s="13">
        <f t="shared" si="20"/>
        <v>-5158.350371</v>
      </c>
      <c r="X51" s="12">
        <f t="shared" si="21"/>
        <v>-21912</v>
      </c>
      <c r="Y51" s="12">
        <f t="shared" si="15"/>
        <v>-18830</v>
      </c>
      <c r="Z51" s="12">
        <f t="shared" si="16"/>
        <v>-12615</v>
      </c>
      <c r="AA51" s="12">
        <f t="shared" si="17"/>
        <v>-14210</v>
      </c>
      <c r="AB51" s="12">
        <f t="shared" si="22"/>
        <v>-12559</v>
      </c>
      <c r="AC51" s="12">
        <f t="shared" si="18"/>
        <v>-19970</v>
      </c>
      <c r="AD51" s="12">
        <f t="shared" si="19"/>
        <v>-24835</v>
      </c>
      <c r="AE51" s="12">
        <f t="shared" si="23"/>
        <v>-26493</v>
      </c>
      <c r="AF51" s="12">
        <f t="shared" si="24"/>
        <v>-32161</v>
      </c>
    </row>
    <row r="52" spans="1:32" ht="15.75">
      <c r="A52" s="37" t="s">
        <v>24</v>
      </c>
      <c r="B52" s="1" t="s">
        <v>121</v>
      </c>
      <c r="C52" s="12">
        <v>2800.66374</v>
      </c>
      <c r="D52" s="12">
        <v>3177</v>
      </c>
      <c r="E52" s="13">
        <v>2806</v>
      </c>
      <c r="F52" s="13">
        <v>3069</v>
      </c>
      <c r="G52" s="13">
        <v>2976</v>
      </c>
      <c r="H52" s="13">
        <v>3082</v>
      </c>
      <c r="I52" s="28">
        <v>3517</v>
      </c>
      <c r="J52" s="26">
        <v>3864</v>
      </c>
      <c r="K52" s="13">
        <v>4012</v>
      </c>
      <c r="L52" s="29">
        <v>4044</v>
      </c>
      <c r="M52" s="13">
        <v>5192.105354</v>
      </c>
      <c r="N52" s="12">
        <v>6739</v>
      </c>
      <c r="O52" s="13">
        <v>9907</v>
      </c>
      <c r="P52" s="13">
        <v>9742</v>
      </c>
      <c r="Q52" s="13">
        <v>10000</v>
      </c>
      <c r="R52" s="13">
        <v>10927</v>
      </c>
      <c r="S52" s="28">
        <v>11177</v>
      </c>
      <c r="T52" s="26">
        <v>11915</v>
      </c>
      <c r="U52" s="13">
        <v>13176</v>
      </c>
      <c r="V52" s="29">
        <v>13519</v>
      </c>
      <c r="W52" s="13">
        <f t="shared" si="20"/>
        <v>-2391.4416140000003</v>
      </c>
      <c r="X52" s="12">
        <f t="shared" si="21"/>
        <v>-3562</v>
      </c>
      <c r="Y52" s="12">
        <f t="shared" si="15"/>
        <v>-7101</v>
      </c>
      <c r="Z52" s="12">
        <f t="shared" si="16"/>
        <v>-6673</v>
      </c>
      <c r="AA52" s="12">
        <f t="shared" si="17"/>
        <v>-7024</v>
      </c>
      <c r="AB52" s="12">
        <f t="shared" si="22"/>
        <v>-7845</v>
      </c>
      <c r="AC52" s="12">
        <f t="shared" si="18"/>
        <v>-7660</v>
      </c>
      <c r="AD52" s="12">
        <f t="shared" si="19"/>
        <v>-8051</v>
      </c>
      <c r="AE52" s="12">
        <f t="shared" si="23"/>
        <v>-9164</v>
      </c>
      <c r="AF52" s="12">
        <f t="shared" si="24"/>
        <v>-9475</v>
      </c>
    </row>
    <row r="53" spans="1:32" ht="15.75">
      <c r="A53" s="37" t="s">
        <v>25</v>
      </c>
      <c r="B53" s="1" t="s">
        <v>121</v>
      </c>
      <c r="C53" s="12">
        <v>476.863584</v>
      </c>
      <c r="D53" s="12">
        <v>671</v>
      </c>
      <c r="E53" s="13">
        <v>663</v>
      </c>
      <c r="F53" s="13">
        <v>639</v>
      </c>
      <c r="G53" s="13">
        <v>518</v>
      </c>
      <c r="H53" s="13">
        <v>495</v>
      </c>
      <c r="I53" s="28">
        <v>453</v>
      </c>
      <c r="J53" s="26">
        <v>508</v>
      </c>
      <c r="K53" s="13">
        <v>572</v>
      </c>
      <c r="L53" s="27">
        <v>578</v>
      </c>
      <c r="M53" s="13">
        <v>9563.581201</v>
      </c>
      <c r="N53" s="12">
        <v>12098</v>
      </c>
      <c r="O53" s="13">
        <v>14842</v>
      </c>
      <c r="P53" s="13">
        <v>15234</v>
      </c>
      <c r="Q53" s="13">
        <v>15387</v>
      </c>
      <c r="R53" s="13">
        <v>15602</v>
      </c>
      <c r="S53" s="28">
        <v>16506</v>
      </c>
      <c r="T53" s="26">
        <v>17932</v>
      </c>
      <c r="U53" s="13">
        <v>19160</v>
      </c>
      <c r="V53" s="29">
        <v>19408</v>
      </c>
      <c r="W53" s="13">
        <f t="shared" si="20"/>
        <v>-9086.717617</v>
      </c>
      <c r="X53" s="12">
        <f t="shared" si="21"/>
        <v>-11427</v>
      </c>
      <c r="Y53" s="12">
        <f t="shared" si="15"/>
        <v>-14179</v>
      </c>
      <c r="Z53" s="12">
        <f t="shared" si="16"/>
        <v>-14595</v>
      </c>
      <c r="AA53" s="12">
        <f t="shared" si="17"/>
        <v>-14869</v>
      </c>
      <c r="AB53" s="12">
        <f t="shared" si="22"/>
        <v>-15107</v>
      </c>
      <c r="AC53" s="12">
        <f t="shared" si="18"/>
        <v>-16053</v>
      </c>
      <c r="AD53" s="12">
        <f t="shared" si="19"/>
        <v>-17424</v>
      </c>
      <c r="AE53" s="12">
        <f t="shared" si="23"/>
        <v>-18588</v>
      </c>
      <c r="AF53" s="12">
        <f t="shared" si="24"/>
        <v>-18830</v>
      </c>
    </row>
    <row r="54" spans="1:32" ht="15.75">
      <c r="A54" s="37" t="s">
        <v>26</v>
      </c>
      <c r="B54" s="1" t="s">
        <v>121</v>
      </c>
      <c r="C54" s="12">
        <v>1605.412351</v>
      </c>
      <c r="D54" s="12">
        <v>3125</v>
      </c>
      <c r="E54" s="13">
        <v>4744</v>
      </c>
      <c r="F54" s="13">
        <v>4255</v>
      </c>
      <c r="G54" s="13">
        <v>3814</v>
      </c>
      <c r="H54" s="13">
        <v>3607</v>
      </c>
      <c r="I54" s="28">
        <v>4058</v>
      </c>
      <c r="J54" s="26">
        <v>4415</v>
      </c>
      <c r="K54" s="13">
        <v>4877</v>
      </c>
      <c r="L54" s="29">
        <v>5123</v>
      </c>
      <c r="M54" s="13">
        <v>5005.984024</v>
      </c>
      <c r="N54" s="12">
        <v>8338</v>
      </c>
      <c r="O54" s="13">
        <v>18923</v>
      </c>
      <c r="P54" s="13">
        <v>18610</v>
      </c>
      <c r="Q54" s="13">
        <v>21577</v>
      </c>
      <c r="R54" s="13">
        <v>24356</v>
      </c>
      <c r="S54" s="28">
        <v>27737</v>
      </c>
      <c r="T54" s="26">
        <v>30633</v>
      </c>
      <c r="U54" s="13">
        <v>32788</v>
      </c>
      <c r="V54" s="29">
        <v>33853</v>
      </c>
      <c r="W54" s="13">
        <f t="shared" si="20"/>
        <v>-3400.5716730000004</v>
      </c>
      <c r="X54" s="12">
        <f t="shared" si="21"/>
        <v>-5213</v>
      </c>
      <c r="Y54" s="12">
        <f t="shared" si="15"/>
        <v>-14179</v>
      </c>
      <c r="Z54" s="12">
        <f t="shared" si="16"/>
        <v>-14355</v>
      </c>
      <c r="AA54" s="12">
        <f t="shared" si="17"/>
        <v>-17763</v>
      </c>
      <c r="AB54" s="12">
        <f t="shared" si="22"/>
        <v>-20749</v>
      </c>
      <c r="AC54" s="12">
        <f t="shared" si="18"/>
        <v>-23679</v>
      </c>
      <c r="AD54" s="12">
        <f t="shared" si="19"/>
        <v>-26218</v>
      </c>
      <c r="AE54" s="12">
        <f t="shared" si="23"/>
        <v>-27911</v>
      </c>
      <c r="AF54" s="12">
        <f t="shared" si="24"/>
        <v>-28730</v>
      </c>
    </row>
    <row r="55" spans="1:32" ht="15.75">
      <c r="A55" s="37" t="s">
        <v>27</v>
      </c>
      <c r="B55" s="1" t="s">
        <v>121</v>
      </c>
      <c r="C55" s="12">
        <v>320.477823</v>
      </c>
      <c r="D55" s="12">
        <v>171</v>
      </c>
      <c r="E55" s="13">
        <v>1289</v>
      </c>
      <c r="F55" s="13">
        <v>1714</v>
      </c>
      <c r="G55" s="13">
        <v>1182</v>
      </c>
      <c r="H55" s="13">
        <v>336</v>
      </c>
      <c r="I55" s="28">
        <v>939</v>
      </c>
      <c r="J55" s="26">
        <v>2578</v>
      </c>
      <c r="K55" s="13">
        <v>3884</v>
      </c>
      <c r="L55" s="29">
        <v>5305</v>
      </c>
      <c r="M55" s="13">
        <v>3973.558999</v>
      </c>
      <c r="N55" s="12">
        <v>5951</v>
      </c>
      <c r="O55" s="13">
        <v>12068</v>
      </c>
      <c r="P55" s="13">
        <v>10616</v>
      </c>
      <c r="Q55" s="13">
        <v>12088</v>
      </c>
      <c r="R55" s="13">
        <v>12932</v>
      </c>
      <c r="S55" s="28">
        <v>14661</v>
      </c>
      <c r="T55" s="26">
        <v>16238</v>
      </c>
      <c r="U55" s="13">
        <v>17285</v>
      </c>
      <c r="V55" s="29">
        <v>18937</v>
      </c>
      <c r="W55" s="13">
        <f t="shared" si="20"/>
        <v>-3653.0811759999997</v>
      </c>
      <c r="X55" s="12">
        <f t="shared" si="21"/>
        <v>-5780</v>
      </c>
      <c r="Y55" s="12">
        <f t="shared" si="15"/>
        <v>-10779</v>
      </c>
      <c r="Z55" s="12">
        <f t="shared" si="16"/>
        <v>-8902</v>
      </c>
      <c r="AA55" s="12">
        <f t="shared" si="17"/>
        <v>-10906</v>
      </c>
      <c r="AB55" s="12">
        <f t="shared" si="22"/>
        <v>-12596</v>
      </c>
      <c r="AC55" s="12">
        <f t="shared" si="18"/>
        <v>-13722</v>
      </c>
      <c r="AD55" s="12">
        <f t="shared" si="19"/>
        <v>-13660</v>
      </c>
      <c r="AE55" s="12">
        <f t="shared" si="23"/>
        <v>-13401</v>
      </c>
      <c r="AF55" s="12">
        <f t="shared" si="24"/>
        <v>-13632</v>
      </c>
    </row>
    <row r="56" spans="1:32" ht="15.75">
      <c r="A56" s="37" t="s">
        <v>28</v>
      </c>
      <c r="B56" s="1" t="s">
        <v>121</v>
      </c>
      <c r="C56" s="12">
        <v>15828.085283</v>
      </c>
      <c r="D56" s="12">
        <v>24394</v>
      </c>
      <c r="E56" s="13">
        <v>33094</v>
      </c>
      <c r="F56" s="13">
        <v>32153</v>
      </c>
      <c r="G56" s="13">
        <v>30075</v>
      </c>
      <c r="H56" s="13">
        <v>30199</v>
      </c>
      <c r="I56" s="28">
        <v>34824</v>
      </c>
      <c r="J56" s="26">
        <v>38902</v>
      </c>
      <c r="K56" s="13">
        <v>44089</v>
      </c>
      <c r="L56" s="29">
        <v>48641</v>
      </c>
      <c r="M56" s="13">
        <v>14461.285463</v>
      </c>
      <c r="N56" s="12">
        <v>24125</v>
      </c>
      <c r="O56" s="13">
        <v>34667</v>
      </c>
      <c r="P56" s="13">
        <v>33264</v>
      </c>
      <c r="Q56" s="13">
        <v>35200</v>
      </c>
      <c r="R56" s="13">
        <v>38494</v>
      </c>
      <c r="S56" s="28">
        <v>45632</v>
      </c>
      <c r="T56" s="26">
        <v>52333</v>
      </c>
      <c r="U56" s="13">
        <v>59710</v>
      </c>
      <c r="V56" s="29">
        <v>63940</v>
      </c>
      <c r="W56" s="13">
        <f t="shared" si="20"/>
        <v>1366.7998200000002</v>
      </c>
      <c r="X56" s="12">
        <f t="shared" si="21"/>
        <v>269</v>
      </c>
      <c r="Y56" s="12">
        <f t="shared" si="15"/>
        <v>-1573</v>
      </c>
      <c r="Z56" s="12">
        <f t="shared" si="16"/>
        <v>-1111</v>
      </c>
      <c r="AA56" s="12">
        <f t="shared" si="17"/>
        <v>-5125</v>
      </c>
      <c r="AB56" s="12">
        <f t="shared" si="22"/>
        <v>-8295</v>
      </c>
      <c r="AC56" s="12">
        <f t="shared" si="18"/>
        <v>-10808</v>
      </c>
      <c r="AD56" s="12">
        <f t="shared" si="19"/>
        <v>-13431</v>
      </c>
      <c r="AE56" s="12">
        <f t="shared" si="23"/>
        <v>-15621</v>
      </c>
      <c r="AF56" s="12">
        <f t="shared" si="24"/>
        <v>-15299</v>
      </c>
    </row>
    <row r="57" spans="1:32" ht="15.75">
      <c r="A57" s="37" t="s">
        <v>88</v>
      </c>
      <c r="B57" s="1" t="s">
        <v>121</v>
      </c>
      <c r="C57" s="12">
        <v>400.687736</v>
      </c>
      <c r="D57" s="12">
        <v>630</v>
      </c>
      <c r="E57" s="13">
        <v>865</v>
      </c>
      <c r="F57" s="13">
        <v>882</v>
      </c>
      <c r="G57" s="13">
        <v>700</v>
      </c>
      <c r="H57" s="13">
        <v>673</v>
      </c>
      <c r="I57" s="28">
        <v>811</v>
      </c>
      <c r="J57" s="26">
        <v>784</v>
      </c>
      <c r="K57" s="13">
        <v>891</v>
      </c>
      <c r="L57" s="27">
        <v>929</v>
      </c>
      <c r="M57" s="13">
        <v>939.383021</v>
      </c>
      <c r="N57" s="12">
        <v>1333</v>
      </c>
      <c r="O57" s="13">
        <v>1918</v>
      </c>
      <c r="P57" s="13">
        <v>2201</v>
      </c>
      <c r="Q57" s="13">
        <v>1838</v>
      </c>
      <c r="R57" s="13">
        <v>1904</v>
      </c>
      <c r="S57" s="28">
        <v>2067</v>
      </c>
      <c r="T57" s="26">
        <v>2158</v>
      </c>
      <c r="U57" s="13">
        <v>2362</v>
      </c>
      <c r="V57" s="29">
        <v>2544</v>
      </c>
      <c r="W57" s="13">
        <f t="shared" si="20"/>
        <v>-538.695285</v>
      </c>
      <c r="X57" s="12">
        <f t="shared" si="21"/>
        <v>-703</v>
      </c>
      <c r="Y57" s="12">
        <f t="shared" si="15"/>
        <v>-1053</v>
      </c>
      <c r="Z57" s="12">
        <f t="shared" si="16"/>
        <v>-1319</v>
      </c>
      <c r="AA57" s="12">
        <f t="shared" si="17"/>
        <v>-1138</v>
      </c>
      <c r="AB57" s="12">
        <f t="shared" si="22"/>
        <v>-1231</v>
      </c>
      <c r="AC57" s="12">
        <f t="shared" si="18"/>
        <v>-1256</v>
      </c>
      <c r="AD57" s="12">
        <f t="shared" si="19"/>
        <v>-1374</v>
      </c>
      <c r="AE57" s="12">
        <f t="shared" si="23"/>
        <v>-1471</v>
      </c>
      <c r="AF57" s="12">
        <f t="shared" si="24"/>
        <v>-1615</v>
      </c>
    </row>
    <row r="58" spans="1:32" ht="15.75">
      <c r="A58" s="37" t="s">
        <v>89</v>
      </c>
      <c r="B58" s="1" t="s">
        <v>121</v>
      </c>
      <c r="C58" s="12">
        <v>1086.579193</v>
      </c>
      <c r="D58" s="12">
        <v>1644</v>
      </c>
      <c r="E58" s="13">
        <v>2502</v>
      </c>
      <c r="F58" s="13">
        <v>2475</v>
      </c>
      <c r="G58" s="13">
        <v>2363</v>
      </c>
      <c r="H58" s="13">
        <v>2509</v>
      </c>
      <c r="I58" s="28">
        <v>2651</v>
      </c>
      <c r="J58" s="26">
        <v>2696</v>
      </c>
      <c r="K58" s="13">
        <v>3041</v>
      </c>
      <c r="L58" s="29">
        <v>3350</v>
      </c>
      <c r="M58" s="13">
        <v>759.887417</v>
      </c>
      <c r="N58" s="12">
        <v>1468</v>
      </c>
      <c r="O58" s="13">
        <v>2248</v>
      </c>
      <c r="P58" s="13">
        <v>1740</v>
      </c>
      <c r="Q58" s="13">
        <v>2162</v>
      </c>
      <c r="R58" s="13">
        <v>2335</v>
      </c>
      <c r="S58" s="28">
        <v>2711</v>
      </c>
      <c r="T58" s="26">
        <v>2782</v>
      </c>
      <c r="U58" s="13">
        <v>2956</v>
      </c>
      <c r="V58" s="29">
        <v>2885</v>
      </c>
      <c r="W58" s="13">
        <f t="shared" si="20"/>
        <v>326.691776</v>
      </c>
      <c r="X58" s="12">
        <f t="shared" si="21"/>
        <v>176</v>
      </c>
      <c r="Y58" s="12">
        <f t="shared" si="15"/>
        <v>254</v>
      </c>
      <c r="Z58" s="12">
        <f t="shared" si="16"/>
        <v>735</v>
      </c>
      <c r="AA58" s="12">
        <f t="shared" si="17"/>
        <v>201</v>
      </c>
      <c r="AB58" s="12">
        <f t="shared" si="22"/>
        <v>174</v>
      </c>
      <c r="AC58" s="12">
        <f t="shared" si="18"/>
        <v>-60</v>
      </c>
      <c r="AD58" s="12">
        <f t="shared" si="19"/>
        <v>-86</v>
      </c>
      <c r="AE58" s="12">
        <f t="shared" si="23"/>
        <v>85</v>
      </c>
      <c r="AF58" s="12">
        <f t="shared" si="24"/>
        <v>465</v>
      </c>
    </row>
    <row r="59" spans="1:32" ht="15.75">
      <c r="A59" s="37" t="s">
        <v>29</v>
      </c>
      <c r="B59" s="1" t="s">
        <v>121</v>
      </c>
      <c r="C59" s="12">
        <v>2970.003235</v>
      </c>
      <c r="D59" s="12">
        <v>5055</v>
      </c>
      <c r="E59" s="13">
        <v>5898</v>
      </c>
      <c r="F59" s="13">
        <v>4872</v>
      </c>
      <c r="G59" s="13">
        <v>3244</v>
      </c>
      <c r="H59" s="13">
        <v>4779</v>
      </c>
      <c r="I59" s="28">
        <v>4430</v>
      </c>
      <c r="J59" s="26">
        <v>5533</v>
      </c>
      <c r="K59" s="13">
        <v>8790</v>
      </c>
      <c r="L59" s="29">
        <v>13344</v>
      </c>
      <c r="M59" s="13">
        <v>1081.35386</v>
      </c>
      <c r="N59" s="12">
        <v>2155</v>
      </c>
      <c r="O59" s="13">
        <v>2657</v>
      </c>
      <c r="P59" s="13">
        <v>2079</v>
      </c>
      <c r="Q59" s="13">
        <v>2428</v>
      </c>
      <c r="R59" s="13">
        <v>2933</v>
      </c>
      <c r="S59" s="28">
        <v>3996</v>
      </c>
      <c r="T59" s="26">
        <v>4430</v>
      </c>
      <c r="U59" s="13">
        <v>5633</v>
      </c>
      <c r="V59" s="29">
        <v>4670</v>
      </c>
      <c r="W59" s="13">
        <f t="shared" si="20"/>
        <v>1888.6493750000002</v>
      </c>
      <c r="X59" s="12">
        <f t="shared" si="21"/>
        <v>2900</v>
      </c>
      <c r="Y59" s="12">
        <f t="shared" si="15"/>
        <v>3241</v>
      </c>
      <c r="Z59" s="12">
        <f t="shared" si="16"/>
        <v>2793</v>
      </c>
      <c r="AA59" s="12">
        <f t="shared" si="17"/>
        <v>816</v>
      </c>
      <c r="AB59" s="12">
        <f t="shared" si="22"/>
        <v>1846</v>
      </c>
      <c r="AC59" s="12">
        <f t="shared" si="18"/>
        <v>434</v>
      </c>
      <c r="AD59" s="12">
        <f t="shared" si="19"/>
        <v>1103</v>
      </c>
      <c r="AE59" s="12">
        <f t="shared" si="23"/>
        <v>3157</v>
      </c>
      <c r="AF59" s="12">
        <f t="shared" si="24"/>
        <v>8674</v>
      </c>
    </row>
    <row r="60" spans="1:32" ht="15.75">
      <c r="A60" s="37" t="s">
        <v>30</v>
      </c>
      <c r="B60" s="1" t="s">
        <v>121</v>
      </c>
      <c r="C60" s="12">
        <v>3270.289934</v>
      </c>
      <c r="D60" s="12">
        <v>5349</v>
      </c>
      <c r="E60" s="13">
        <v>5715</v>
      </c>
      <c r="F60" s="13">
        <v>5482</v>
      </c>
      <c r="G60" s="13">
        <v>5252</v>
      </c>
      <c r="H60" s="13">
        <v>6254</v>
      </c>
      <c r="I60" s="28">
        <v>8022</v>
      </c>
      <c r="J60" s="26">
        <v>10430</v>
      </c>
      <c r="K60" s="13">
        <v>11799</v>
      </c>
      <c r="L60" s="29">
        <v>14018</v>
      </c>
      <c r="M60" s="13">
        <v>8805.210426</v>
      </c>
      <c r="N60" s="12">
        <v>12279</v>
      </c>
      <c r="O60" s="13">
        <v>15807</v>
      </c>
      <c r="P60" s="13">
        <v>12449</v>
      </c>
      <c r="Q60" s="13">
        <v>12951</v>
      </c>
      <c r="R60" s="13">
        <v>11092</v>
      </c>
      <c r="S60" s="28">
        <v>22400</v>
      </c>
      <c r="T60" s="26">
        <v>24632</v>
      </c>
      <c r="U60" s="13">
        <v>32904</v>
      </c>
      <c r="V60" s="29">
        <v>30890</v>
      </c>
      <c r="W60" s="13">
        <f t="shared" si="20"/>
        <v>-5534.920491999999</v>
      </c>
      <c r="X60" s="12">
        <f t="shared" si="21"/>
        <v>-6930</v>
      </c>
      <c r="Y60" s="12">
        <f t="shared" si="15"/>
        <v>-10092</v>
      </c>
      <c r="Z60" s="12">
        <f t="shared" si="16"/>
        <v>-6967</v>
      </c>
      <c r="AA60" s="12">
        <f t="shared" si="17"/>
        <v>-7699</v>
      </c>
      <c r="AB60" s="12">
        <f t="shared" si="22"/>
        <v>-4838</v>
      </c>
      <c r="AC60" s="12">
        <f t="shared" si="18"/>
        <v>-14378</v>
      </c>
      <c r="AD60" s="12">
        <f t="shared" si="19"/>
        <v>-14202</v>
      </c>
      <c r="AE60" s="12">
        <f t="shared" si="23"/>
        <v>-21105</v>
      </c>
      <c r="AF60" s="12">
        <f t="shared" si="24"/>
        <v>-16872</v>
      </c>
    </row>
    <row r="61" spans="1:32" ht="15.75">
      <c r="A61" s="37" t="s">
        <v>90</v>
      </c>
      <c r="B61" s="1" t="s">
        <v>121</v>
      </c>
      <c r="C61" s="12"/>
      <c r="D61" s="12"/>
      <c r="E61" s="13">
        <v>1574</v>
      </c>
      <c r="F61" s="13">
        <v>1951</v>
      </c>
      <c r="G61" s="13">
        <v>2087</v>
      </c>
      <c r="H61" s="13">
        <v>2030</v>
      </c>
      <c r="I61" s="28">
        <v>2566</v>
      </c>
      <c r="J61" s="26">
        <v>3029</v>
      </c>
      <c r="K61" s="13">
        <v>4033</v>
      </c>
      <c r="L61" s="29">
        <v>4538</v>
      </c>
      <c r="M61" s="13"/>
      <c r="N61" s="12"/>
      <c r="O61" s="13">
        <v>6459</v>
      </c>
      <c r="P61" s="13">
        <v>6275</v>
      </c>
      <c r="Q61" s="13">
        <v>7110</v>
      </c>
      <c r="R61" s="13">
        <v>7499</v>
      </c>
      <c r="S61" s="28">
        <v>8557</v>
      </c>
      <c r="T61" s="26">
        <v>9696</v>
      </c>
      <c r="U61" s="13">
        <v>11222</v>
      </c>
      <c r="V61" s="29">
        <v>11193</v>
      </c>
      <c r="W61" s="13">
        <f t="shared" si="20"/>
        <v>0</v>
      </c>
      <c r="X61" s="12">
        <f t="shared" si="21"/>
        <v>0</v>
      </c>
      <c r="Y61" s="12">
        <f aca="true" t="shared" si="25" ref="Y61:Y90">E61-O61</f>
        <v>-4885</v>
      </c>
      <c r="Z61" s="12">
        <f aca="true" t="shared" si="26" ref="Z61:Z90">F61-P61</f>
        <v>-4324</v>
      </c>
      <c r="AA61" s="12">
        <f aca="true" t="shared" si="27" ref="AA61:AA90">G61-Q61</f>
        <v>-5023</v>
      </c>
      <c r="AB61" s="12">
        <f t="shared" si="22"/>
        <v>-5469</v>
      </c>
      <c r="AC61" s="12">
        <f aca="true" t="shared" si="28" ref="AC61:AC90">I61-S61</f>
        <v>-5991</v>
      </c>
      <c r="AD61" s="12">
        <f aca="true" t="shared" si="29" ref="AD61:AD90">J61-T61</f>
        <v>-6667</v>
      </c>
      <c r="AE61" s="12">
        <f t="shared" si="23"/>
        <v>-7189</v>
      </c>
      <c r="AF61" s="12">
        <f t="shared" si="24"/>
        <v>-6655</v>
      </c>
    </row>
    <row r="62" spans="1:32" ht="15.75">
      <c r="A62" s="37" t="s">
        <v>31</v>
      </c>
      <c r="B62" s="1" t="s">
        <v>121</v>
      </c>
      <c r="C62" s="12">
        <v>680.369025</v>
      </c>
      <c r="D62" s="12">
        <v>1293</v>
      </c>
      <c r="E62" s="13">
        <v>1384</v>
      </c>
      <c r="F62" s="13">
        <v>1321</v>
      </c>
      <c r="G62" s="13">
        <v>1333</v>
      </c>
      <c r="H62" s="13">
        <v>1348</v>
      </c>
      <c r="I62" s="28">
        <v>1476</v>
      </c>
      <c r="J62" s="26">
        <v>1694</v>
      </c>
      <c r="K62" s="13">
        <v>1868</v>
      </c>
      <c r="L62" s="29">
        <v>2090</v>
      </c>
      <c r="M62" s="13">
        <v>1233.451051</v>
      </c>
      <c r="N62" s="12">
        <v>2284</v>
      </c>
      <c r="O62" s="13">
        <v>5104</v>
      </c>
      <c r="P62" s="13">
        <v>4895</v>
      </c>
      <c r="Q62" s="13">
        <v>5566</v>
      </c>
      <c r="R62" s="13">
        <v>6000</v>
      </c>
      <c r="S62" s="28">
        <v>6811</v>
      </c>
      <c r="T62" s="26">
        <v>7591</v>
      </c>
      <c r="U62" s="13">
        <v>8069</v>
      </c>
      <c r="V62" s="29">
        <v>8111</v>
      </c>
      <c r="W62" s="13">
        <f t="shared" si="20"/>
        <v>-553.082026</v>
      </c>
      <c r="X62" s="12">
        <f t="shared" si="21"/>
        <v>-991</v>
      </c>
      <c r="Y62" s="12">
        <f t="shared" si="25"/>
        <v>-3720</v>
      </c>
      <c r="Z62" s="12">
        <f t="shared" si="26"/>
        <v>-3574</v>
      </c>
      <c r="AA62" s="12">
        <f t="shared" si="27"/>
        <v>-4233</v>
      </c>
      <c r="AB62" s="12">
        <f t="shared" si="22"/>
        <v>-4652</v>
      </c>
      <c r="AC62" s="12">
        <f t="shared" si="28"/>
        <v>-5335</v>
      </c>
      <c r="AD62" s="12">
        <f t="shared" si="29"/>
        <v>-5897</v>
      </c>
      <c r="AE62" s="12">
        <f aca="true" t="shared" si="30" ref="AE62:AE90">K62-U62</f>
        <v>-6201</v>
      </c>
      <c r="AF62" s="12">
        <f aca="true" t="shared" si="31" ref="AF62:AF90">L62-V62</f>
        <v>-6021</v>
      </c>
    </row>
    <row r="63" spans="1:32" ht="15.75">
      <c r="A63" s="37" t="s">
        <v>32</v>
      </c>
      <c r="B63" s="1" t="s">
        <v>121</v>
      </c>
      <c r="C63" s="12">
        <v>4782.718518</v>
      </c>
      <c r="D63" s="12">
        <v>8060</v>
      </c>
      <c r="E63" s="13">
        <v>13453</v>
      </c>
      <c r="F63" s="13">
        <v>11365</v>
      </c>
      <c r="G63" s="13">
        <v>11170</v>
      </c>
      <c r="H63" s="13">
        <v>11243</v>
      </c>
      <c r="I63" s="28">
        <v>12121</v>
      </c>
      <c r="J63" s="26">
        <v>13510</v>
      </c>
      <c r="K63" s="13">
        <v>15860</v>
      </c>
      <c r="L63" s="29">
        <v>17315</v>
      </c>
      <c r="M63" s="13">
        <v>6440.905783</v>
      </c>
      <c r="N63" s="12">
        <v>10010</v>
      </c>
      <c r="O63" s="13">
        <v>16204</v>
      </c>
      <c r="P63" s="13">
        <v>15510</v>
      </c>
      <c r="Q63" s="13">
        <v>16681</v>
      </c>
      <c r="R63" s="13">
        <v>17979</v>
      </c>
      <c r="S63" s="28">
        <v>21777</v>
      </c>
      <c r="T63" s="26">
        <v>24777</v>
      </c>
      <c r="U63" s="13">
        <v>27893</v>
      </c>
      <c r="V63" s="29">
        <v>29929</v>
      </c>
      <c r="W63" s="13">
        <f t="shared" si="20"/>
        <v>-1658.1872650000005</v>
      </c>
      <c r="X63" s="12">
        <f t="shared" si="21"/>
        <v>-1950</v>
      </c>
      <c r="Y63" s="12">
        <f t="shared" si="25"/>
        <v>-2751</v>
      </c>
      <c r="Z63" s="12">
        <f t="shared" si="26"/>
        <v>-4145</v>
      </c>
      <c r="AA63" s="12">
        <f t="shared" si="27"/>
        <v>-5511</v>
      </c>
      <c r="AB63" s="12">
        <f t="shared" si="22"/>
        <v>-6736</v>
      </c>
      <c r="AC63" s="12">
        <f t="shared" si="28"/>
        <v>-9656</v>
      </c>
      <c r="AD63" s="12">
        <f t="shared" si="29"/>
        <v>-11267</v>
      </c>
      <c r="AE63" s="12">
        <f t="shared" si="30"/>
        <v>-12033</v>
      </c>
      <c r="AF63" s="12">
        <f t="shared" si="31"/>
        <v>-12614</v>
      </c>
    </row>
    <row r="64" spans="1:32" ht="15.75">
      <c r="A64" s="37" t="s">
        <v>33</v>
      </c>
      <c r="B64" s="1" t="s">
        <v>121</v>
      </c>
      <c r="C64" s="12">
        <v>4948.618078</v>
      </c>
      <c r="D64" s="12">
        <v>5564</v>
      </c>
      <c r="E64" s="13">
        <v>4234</v>
      </c>
      <c r="F64" s="13">
        <v>4420</v>
      </c>
      <c r="G64" s="13">
        <v>4626</v>
      </c>
      <c r="H64" s="13">
        <v>5664</v>
      </c>
      <c r="I64" s="28">
        <v>7766</v>
      </c>
      <c r="J64" s="26">
        <v>11057</v>
      </c>
      <c r="K64" s="13">
        <v>16617</v>
      </c>
      <c r="L64" s="29">
        <v>22999</v>
      </c>
      <c r="M64" s="13">
        <v>3989.932429</v>
      </c>
      <c r="N64" s="12">
        <v>4004</v>
      </c>
      <c r="O64" s="13">
        <v>3817</v>
      </c>
      <c r="P64" s="13">
        <v>3237</v>
      </c>
      <c r="Q64" s="13">
        <v>3101</v>
      </c>
      <c r="R64" s="13">
        <v>3062</v>
      </c>
      <c r="S64" s="28">
        <v>4583</v>
      </c>
      <c r="T64" s="26">
        <v>5335</v>
      </c>
      <c r="U64" s="13">
        <v>6533</v>
      </c>
      <c r="V64" s="29">
        <v>7549</v>
      </c>
      <c r="W64" s="13">
        <f t="shared" si="20"/>
        <v>958.6856490000005</v>
      </c>
      <c r="X64" s="12">
        <f t="shared" si="21"/>
        <v>1560</v>
      </c>
      <c r="Y64" s="12">
        <f t="shared" si="25"/>
        <v>417</v>
      </c>
      <c r="Z64" s="12">
        <f t="shared" si="26"/>
        <v>1183</v>
      </c>
      <c r="AA64" s="12">
        <f t="shared" si="27"/>
        <v>1525</v>
      </c>
      <c r="AB64" s="12">
        <f t="shared" si="22"/>
        <v>2602</v>
      </c>
      <c r="AC64" s="12">
        <f t="shared" si="28"/>
        <v>3183</v>
      </c>
      <c r="AD64" s="12">
        <f t="shared" si="29"/>
        <v>5722</v>
      </c>
      <c r="AE64" s="12">
        <f t="shared" si="30"/>
        <v>10084</v>
      </c>
      <c r="AF64" s="12">
        <f t="shared" si="31"/>
        <v>15450</v>
      </c>
    </row>
    <row r="65" spans="1:32" ht="15.75">
      <c r="A65" s="37" t="s">
        <v>34</v>
      </c>
      <c r="B65" s="1" t="s">
        <v>121</v>
      </c>
      <c r="C65" s="12">
        <v>2759.290506</v>
      </c>
      <c r="D65" s="12">
        <v>4626</v>
      </c>
      <c r="E65" s="13">
        <v>6191</v>
      </c>
      <c r="F65" s="13">
        <v>4703</v>
      </c>
      <c r="G65" s="13">
        <v>4140</v>
      </c>
      <c r="H65" s="13">
        <v>4163</v>
      </c>
      <c r="I65" s="28">
        <v>5983</v>
      </c>
      <c r="J65" s="26">
        <v>6457</v>
      </c>
      <c r="K65" s="13">
        <v>8228</v>
      </c>
      <c r="L65" s="29">
        <v>5351</v>
      </c>
      <c r="M65" s="13">
        <v>3677.250992</v>
      </c>
      <c r="N65" s="12">
        <v>5926</v>
      </c>
      <c r="O65" s="13">
        <v>7726</v>
      </c>
      <c r="P65" s="13">
        <v>6587</v>
      </c>
      <c r="Q65" s="13">
        <v>5104</v>
      </c>
      <c r="R65" s="13">
        <v>5326</v>
      </c>
      <c r="S65" s="28">
        <v>6262</v>
      </c>
      <c r="T65" s="26">
        <v>7530</v>
      </c>
      <c r="U65" s="13">
        <v>8644</v>
      </c>
      <c r="V65" s="29">
        <v>7723</v>
      </c>
      <c r="W65" s="13">
        <f t="shared" si="20"/>
        <v>-917.9604860000004</v>
      </c>
      <c r="X65" s="12">
        <f t="shared" si="21"/>
        <v>-1300</v>
      </c>
      <c r="Y65" s="12">
        <f t="shared" si="25"/>
        <v>-1535</v>
      </c>
      <c r="Z65" s="12">
        <f t="shared" si="26"/>
        <v>-1884</v>
      </c>
      <c r="AA65" s="12">
        <f t="shared" si="27"/>
        <v>-964</v>
      </c>
      <c r="AB65" s="12">
        <f t="shared" si="22"/>
        <v>-1163</v>
      </c>
      <c r="AC65" s="12">
        <f t="shared" si="28"/>
        <v>-279</v>
      </c>
      <c r="AD65" s="12">
        <f t="shared" si="29"/>
        <v>-1073</v>
      </c>
      <c r="AE65" s="12">
        <f t="shared" si="30"/>
        <v>-416</v>
      </c>
      <c r="AF65" s="12">
        <f t="shared" si="31"/>
        <v>-2372</v>
      </c>
    </row>
    <row r="66" spans="1:32" ht="15.75">
      <c r="A66" s="37" t="s">
        <v>91</v>
      </c>
      <c r="B66" s="1" t="s">
        <v>121</v>
      </c>
      <c r="C66" s="12">
        <v>227.943983</v>
      </c>
      <c r="D66" s="12">
        <v>284</v>
      </c>
      <c r="E66" s="13">
        <v>401</v>
      </c>
      <c r="F66" s="13">
        <v>512</v>
      </c>
      <c r="G66" s="13">
        <v>421</v>
      </c>
      <c r="H66" s="13">
        <v>392</v>
      </c>
      <c r="I66" s="28">
        <v>511</v>
      </c>
      <c r="J66" s="26">
        <v>752</v>
      </c>
      <c r="K66" s="13">
        <v>1038</v>
      </c>
      <c r="L66" s="29">
        <v>1379</v>
      </c>
      <c r="M66" s="13">
        <v>1101.813124</v>
      </c>
      <c r="N66" s="12">
        <v>1197</v>
      </c>
      <c r="O66" s="13">
        <v>1425</v>
      </c>
      <c r="P66" s="13">
        <v>1079</v>
      </c>
      <c r="Q66" s="13">
        <v>933</v>
      </c>
      <c r="R66" s="13">
        <v>1171</v>
      </c>
      <c r="S66" s="28">
        <v>1897</v>
      </c>
      <c r="T66" s="26">
        <v>2178</v>
      </c>
      <c r="U66" s="13">
        <v>3348</v>
      </c>
      <c r="V66" s="29">
        <v>4903</v>
      </c>
      <c r="W66" s="13">
        <f t="shared" si="20"/>
        <v>-873.869141</v>
      </c>
      <c r="X66" s="12">
        <f t="shared" si="21"/>
        <v>-913</v>
      </c>
      <c r="Y66" s="12">
        <f t="shared" si="25"/>
        <v>-1024</v>
      </c>
      <c r="Z66" s="12">
        <f t="shared" si="26"/>
        <v>-567</v>
      </c>
      <c r="AA66" s="12">
        <f t="shared" si="27"/>
        <v>-512</v>
      </c>
      <c r="AB66" s="12">
        <f t="shared" si="22"/>
        <v>-779</v>
      </c>
      <c r="AC66" s="12">
        <f t="shared" si="28"/>
        <v>-1386</v>
      </c>
      <c r="AD66" s="12">
        <f t="shared" si="29"/>
        <v>-1426</v>
      </c>
      <c r="AE66" s="12">
        <f t="shared" si="30"/>
        <v>-2310</v>
      </c>
      <c r="AF66" s="12">
        <f t="shared" si="31"/>
        <v>-3524</v>
      </c>
    </row>
    <row r="67" spans="1:32" ht="15.75">
      <c r="A67" s="37" t="s">
        <v>35</v>
      </c>
      <c r="B67" s="1" t="s">
        <v>121</v>
      </c>
      <c r="C67" s="12">
        <v>638.665193</v>
      </c>
      <c r="D67" s="12">
        <v>1113</v>
      </c>
      <c r="E67" s="13">
        <v>3246</v>
      </c>
      <c r="F67" s="13">
        <v>3036</v>
      </c>
      <c r="G67" s="13">
        <v>2132</v>
      </c>
      <c r="H67" s="13">
        <v>2249</v>
      </c>
      <c r="I67" s="28">
        <v>2556</v>
      </c>
      <c r="J67" s="26">
        <v>3076</v>
      </c>
      <c r="K67" s="13">
        <v>3173</v>
      </c>
      <c r="L67" s="29">
        <v>3210</v>
      </c>
      <c r="M67" s="13">
        <v>1470.191583</v>
      </c>
      <c r="N67" s="12">
        <v>2148</v>
      </c>
      <c r="O67" s="13">
        <v>4019</v>
      </c>
      <c r="P67" s="13">
        <v>3455</v>
      </c>
      <c r="Q67" s="13">
        <v>2836</v>
      </c>
      <c r="R67" s="13">
        <v>2993</v>
      </c>
      <c r="S67" s="28">
        <v>3534</v>
      </c>
      <c r="T67" s="26">
        <v>3789</v>
      </c>
      <c r="U67" s="13">
        <v>4378</v>
      </c>
      <c r="V67" s="29">
        <v>4698</v>
      </c>
      <c r="W67" s="13">
        <f t="shared" si="20"/>
        <v>-831.52639</v>
      </c>
      <c r="X67" s="12">
        <f t="shared" si="21"/>
        <v>-1035</v>
      </c>
      <c r="Y67" s="12">
        <f t="shared" si="25"/>
        <v>-773</v>
      </c>
      <c r="Z67" s="12">
        <f t="shared" si="26"/>
        <v>-419</v>
      </c>
      <c r="AA67" s="12">
        <f t="shared" si="27"/>
        <v>-704</v>
      </c>
      <c r="AB67" s="12">
        <f t="shared" si="22"/>
        <v>-744</v>
      </c>
      <c r="AC67" s="12">
        <f t="shared" si="28"/>
        <v>-978</v>
      </c>
      <c r="AD67" s="12">
        <f t="shared" si="29"/>
        <v>-713</v>
      </c>
      <c r="AE67" s="12">
        <f t="shared" si="30"/>
        <v>-1205</v>
      </c>
      <c r="AF67" s="12">
        <f t="shared" si="31"/>
        <v>-1488</v>
      </c>
    </row>
    <row r="68" spans="1:32" ht="15.75">
      <c r="A68" s="37" t="s">
        <v>36</v>
      </c>
      <c r="B68" s="1" t="s">
        <v>121</v>
      </c>
      <c r="C68" s="12">
        <v>5004.278267</v>
      </c>
      <c r="D68" s="12">
        <v>9572</v>
      </c>
      <c r="E68" s="13">
        <v>10640</v>
      </c>
      <c r="F68" s="13">
        <v>10042</v>
      </c>
      <c r="G68" s="13">
        <v>9551</v>
      </c>
      <c r="H68" s="13">
        <v>9782</v>
      </c>
      <c r="I68" s="28">
        <v>10689</v>
      </c>
      <c r="J68" s="26">
        <v>11457</v>
      </c>
      <c r="K68" s="13">
        <v>12337</v>
      </c>
      <c r="L68" s="29">
        <v>13480</v>
      </c>
      <c r="M68" s="13">
        <v>8490.614468</v>
      </c>
      <c r="N68" s="12">
        <v>12470</v>
      </c>
      <c r="O68" s="13">
        <v>15185</v>
      </c>
      <c r="P68" s="13">
        <v>14815</v>
      </c>
      <c r="Q68" s="13">
        <v>14435</v>
      </c>
      <c r="R68" s="13">
        <v>14848</v>
      </c>
      <c r="S68" s="28">
        <v>16581</v>
      </c>
      <c r="T68" s="26">
        <v>17561</v>
      </c>
      <c r="U68" s="13">
        <v>18503</v>
      </c>
      <c r="V68" s="29">
        <v>17913</v>
      </c>
      <c r="W68" s="13">
        <f aca="true" t="shared" si="32" ref="W68:W83">C68-M68</f>
        <v>-3486.336201</v>
      </c>
      <c r="X68" s="12">
        <f>D68-N67</f>
        <v>7424</v>
      </c>
      <c r="Y68" s="12">
        <f t="shared" si="25"/>
        <v>-4545</v>
      </c>
      <c r="Z68" s="12">
        <f t="shared" si="26"/>
        <v>-4773</v>
      </c>
      <c r="AA68" s="12">
        <f t="shared" si="27"/>
        <v>-4884</v>
      </c>
      <c r="AB68" s="12">
        <f aca="true" t="shared" si="33" ref="AB68:AB90">H68-R69</f>
        <v>4753</v>
      </c>
      <c r="AC68" s="12">
        <f t="shared" si="28"/>
        <v>-5892</v>
      </c>
      <c r="AD68" s="12">
        <f t="shared" si="29"/>
        <v>-6104</v>
      </c>
      <c r="AE68" s="12">
        <f t="shared" si="30"/>
        <v>-6166</v>
      </c>
      <c r="AF68" s="12">
        <f t="shared" si="31"/>
        <v>-4433</v>
      </c>
    </row>
    <row r="69" spans="1:32" ht="15.75">
      <c r="A69" s="37" t="s">
        <v>37</v>
      </c>
      <c r="B69" s="1" t="s">
        <v>121</v>
      </c>
      <c r="C69" s="12">
        <v>2773.140023</v>
      </c>
      <c r="D69" s="12">
        <v>3351</v>
      </c>
      <c r="E69" s="13">
        <v>4236</v>
      </c>
      <c r="F69" s="13">
        <v>3281</v>
      </c>
      <c r="G69" s="13">
        <v>3529</v>
      </c>
      <c r="H69" s="13">
        <v>3329</v>
      </c>
      <c r="I69" s="28">
        <v>3534</v>
      </c>
      <c r="J69" s="26">
        <v>3343</v>
      </c>
      <c r="K69" s="13">
        <v>3590</v>
      </c>
      <c r="L69" s="29">
        <v>3612</v>
      </c>
      <c r="M69" s="13">
        <v>3340.8648</v>
      </c>
      <c r="N69" s="12">
        <v>5145</v>
      </c>
      <c r="O69" s="13">
        <v>6896</v>
      </c>
      <c r="P69" s="13">
        <v>5596</v>
      </c>
      <c r="Q69" s="13">
        <v>5325</v>
      </c>
      <c r="R69" s="13">
        <v>5029</v>
      </c>
      <c r="S69" s="28">
        <v>4905</v>
      </c>
      <c r="T69" s="26">
        <v>4481</v>
      </c>
      <c r="U69" s="13">
        <v>4506</v>
      </c>
      <c r="V69" s="29">
        <v>2760</v>
      </c>
      <c r="W69" s="13">
        <f t="shared" si="32"/>
        <v>-567.7247769999999</v>
      </c>
      <c r="X69" s="12">
        <f>D69-N68</f>
        <v>-9119</v>
      </c>
      <c r="Y69" s="12">
        <f t="shared" si="25"/>
        <v>-2660</v>
      </c>
      <c r="Z69" s="12">
        <f t="shared" si="26"/>
        <v>-2315</v>
      </c>
      <c r="AA69" s="12">
        <f t="shared" si="27"/>
        <v>-1796</v>
      </c>
      <c r="AB69" s="12">
        <f t="shared" si="33"/>
        <v>-6886</v>
      </c>
      <c r="AC69" s="12">
        <f t="shared" si="28"/>
        <v>-1371</v>
      </c>
      <c r="AD69" s="12">
        <f t="shared" si="29"/>
        <v>-1138</v>
      </c>
      <c r="AE69" s="12">
        <f t="shared" si="30"/>
        <v>-916</v>
      </c>
      <c r="AF69" s="12">
        <f t="shared" si="31"/>
        <v>852</v>
      </c>
    </row>
    <row r="70" spans="1:32" ht="15.75">
      <c r="A70" s="37" t="s">
        <v>38</v>
      </c>
      <c r="B70" s="1" t="s">
        <v>121</v>
      </c>
      <c r="C70" s="12">
        <v>1945.106839</v>
      </c>
      <c r="D70" s="12">
        <v>3847</v>
      </c>
      <c r="E70" s="13">
        <v>7607</v>
      </c>
      <c r="F70" s="13">
        <v>7065</v>
      </c>
      <c r="G70" s="13">
        <v>6820</v>
      </c>
      <c r="H70" s="13">
        <v>6781</v>
      </c>
      <c r="I70" s="28">
        <v>7390</v>
      </c>
      <c r="J70" s="26">
        <v>8036</v>
      </c>
      <c r="K70" s="13">
        <v>8915</v>
      </c>
      <c r="L70" s="29">
        <v>9427</v>
      </c>
      <c r="M70" s="13">
        <v>3138.413355</v>
      </c>
      <c r="N70" s="12">
        <v>5101</v>
      </c>
      <c r="O70" s="13">
        <v>8034</v>
      </c>
      <c r="P70" s="13">
        <v>8257</v>
      </c>
      <c r="Q70" s="13">
        <v>9138</v>
      </c>
      <c r="R70" s="13">
        <v>10215</v>
      </c>
      <c r="S70" s="28">
        <v>11776</v>
      </c>
      <c r="T70" s="26">
        <v>13633</v>
      </c>
      <c r="U70" s="13">
        <v>14823</v>
      </c>
      <c r="V70" s="29">
        <v>15348</v>
      </c>
      <c r="W70" s="13">
        <f t="shared" si="32"/>
        <v>-1193.306516</v>
      </c>
      <c r="X70" s="12">
        <f>D70-N69</f>
        <v>-1298</v>
      </c>
      <c r="Y70" s="12">
        <f t="shared" si="25"/>
        <v>-427</v>
      </c>
      <c r="Z70" s="12">
        <f t="shared" si="26"/>
        <v>-1192</v>
      </c>
      <c r="AA70" s="12">
        <f t="shared" si="27"/>
        <v>-2318</v>
      </c>
      <c r="AB70" s="12">
        <f t="shared" si="33"/>
        <v>4162</v>
      </c>
      <c r="AC70" s="12">
        <f t="shared" si="28"/>
        <v>-4386</v>
      </c>
      <c r="AD70" s="12">
        <f t="shared" si="29"/>
        <v>-5597</v>
      </c>
      <c r="AE70" s="12">
        <f t="shared" si="30"/>
        <v>-5908</v>
      </c>
      <c r="AF70" s="12">
        <f t="shared" si="31"/>
        <v>-5921</v>
      </c>
    </row>
    <row r="71" spans="1:32" ht="15.75">
      <c r="A71" s="37" t="s">
        <v>39</v>
      </c>
      <c r="B71" s="1" t="s">
        <v>121</v>
      </c>
      <c r="C71" s="12">
        <v>224.044186</v>
      </c>
      <c r="D71" s="12">
        <v>318</v>
      </c>
      <c r="E71" s="13">
        <v>888</v>
      </c>
      <c r="F71" s="13">
        <v>962</v>
      </c>
      <c r="G71" s="13">
        <v>723</v>
      </c>
      <c r="H71" s="13">
        <v>470</v>
      </c>
      <c r="I71" s="28">
        <v>548</v>
      </c>
      <c r="J71" s="26">
        <v>610</v>
      </c>
      <c r="K71" s="13">
        <v>1739</v>
      </c>
      <c r="L71" s="29">
        <v>1615</v>
      </c>
      <c r="M71" s="13">
        <v>1856.249792</v>
      </c>
      <c r="N71" s="12">
        <v>1694</v>
      </c>
      <c r="O71" s="13">
        <v>5566</v>
      </c>
      <c r="P71" s="13">
        <v>5240</v>
      </c>
      <c r="Q71" s="13">
        <v>2830</v>
      </c>
      <c r="R71" s="13">
        <v>2619</v>
      </c>
      <c r="S71" s="28">
        <v>3508</v>
      </c>
      <c r="T71" s="26">
        <v>3916</v>
      </c>
      <c r="U71" s="13">
        <v>5833</v>
      </c>
      <c r="V71" s="29">
        <v>7716</v>
      </c>
      <c r="W71" s="13">
        <f t="shared" si="32"/>
        <v>-1632.205606</v>
      </c>
      <c r="X71" s="12">
        <f aca="true" t="shared" si="34" ref="X71:X83">D71-N71</f>
        <v>-1376</v>
      </c>
      <c r="Y71" s="12">
        <f t="shared" si="25"/>
        <v>-4678</v>
      </c>
      <c r="Z71" s="12">
        <f t="shared" si="26"/>
        <v>-4278</v>
      </c>
      <c r="AA71" s="12">
        <f t="shared" si="27"/>
        <v>-2107</v>
      </c>
      <c r="AB71" s="12">
        <f t="shared" si="33"/>
        <v>-1294</v>
      </c>
      <c r="AC71" s="12">
        <f t="shared" si="28"/>
        <v>-2960</v>
      </c>
      <c r="AD71" s="12">
        <f t="shared" si="29"/>
        <v>-3306</v>
      </c>
      <c r="AE71" s="12">
        <f t="shared" si="30"/>
        <v>-4094</v>
      </c>
      <c r="AF71" s="12">
        <f t="shared" si="31"/>
        <v>-6101</v>
      </c>
    </row>
    <row r="72" spans="1:32" ht="15.75">
      <c r="A72" s="37" t="s">
        <v>92</v>
      </c>
      <c r="B72" s="1" t="s">
        <v>121</v>
      </c>
      <c r="C72" s="12">
        <v>71.12642</v>
      </c>
      <c r="D72" s="12">
        <v>99</v>
      </c>
      <c r="E72" s="13">
        <v>114</v>
      </c>
      <c r="F72" s="13">
        <v>96</v>
      </c>
      <c r="G72" s="13">
        <v>83</v>
      </c>
      <c r="H72" s="13">
        <v>88</v>
      </c>
      <c r="I72" s="28">
        <v>107</v>
      </c>
      <c r="J72" s="26">
        <v>104</v>
      </c>
      <c r="K72" s="13">
        <v>100</v>
      </c>
      <c r="L72" s="27">
        <v>119</v>
      </c>
      <c r="M72" s="13">
        <v>1222.345628</v>
      </c>
      <c r="N72" s="12">
        <v>1667</v>
      </c>
      <c r="O72" s="13">
        <v>1805</v>
      </c>
      <c r="P72" s="13">
        <v>1642</v>
      </c>
      <c r="Q72" s="13">
        <v>1697</v>
      </c>
      <c r="R72" s="13">
        <v>1764</v>
      </c>
      <c r="S72" s="28">
        <v>1681</v>
      </c>
      <c r="T72" s="26">
        <v>1688</v>
      </c>
      <c r="U72" s="13">
        <v>1751</v>
      </c>
      <c r="V72" s="29">
        <v>1742</v>
      </c>
      <c r="W72" s="13">
        <f t="shared" si="32"/>
        <v>-1151.219208</v>
      </c>
      <c r="X72" s="12">
        <f t="shared" si="34"/>
        <v>-1568</v>
      </c>
      <c r="Y72" s="12">
        <f t="shared" si="25"/>
        <v>-1691</v>
      </c>
      <c r="Z72" s="12">
        <f t="shared" si="26"/>
        <v>-1546</v>
      </c>
      <c r="AA72" s="12">
        <f t="shared" si="27"/>
        <v>-1614</v>
      </c>
      <c r="AB72" s="12">
        <f t="shared" si="33"/>
        <v>-32349</v>
      </c>
      <c r="AC72" s="12">
        <f t="shared" si="28"/>
        <v>-1574</v>
      </c>
      <c r="AD72" s="12">
        <f t="shared" si="29"/>
        <v>-1584</v>
      </c>
      <c r="AE72" s="12">
        <f t="shared" si="30"/>
        <v>-1651</v>
      </c>
      <c r="AF72" s="12">
        <f t="shared" si="31"/>
        <v>-1623</v>
      </c>
    </row>
    <row r="73" spans="1:32" ht="15.75">
      <c r="A73" s="37" t="s">
        <v>40</v>
      </c>
      <c r="B73" s="1" t="s">
        <v>121</v>
      </c>
      <c r="C73" s="12">
        <v>15795.796894</v>
      </c>
      <c r="D73" s="12">
        <v>21856</v>
      </c>
      <c r="E73" s="13">
        <v>32743</v>
      </c>
      <c r="F73" s="13">
        <v>33577</v>
      </c>
      <c r="G73" s="13">
        <v>32430</v>
      </c>
      <c r="H73" s="13">
        <v>31605</v>
      </c>
      <c r="I73" s="28">
        <v>36177</v>
      </c>
      <c r="J73" s="26">
        <v>41296</v>
      </c>
      <c r="K73" s="13">
        <v>44036</v>
      </c>
      <c r="L73" s="29">
        <v>49933</v>
      </c>
      <c r="M73" s="13">
        <v>14552.195886</v>
      </c>
      <c r="N73" s="12">
        <v>20493</v>
      </c>
      <c r="O73" s="13">
        <v>33773</v>
      </c>
      <c r="P73" s="13">
        <v>36118</v>
      </c>
      <c r="Q73" s="13">
        <v>33922</v>
      </c>
      <c r="R73" s="13">
        <v>32437</v>
      </c>
      <c r="S73" s="28">
        <v>35981</v>
      </c>
      <c r="T73" s="26">
        <v>41263</v>
      </c>
      <c r="U73" s="13">
        <v>44742</v>
      </c>
      <c r="V73" s="29">
        <v>50191</v>
      </c>
      <c r="W73" s="13">
        <f t="shared" si="32"/>
        <v>1243.6010079999996</v>
      </c>
      <c r="X73" s="12">
        <f t="shared" si="34"/>
        <v>1363</v>
      </c>
      <c r="Y73" s="12">
        <f t="shared" si="25"/>
        <v>-1030</v>
      </c>
      <c r="Z73" s="12">
        <f t="shared" si="26"/>
        <v>-2541</v>
      </c>
      <c r="AA73" s="12">
        <f t="shared" si="27"/>
        <v>-1492</v>
      </c>
      <c r="AB73" s="12">
        <f t="shared" si="33"/>
        <v>27457</v>
      </c>
      <c r="AC73" s="12">
        <f t="shared" si="28"/>
        <v>196</v>
      </c>
      <c r="AD73" s="12">
        <f t="shared" si="29"/>
        <v>33</v>
      </c>
      <c r="AE73" s="12">
        <f t="shared" si="30"/>
        <v>-706</v>
      </c>
      <c r="AF73" s="12">
        <f t="shared" si="31"/>
        <v>-258</v>
      </c>
    </row>
    <row r="74" spans="1:32" ht="15.75">
      <c r="A74" s="37" t="s">
        <v>41</v>
      </c>
      <c r="B74" s="1" t="s">
        <v>121</v>
      </c>
      <c r="C74" s="12">
        <v>3164.267855</v>
      </c>
      <c r="D74" s="12">
        <v>4325</v>
      </c>
      <c r="E74" s="13">
        <v>4776</v>
      </c>
      <c r="F74" s="13">
        <v>4746</v>
      </c>
      <c r="G74" s="13">
        <v>4429</v>
      </c>
      <c r="H74" s="13">
        <v>4611</v>
      </c>
      <c r="I74" s="28">
        <v>4910</v>
      </c>
      <c r="J74" s="26">
        <v>5445</v>
      </c>
      <c r="K74" s="13">
        <v>5748</v>
      </c>
      <c r="L74" s="29">
        <v>6190</v>
      </c>
      <c r="M74" s="13">
        <v>1668.788736</v>
      </c>
      <c r="N74" s="12">
        <v>2584</v>
      </c>
      <c r="O74" s="13">
        <v>3680</v>
      </c>
      <c r="P74" s="13">
        <v>3721</v>
      </c>
      <c r="Q74" s="13">
        <v>3960</v>
      </c>
      <c r="R74" s="13">
        <v>4148</v>
      </c>
      <c r="S74" s="28">
        <v>4508</v>
      </c>
      <c r="T74" s="26">
        <v>4917</v>
      </c>
      <c r="U74" s="13">
        <v>5142</v>
      </c>
      <c r="V74" s="29">
        <v>5548</v>
      </c>
      <c r="W74" s="13">
        <f t="shared" si="32"/>
        <v>1495.479119</v>
      </c>
      <c r="X74" s="12">
        <f t="shared" si="34"/>
        <v>1741</v>
      </c>
      <c r="Y74" s="12">
        <f t="shared" si="25"/>
        <v>1096</v>
      </c>
      <c r="Z74" s="12">
        <f t="shared" si="26"/>
        <v>1025</v>
      </c>
      <c r="AA74" s="12">
        <f t="shared" si="27"/>
        <v>469</v>
      </c>
      <c r="AB74" s="12">
        <f t="shared" si="33"/>
        <v>2016</v>
      </c>
      <c r="AC74" s="12">
        <f t="shared" si="28"/>
        <v>402</v>
      </c>
      <c r="AD74" s="12">
        <f t="shared" si="29"/>
        <v>528</v>
      </c>
      <c r="AE74" s="12">
        <f t="shared" si="30"/>
        <v>606</v>
      </c>
      <c r="AF74" s="12">
        <f t="shared" si="31"/>
        <v>642</v>
      </c>
    </row>
    <row r="75" spans="1:32" ht="15.75">
      <c r="A75" s="37" t="s">
        <v>42</v>
      </c>
      <c r="B75" s="1" t="s">
        <v>121</v>
      </c>
      <c r="C75" s="12">
        <v>4043.242262</v>
      </c>
      <c r="D75" s="12">
        <v>6206</v>
      </c>
      <c r="E75" s="13">
        <v>4576</v>
      </c>
      <c r="F75" s="13">
        <v>3690</v>
      </c>
      <c r="G75" s="13">
        <v>3842</v>
      </c>
      <c r="H75" s="13">
        <v>4090</v>
      </c>
      <c r="I75" s="28">
        <v>4488</v>
      </c>
      <c r="J75" s="26">
        <v>5093</v>
      </c>
      <c r="K75" s="13">
        <v>5738</v>
      </c>
      <c r="L75" s="29">
        <v>6906</v>
      </c>
      <c r="M75" s="13">
        <v>2866.925075</v>
      </c>
      <c r="N75" s="12">
        <v>3827</v>
      </c>
      <c r="O75" s="13">
        <v>3381</v>
      </c>
      <c r="P75" s="13">
        <v>2630</v>
      </c>
      <c r="Q75" s="13">
        <v>2363</v>
      </c>
      <c r="R75" s="13">
        <v>2595</v>
      </c>
      <c r="S75" s="28">
        <v>2949</v>
      </c>
      <c r="T75" s="26">
        <v>3049</v>
      </c>
      <c r="U75" s="13">
        <v>3181</v>
      </c>
      <c r="V75" s="29">
        <v>3734</v>
      </c>
      <c r="W75" s="13">
        <f t="shared" si="32"/>
        <v>1176.317187</v>
      </c>
      <c r="X75" s="12">
        <f t="shared" si="34"/>
        <v>2379</v>
      </c>
      <c r="Y75" s="12">
        <f t="shared" si="25"/>
        <v>1195</v>
      </c>
      <c r="Z75" s="12">
        <f t="shared" si="26"/>
        <v>1060</v>
      </c>
      <c r="AA75" s="12">
        <f t="shared" si="27"/>
        <v>1479</v>
      </c>
      <c r="AB75" s="12">
        <f t="shared" si="33"/>
        <v>-1763</v>
      </c>
      <c r="AC75" s="12">
        <f t="shared" si="28"/>
        <v>1539</v>
      </c>
      <c r="AD75" s="12">
        <f t="shared" si="29"/>
        <v>2044</v>
      </c>
      <c r="AE75" s="12">
        <f t="shared" si="30"/>
        <v>2557</v>
      </c>
      <c r="AF75" s="12">
        <f t="shared" si="31"/>
        <v>3172</v>
      </c>
    </row>
    <row r="76" spans="1:32" ht="15.75">
      <c r="A76" s="37" t="s">
        <v>43</v>
      </c>
      <c r="B76" s="1" t="s">
        <v>121</v>
      </c>
      <c r="C76" s="12">
        <v>3877.435848</v>
      </c>
      <c r="D76" s="12">
        <v>6263</v>
      </c>
      <c r="E76" s="13">
        <v>5395</v>
      </c>
      <c r="F76" s="13">
        <v>4611</v>
      </c>
      <c r="G76" s="13">
        <v>4414</v>
      </c>
      <c r="H76" s="13">
        <v>4474</v>
      </c>
      <c r="I76" s="28">
        <v>4757</v>
      </c>
      <c r="J76" s="26">
        <v>5142</v>
      </c>
      <c r="K76" s="13">
        <v>4912</v>
      </c>
      <c r="L76" s="29">
        <v>5088</v>
      </c>
      <c r="M76" s="13">
        <v>2531.359201</v>
      </c>
      <c r="N76" s="12">
        <v>3896</v>
      </c>
      <c r="O76" s="13">
        <v>5172</v>
      </c>
      <c r="P76" s="13">
        <v>4883</v>
      </c>
      <c r="Q76" s="13">
        <v>5279</v>
      </c>
      <c r="R76" s="13">
        <v>5853</v>
      </c>
      <c r="S76" s="28">
        <v>6799</v>
      </c>
      <c r="T76" s="26">
        <v>7258</v>
      </c>
      <c r="U76" s="13">
        <v>7095</v>
      </c>
      <c r="V76" s="29">
        <v>7382</v>
      </c>
      <c r="W76" s="13">
        <f t="shared" si="32"/>
        <v>1346.0766469999999</v>
      </c>
      <c r="X76" s="12">
        <f t="shared" si="34"/>
        <v>2367</v>
      </c>
      <c r="Y76" s="12">
        <f t="shared" si="25"/>
        <v>223</v>
      </c>
      <c r="Z76" s="12">
        <f t="shared" si="26"/>
        <v>-272</v>
      </c>
      <c r="AA76" s="12">
        <f t="shared" si="27"/>
        <v>-865</v>
      </c>
      <c r="AB76" s="12">
        <f t="shared" si="33"/>
        <v>2117</v>
      </c>
      <c r="AC76" s="12">
        <f t="shared" si="28"/>
        <v>-2042</v>
      </c>
      <c r="AD76" s="12">
        <f t="shared" si="29"/>
        <v>-2116</v>
      </c>
      <c r="AE76" s="12">
        <f t="shared" si="30"/>
        <v>-2183</v>
      </c>
      <c r="AF76" s="12">
        <f t="shared" si="31"/>
        <v>-2294</v>
      </c>
    </row>
    <row r="77" spans="1:32" ht="15.75">
      <c r="A77" s="37" t="s">
        <v>44</v>
      </c>
      <c r="B77" s="1" t="s">
        <v>121</v>
      </c>
      <c r="C77" s="12">
        <v>504.704204</v>
      </c>
      <c r="D77" s="12">
        <v>888</v>
      </c>
      <c r="E77" s="13">
        <v>1673</v>
      </c>
      <c r="F77" s="13">
        <v>1569</v>
      </c>
      <c r="G77" s="13">
        <v>1423</v>
      </c>
      <c r="H77" s="13">
        <v>1417</v>
      </c>
      <c r="I77" s="28">
        <v>1520</v>
      </c>
      <c r="J77" s="26">
        <v>1598</v>
      </c>
      <c r="K77" s="13">
        <v>1787</v>
      </c>
      <c r="L77" s="29">
        <v>1953</v>
      </c>
      <c r="M77" s="13">
        <v>649.657342</v>
      </c>
      <c r="N77" s="12">
        <v>1415</v>
      </c>
      <c r="O77" s="13">
        <v>1962</v>
      </c>
      <c r="P77" s="13">
        <v>1979</v>
      </c>
      <c r="Q77" s="13">
        <v>2139</v>
      </c>
      <c r="R77" s="13">
        <v>2357</v>
      </c>
      <c r="S77" s="28">
        <v>2733</v>
      </c>
      <c r="T77" s="26">
        <v>2925</v>
      </c>
      <c r="U77" s="13">
        <v>3039</v>
      </c>
      <c r="V77" s="29">
        <v>3212</v>
      </c>
      <c r="W77" s="13">
        <f t="shared" si="32"/>
        <v>-144.95313799999997</v>
      </c>
      <c r="X77" s="12">
        <f t="shared" si="34"/>
        <v>-527</v>
      </c>
      <c r="Y77" s="12">
        <f t="shared" si="25"/>
        <v>-289</v>
      </c>
      <c r="Z77" s="12">
        <f t="shared" si="26"/>
        <v>-410</v>
      </c>
      <c r="AA77" s="12">
        <f t="shared" si="27"/>
        <v>-716</v>
      </c>
      <c r="AB77" s="12">
        <f t="shared" si="33"/>
        <v>-3839</v>
      </c>
      <c r="AC77" s="12">
        <f t="shared" si="28"/>
        <v>-1213</v>
      </c>
      <c r="AD77" s="12">
        <f t="shared" si="29"/>
        <v>-1327</v>
      </c>
      <c r="AE77" s="12">
        <f t="shared" si="30"/>
        <v>-1252</v>
      </c>
      <c r="AF77" s="12">
        <f t="shared" si="31"/>
        <v>-1259</v>
      </c>
    </row>
    <row r="78" spans="1:32" ht="15.75">
      <c r="A78" s="37" t="s">
        <v>45</v>
      </c>
      <c r="B78" s="1" t="s">
        <v>121</v>
      </c>
      <c r="C78" s="12">
        <v>1147.60212</v>
      </c>
      <c r="D78" s="12">
        <v>1858</v>
      </c>
      <c r="E78" s="13">
        <v>2379</v>
      </c>
      <c r="F78" s="13">
        <v>2287</v>
      </c>
      <c r="G78" s="13">
        <v>2232</v>
      </c>
      <c r="H78" s="13">
        <v>2199</v>
      </c>
      <c r="I78" s="28">
        <v>2532</v>
      </c>
      <c r="J78" s="26">
        <v>2778</v>
      </c>
      <c r="K78" s="13">
        <v>3007</v>
      </c>
      <c r="L78" s="29">
        <v>3517</v>
      </c>
      <c r="M78" s="13">
        <v>2591.114868</v>
      </c>
      <c r="N78" s="12">
        <v>3144</v>
      </c>
      <c r="O78" s="13">
        <v>4785</v>
      </c>
      <c r="P78" s="13">
        <v>4209</v>
      </c>
      <c r="Q78" s="13">
        <v>4765</v>
      </c>
      <c r="R78" s="13">
        <v>5256</v>
      </c>
      <c r="S78" s="28">
        <v>6305</v>
      </c>
      <c r="T78" s="26">
        <v>7725</v>
      </c>
      <c r="U78" s="13">
        <v>8662</v>
      </c>
      <c r="V78" s="29">
        <v>9380</v>
      </c>
      <c r="W78" s="13">
        <f t="shared" si="32"/>
        <v>-1443.512748</v>
      </c>
      <c r="X78" s="12">
        <f t="shared" si="34"/>
        <v>-1286</v>
      </c>
      <c r="Y78" s="12">
        <f t="shared" si="25"/>
        <v>-2406</v>
      </c>
      <c r="Z78" s="12">
        <f t="shared" si="26"/>
        <v>-1922</v>
      </c>
      <c r="AA78" s="12">
        <f t="shared" si="27"/>
        <v>-2533</v>
      </c>
      <c r="AB78" s="12">
        <f t="shared" si="33"/>
        <v>-21461</v>
      </c>
      <c r="AC78" s="12">
        <f t="shared" si="28"/>
        <v>-3773</v>
      </c>
      <c r="AD78" s="12">
        <f t="shared" si="29"/>
        <v>-4947</v>
      </c>
      <c r="AE78" s="12">
        <f t="shared" si="30"/>
        <v>-5655</v>
      </c>
      <c r="AF78" s="12">
        <f t="shared" si="31"/>
        <v>-5863</v>
      </c>
    </row>
    <row r="79" spans="1:32" ht="15.75">
      <c r="A79" s="37" t="s">
        <v>46</v>
      </c>
      <c r="B79" s="1" t="s">
        <v>121</v>
      </c>
      <c r="C79" s="12">
        <v>12121.184646</v>
      </c>
      <c r="D79" s="12">
        <v>18616</v>
      </c>
      <c r="E79" s="13">
        <v>30984</v>
      </c>
      <c r="F79" s="13">
        <v>29123</v>
      </c>
      <c r="G79" s="13">
        <v>27087</v>
      </c>
      <c r="H79" s="13">
        <v>28029</v>
      </c>
      <c r="I79" s="28">
        <v>33049</v>
      </c>
      <c r="J79" s="26">
        <v>34544</v>
      </c>
      <c r="K79" s="13">
        <v>39278</v>
      </c>
      <c r="L79" s="29">
        <v>42315</v>
      </c>
      <c r="M79" s="13">
        <v>6206.445863</v>
      </c>
      <c r="N79" s="12">
        <v>11581</v>
      </c>
      <c r="O79" s="13">
        <v>22007</v>
      </c>
      <c r="P79" s="13">
        <v>21356</v>
      </c>
      <c r="Q79" s="13">
        <v>20884</v>
      </c>
      <c r="R79" s="13">
        <v>23660</v>
      </c>
      <c r="S79" s="28">
        <v>28449</v>
      </c>
      <c r="T79" s="26">
        <v>30242</v>
      </c>
      <c r="U79" s="13">
        <v>32297</v>
      </c>
      <c r="V79" s="29">
        <v>35604</v>
      </c>
      <c r="W79" s="13">
        <f t="shared" si="32"/>
        <v>5914.738783</v>
      </c>
      <c r="X79" s="12">
        <f t="shared" si="34"/>
        <v>7035</v>
      </c>
      <c r="Y79" s="12">
        <f t="shared" si="25"/>
        <v>8977</v>
      </c>
      <c r="Z79" s="12">
        <f t="shared" si="26"/>
        <v>7767</v>
      </c>
      <c r="AA79" s="12">
        <f t="shared" si="27"/>
        <v>6203</v>
      </c>
      <c r="AB79" s="12">
        <f t="shared" si="33"/>
        <v>26138</v>
      </c>
      <c r="AC79" s="12">
        <f t="shared" si="28"/>
        <v>4600</v>
      </c>
      <c r="AD79" s="12">
        <f t="shared" si="29"/>
        <v>4302</v>
      </c>
      <c r="AE79" s="12">
        <f t="shared" si="30"/>
        <v>6981</v>
      </c>
      <c r="AF79" s="12">
        <f t="shared" si="31"/>
        <v>6711</v>
      </c>
    </row>
    <row r="80" spans="1:32" ht="15.75">
      <c r="A80" s="37" t="s">
        <v>47</v>
      </c>
      <c r="B80" s="1" t="s">
        <v>121</v>
      </c>
      <c r="C80" s="12">
        <v>1276.889683</v>
      </c>
      <c r="D80" s="12">
        <v>1178</v>
      </c>
      <c r="E80" s="13">
        <v>1070</v>
      </c>
      <c r="F80" s="13">
        <v>1801</v>
      </c>
      <c r="G80" s="13">
        <v>1200</v>
      </c>
      <c r="H80" s="13">
        <v>1160</v>
      </c>
      <c r="I80" s="28">
        <v>1649</v>
      </c>
      <c r="J80" s="26">
        <v>1913</v>
      </c>
      <c r="K80" s="13">
        <v>2575</v>
      </c>
      <c r="L80" s="29">
        <v>3062</v>
      </c>
      <c r="M80" s="13">
        <v>329.224035</v>
      </c>
      <c r="N80" s="12">
        <v>816</v>
      </c>
      <c r="O80" s="13">
        <v>1178</v>
      </c>
      <c r="P80" s="13">
        <v>1209</v>
      </c>
      <c r="Q80" s="13">
        <v>1325</v>
      </c>
      <c r="R80" s="13">
        <v>1891</v>
      </c>
      <c r="S80" s="28">
        <v>2084</v>
      </c>
      <c r="T80" s="26">
        <v>1719</v>
      </c>
      <c r="U80" s="13">
        <v>1548</v>
      </c>
      <c r="V80" s="29">
        <v>1921</v>
      </c>
      <c r="W80" s="13">
        <f t="shared" si="32"/>
        <v>947.6656480000001</v>
      </c>
      <c r="X80" s="12">
        <f t="shared" si="34"/>
        <v>362</v>
      </c>
      <c r="Y80" s="12">
        <f t="shared" si="25"/>
        <v>-108</v>
      </c>
      <c r="Z80" s="12">
        <f t="shared" si="26"/>
        <v>592</v>
      </c>
      <c r="AA80" s="12">
        <f t="shared" si="27"/>
        <v>-125</v>
      </c>
      <c r="AB80" s="12">
        <f t="shared" si="33"/>
        <v>359</v>
      </c>
      <c r="AC80" s="12">
        <f t="shared" si="28"/>
        <v>-435</v>
      </c>
      <c r="AD80" s="12">
        <f t="shared" si="29"/>
        <v>194</v>
      </c>
      <c r="AE80" s="12">
        <f t="shared" si="30"/>
        <v>1027</v>
      </c>
      <c r="AF80" s="12">
        <f t="shared" si="31"/>
        <v>1141</v>
      </c>
    </row>
    <row r="81" spans="1:32" ht="15.75">
      <c r="A81" s="37" t="s">
        <v>48</v>
      </c>
      <c r="B81" s="1" t="s">
        <v>121</v>
      </c>
      <c r="C81" s="12">
        <v>163.275294</v>
      </c>
      <c r="D81" s="12">
        <v>663</v>
      </c>
      <c r="E81" s="13">
        <v>227</v>
      </c>
      <c r="F81" s="13">
        <v>234</v>
      </c>
      <c r="G81" s="13">
        <v>262</v>
      </c>
      <c r="H81" s="13">
        <v>177</v>
      </c>
      <c r="I81" s="28">
        <v>275</v>
      </c>
      <c r="J81" s="26">
        <v>287</v>
      </c>
      <c r="K81" s="13">
        <v>1016</v>
      </c>
      <c r="L81" s="27">
        <v>786</v>
      </c>
      <c r="M81" s="13">
        <v>450.824053</v>
      </c>
      <c r="N81" s="12">
        <v>580</v>
      </c>
      <c r="O81" s="13">
        <v>775</v>
      </c>
      <c r="P81" s="13">
        <v>530</v>
      </c>
      <c r="Q81" s="13">
        <v>687</v>
      </c>
      <c r="R81" s="13">
        <v>801</v>
      </c>
      <c r="S81" s="28">
        <v>1013</v>
      </c>
      <c r="T81" s="26">
        <v>1178</v>
      </c>
      <c r="U81" s="13">
        <v>1909</v>
      </c>
      <c r="V81" s="29">
        <v>2368</v>
      </c>
      <c r="W81" s="13">
        <f t="shared" si="32"/>
        <v>-287.548759</v>
      </c>
      <c r="X81" s="12">
        <f t="shared" si="34"/>
        <v>83</v>
      </c>
      <c r="Y81" s="12">
        <f t="shared" si="25"/>
        <v>-548</v>
      </c>
      <c r="Z81" s="12">
        <f t="shared" si="26"/>
        <v>-296</v>
      </c>
      <c r="AA81" s="12">
        <f t="shared" si="27"/>
        <v>-425</v>
      </c>
      <c r="AB81" s="12">
        <f t="shared" si="33"/>
        <v>-11</v>
      </c>
      <c r="AC81" s="12">
        <f t="shared" si="28"/>
        <v>-738</v>
      </c>
      <c r="AD81" s="12">
        <f t="shared" si="29"/>
        <v>-891</v>
      </c>
      <c r="AE81" s="12">
        <f t="shared" si="30"/>
        <v>-893</v>
      </c>
      <c r="AF81" s="12">
        <f t="shared" si="31"/>
        <v>-1582</v>
      </c>
    </row>
    <row r="82" spans="1:32" ht="15.75">
      <c r="A82" s="37" t="s">
        <v>49</v>
      </c>
      <c r="B82" s="1" t="s">
        <v>121</v>
      </c>
      <c r="C82" s="12">
        <v>598.499404</v>
      </c>
      <c r="D82" s="12">
        <v>655</v>
      </c>
      <c r="E82" s="13">
        <v>158</v>
      </c>
      <c r="F82" s="13">
        <v>201</v>
      </c>
      <c r="G82" s="13">
        <v>509</v>
      </c>
      <c r="H82" s="13">
        <v>142</v>
      </c>
      <c r="I82" s="28">
        <v>467</v>
      </c>
      <c r="J82" s="26">
        <v>217</v>
      </c>
      <c r="K82" s="13">
        <v>344</v>
      </c>
      <c r="L82" s="27">
        <v>665</v>
      </c>
      <c r="M82" s="13">
        <v>0.070536</v>
      </c>
      <c r="N82" s="12">
        <v>169</v>
      </c>
      <c r="O82" s="13">
        <v>217</v>
      </c>
      <c r="P82" s="13">
        <v>71</v>
      </c>
      <c r="Q82" s="13">
        <v>310</v>
      </c>
      <c r="R82" s="13">
        <v>188</v>
      </c>
      <c r="S82" s="28">
        <v>39</v>
      </c>
      <c r="T82" s="32">
        <v>0</v>
      </c>
      <c r="U82" s="13">
        <v>61</v>
      </c>
      <c r="V82" s="27">
        <v>79</v>
      </c>
      <c r="W82" s="13">
        <f t="shared" si="32"/>
        <v>598.4288680000001</v>
      </c>
      <c r="X82" s="12">
        <f t="shared" si="34"/>
        <v>486</v>
      </c>
      <c r="Y82" s="12">
        <f t="shared" si="25"/>
        <v>-59</v>
      </c>
      <c r="Z82" s="12">
        <f t="shared" si="26"/>
        <v>130</v>
      </c>
      <c r="AA82" s="12">
        <f t="shared" si="27"/>
        <v>199</v>
      </c>
      <c r="AB82" s="12">
        <f t="shared" si="33"/>
        <v>-20710</v>
      </c>
      <c r="AC82" s="12">
        <f t="shared" si="28"/>
        <v>428</v>
      </c>
      <c r="AD82" s="12">
        <f t="shared" si="29"/>
        <v>217</v>
      </c>
      <c r="AE82" s="12">
        <f t="shared" si="30"/>
        <v>283</v>
      </c>
      <c r="AF82" s="12">
        <f t="shared" si="31"/>
        <v>586</v>
      </c>
    </row>
    <row r="83" spans="1:32" ht="15.75">
      <c r="A83" s="37" t="s">
        <v>50</v>
      </c>
      <c r="B83" s="1" t="s">
        <v>121</v>
      </c>
      <c r="C83" s="12">
        <v>15276.84478</v>
      </c>
      <c r="D83" s="12">
        <v>23311</v>
      </c>
      <c r="E83" s="13">
        <v>30959</v>
      </c>
      <c r="F83" s="13">
        <v>25747</v>
      </c>
      <c r="G83" s="13">
        <v>23532</v>
      </c>
      <c r="H83" s="13">
        <v>23432</v>
      </c>
      <c r="I83" s="28">
        <v>28842</v>
      </c>
      <c r="J83" s="26">
        <v>33144</v>
      </c>
      <c r="K83" s="13">
        <v>37469</v>
      </c>
      <c r="L83" s="29">
        <v>48357</v>
      </c>
      <c r="M83" s="13">
        <v>12990.313738</v>
      </c>
      <c r="N83" s="12">
        <v>18972</v>
      </c>
      <c r="O83" s="13">
        <v>22711</v>
      </c>
      <c r="P83" s="13">
        <v>19554</v>
      </c>
      <c r="Q83" s="13">
        <v>18401</v>
      </c>
      <c r="R83" s="13">
        <v>20852</v>
      </c>
      <c r="S83" s="28">
        <v>26417</v>
      </c>
      <c r="T83" s="26">
        <v>31076</v>
      </c>
      <c r="U83" s="13">
        <v>33010</v>
      </c>
      <c r="V83" s="29">
        <v>35761</v>
      </c>
      <c r="W83" s="13">
        <f t="shared" si="32"/>
        <v>2286.5310419999987</v>
      </c>
      <c r="X83" s="12">
        <f t="shared" si="34"/>
        <v>4339</v>
      </c>
      <c r="Y83" s="12">
        <f t="shared" si="25"/>
        <v>8248</v>
      </c>
      <c r="Z83" s="12">
        <f t="shared" si="26"/>
        <v>6193</v>
      </c>
      <c r="AA83" s="12">
        <f t="shared" si="27"/>
        <v>5131</v>
      </c>
      <c r="AB83" s="12">
        <f t="shared" si="33"/>
        <v>-47736</v>
      </c>
      <c r="AC83" s="12">
        <f t="shared" si="28"/>
        <v>2425</v>
      </c>
      <c r="AD83" s="12">
        <f t="shared" si="29"/>
        <v>2068</v>
      </c>
      <c r="AE83" s="12">
        <f t="shared" si="30"/>
        <v>4459</v>
      </c>
      <c r="AF83" s="12">
        <f t="shared" si="31"/>
        <v>12596</v>
      </c>
    </row>
    <row r="84" spans="1:32" ht="15.75">
      <c r="A84" s="37" t="s">
        <v>103</v>
      </c>
      <c r="B84" s="1" t="s">
        <v>121</v>
      </c>
      <c r="C84" s="15" t="s">
        <v>51</v>
      </c>
      <c r="D84" s="15" t="s">
        <v>51</v>
      </c>
      <c r="E84" s="13">
        <v>27921</v>
      </c>
      <c r="F84" s="13">
        <v>24230</v>
      </c>
      <c r="G84" s="13">
        <v>19374</v>
      </c>
      <c r="H84" s="13">
        <v>16853</v>
      </c>
      <c r="I84" s="28">
        <v>20072</v>
      </c>
      <c r="J84" s="26">
        <v>20974</v>
      </c>
      <c r="K84" s="13">
        <v>22515</v>
      </c>
      <c r="L84" s="29">
        <v>24735</v>
      </c>
      <c r="M84" s="14" t="s">
        <v>51</v>
      </c>
      <c r="N84" s="15" t="s">
        <v>51</v>
      </c>
      <c r="O84" s="13">
        <v>70468</v>
      </c>
      <c r="P84" s="13">
        <v>62836</v>
      </c>
      <c r="Q84" s="13">
        <v>66212</v>
      </c>
      <c r="R84" s="13">
        <v>71168</v>
      </c>
      <c r="S84" s="28">
        <v>87885</v>
      </c>
      <c r="T84" s="26">
        <v>104079</v>
      </c>
      <c r="U84" s="13">
        <v>115327</v>
      </c>
      <c r="V84" s="29">
        <v>129796</v>
      </c>
      <c r="W84" s="14" t="s">
        <v>51</v>
      </c>
      <c r="X84" s="15" t="s">
        <v>51</v>
      </c>
      <c r="Y84" s="12">
        <f t="shared" si="25"/>
        <v>-42547</v>
      </c>
      <c r="Z84" s="12">
        <f t="shared" si="26"/>
        <v>-38606</v>
      </c>
      <c r="AA84" s="12">
        <f t="shared" si="27"/>
        <v>-46838</v>
      </c>
      <c r="AB84" s="12">
        <f t="shared" si="33"/>
        <v>-406</v>
      </c>
      <c r="AC84" s="12">
        <f t="shared" si="28"/>
        <v>-67813</v>
      </c>
      <c r="AD84" s="12">
        <f t="shared" si="29"/>
        <v>-83105</v>
      </c>
      <c r="AE84" s="12">
        <f t="shared" si="30"/>
        <v>-92812</v>
      </c>
      <c r="AF84" s="12">
        <f t="shared" si="31"/>
        <v>-105061</v>
      </c>
    </row>
    <row r="85" spans="1:32" ht="15.75">
      <c r="A85" s="37" t="s">
        <v>52</v>
      </c>
      <c r="B85" s="1" t="s">
        <v>121</v>
      </c>
      <c r="C85" s="12">
        <v>4947.003624</v>
      </c>
      <c r="D85" s="12">
        <v>7192</v>
      </c>
      <c r="E85" s="13">
        <v>10534</v>
      </c>
      <c r="F85" s="13">
        <v>10074</v>
      </c>
      <c r="G85" s="13">
        <v>10263</v>
      </c>
      <c r="H85" s="13">
        <v>10458</v>
      </c>
      <c r="I85" s="28">
        <v>11516</v>
      </c>
      <c r="J85" s="26">
        <v>11830</v>
      </c>
      <c r="K85" s="13">
        <v>12106</v>
      </c>
      <c r="L85" s="29">
        <v>11861</v>
      </c>
      <c r="M85" s="13">
        <v>6423.919511</v>
      </c>
      <c r="N85" s="12">
        <v>9980</v>
      </c>
      <c r="O85" s="13">
        <v>15171</v>
      </c>
      <c r="P85" s="13">
        <v>14616</v>
      </c>
      <c r="Q85" s="13">
        <v>16097</v>
      </c>
      <c r="R85" s="13">
        <v>17259</v>
      </c>
      <c r="S85" s="28">
        <v>19505</v>
      </c>
      <c r="T85" s="26">
        <v>21249</v>
      </c>
      <c r="U85" s="13">
        <v>22184</v>
      </c>
      <c r="V85" s="29">
        <v>22759</v>
      </c>
      <c r="W85" s="13">
        <f aca="true" t="shared" si="35" ref="W85:X90">C85-M85</f>
        <v>-1476.915887</v>
      </c>
      <c r="X85" s="12">
        <f t="shared" si="35"/>
        <v>-2788</v>
      </c>
      <c r="Y85" s="12">
        <f t="shared" si="25"/>
        <v>-4637</v>
      </c>
      <c r="Z85" s="12">
        <f t="shared" si="26"/>
        <v>-4542</v>
      </c>
      <c r="AA85" s="12">
        <f t="shared" si="27"/>
        <v>-5834</v>
      </c>
      <c r="AB85" s="12">
        <f t="shared" si="33"/>
        <v>-11116</v>
      </c>
      <c r="AC85" s="12">
        <f t="shared" si="28"/>
        <v>-7989</v>
      </c>
      <c r="AD85" s="12">
        <f t="shared" si="29"/>
        <v>-9419</v>
      </c>
      <c r="AE85" s="12">
        <f t="shared" si="30"/>
        <v>-10078</v>
      </c>
      <c r="AF85" s="12">
        <f t="shared" si="31"/>
        <v>-10898</v>
      </c>
    </row>
    <row r="86" spans="1:32" ht="15.75">
      <c r="A86" s="37" t="s">
        <v>53</v>
      </c>
      <c r="B86" s="1" t="s">
        <v>121</v>
      </c>
      <c r="C86" s="12">
        <v>1818.599929</v>
      </c>
      <c r="D86" s="12">
        <v>3560</v>
      </c>
      <c r="E86" s="13">
        <v>3609</v>
      </c>
      <c r="F86" s="13">
        <v>3217</v>
      </c>
      <c r="G86" s="13">
        <v>2985</v>
      </c>
      <c r="H86" s="13">
        <v>3154</v>
      </c>
      <c r="I86" s="28">
        <v>3403</v>
      </c>
      <c r="J86" s="26">
        <v>3756</v>
      </c>
      <c r="K86" s="13">
        <v>4172</v>
      </c>
      <c r="L86" s="27">
        <v>5039</v>
      </c>
      <c r="M86" s="13">
        <v>9080.179081</v>
      </c>
      <c r="N86" s="12">
        <v>13074</v>
      </c>
      <c r="O86" s="13">
        <v>20011</v>
      </c>
      <c r="P86" s="13">
        <v>20901</v>
      </c>
      <c r="Q86" s="13">
        <v>22067</v>
      </c>
      <c r="R86" s="13">
        <v>21574</v>
      </c>
      <c r="S86" s="28">
        <v>22479</v>
      </c>
      <c r="T86" s="26">
        <v>25069</v>
      </c>
      <c r="U86" s="13">
        <v>26547</v>
      </c>
      <c r="V86" s="29">
        <v>31807</v>
      </c>
      <c r="W86" s="13">
        <f t="shared" si="35"/>
        <v>-7261.579152</v>
      </c>
      <c r="X86" s="12">
        <f t="shared" si="35"/>
        <v>-9514</v>
      </c>
      <c r="Y86" s="12">
        <f t="shared" si="25"/>
        <v>-16402</v>
      </c>
      <c r="Z86" s="12">
        <f t="shared" si="26"/>
        <v>-17684</v>
      </c>
      <c r="AA86" s="12">
        <f t="shared" si="27"/>
        <v>-19082</v>
      </c>
      <c r="AB86" s="12">
        <f t="shared" si="33"/>
        <v>-1690</v>
      </c>
      <c r="AC86" s="12">
        <f t="shared" si="28"/>
        <v>-19076</v>
      </c>
      <c r="AD86" s="12">
        <f t="shared" si="29"/>
        <v>-21313</v>
      </c>
      <c r="AE86" s="12">
        <f t="shared" si="30"/>
        <v>-22375</v>
      </c>
      <c r="AF86" s="12">
        <f t="shared" si="31"/>
        <v>-26768</v>
      </c>
    </row>
    <row r="87" spans="1:32" ht="15.75">
      <c r="A87" s="37" t="s">
        <v>54</v>
      </c>
      <c r="B87" s="1" t="s">
        <v>121</v>
      </c>
      <c r="C87" s="12">
        <v>132.955271</v>
      </c>
      <c r="D87" s="12">
        <v>253</v>
      </c>
      <c r="E87" s="13">
        <v>351</v>
      </c>
      <c r="F87" s="13">
        <v>308</v>
      </c>
      <c r="G87" s="13">
        <v>277</v>
      </c>
      <c r="H87" s="13">
        <v>291</v>
      </c>
      <c r="I87" s="28">
        <v>312</v>
      </c>
      <c r="J87" s="26">
        <v>379</v>
      </c>
      <c r="K87" s="13">
        <v>461</v>
      </c>
      <c r="L87" s="27">
        <v>436</v>
      </c>
      <c r="M87" s="13">
        <v>2222.827579</v>
      </c>
      <c r="N87" s="12">
        <v>3408</v>
      </c>
      <c r="O87" s="13">
        <v>4430</v>
      </c>
      <c r="P87" s="13">
        <v>4300</v>
      </c>
      <c r="Q87" s="13">
        <v>4402</v>
      </c>
      <c r="R87" s="13">
        <v>4844</v>
      </c>
      <c r="S87" s="28">
        <v>5655</v>
      </c>
      <c r="T87" s="26">
        <v>6183</v>
      </c>
      <c r="U87" s="13">
        <v>6882</v>
      </c>
      <c r="V87" s="29">
        <v>7625</v>
      </c>
      <c r="W87" s="13">
        <f t="shared" si="35"/>
        <v>-2089.872308</v>
      </c>
      <c r="X87" s="12">
        <f t="shared" si="35"/>
        <v>-3155</v>
      </c>
      <c r="Y87" s="12">
        <f t="shared" si="25"/>
        <v>-4079</v>
      </c>
      <c r="Z87" s="12">
        <f t="shared" si="26"/>
        <v>-3992</v>
      </c>
      <c r="AA87" s="12">
        <f t="shared" si="27"/>
        <v>-4125</v>
      </c>
      <c r="AB87" s="12">
        <f t="shared" si="33"/>
        <v>-172320</v>
      </c>
      <c r="AC87" s="12">
        <f t="shared" si="28"/>
        <v>-5343</v>
      </c>
      <c r="AD87" s="12">
        <f t="shared" si="29"/>
        <v>-5804</v>
      </c>
      <c r="AE87" s="12">
        <f t="shared" si="30"/>
        <v>-6421</v>
      </c>
      <c r="AF87" s="12">
        <f t="shared" si="31"/>
        <v>-7189</v>
      </c>
    </row>
    <row r="88" spans="1:32" ht="15.75">
      <c r="A88" s="37" t="s">
        <v>55</v>
      </c>
      <c r="B88" s="1" t="s">
        <v>121</v>
      </c>
      <c r="C88" s="12"/>
      <c r="D88" s="12"/>
      <c r="E88" s="13">
        <v>57421</v>
      </c>
      <c r="F88" s="13">
        <v>54347</v>
      </c>
      <c r="G88" s="13">
        <v>57698</v>
      </c>
      <c r="H88" s="13">
        <v>60907</v>
      </c>
      <c r="I88" s="28">
        <v>65217</v>
      </c>
      <c r="J88" s="26">
        <v>71747</v>
      </c>
      <c r="K88" s="13">
        <v>83472</v>
      </c>
      <c r="L88" s="29">
        <v>95187</v>
      </c>
      <c r="M88" s="13"/>
      <c r="N88" s="12"/>
      <c r="O88" s="13">
        <v>161544</v>
      </c>
      <c r="P88" s="13">
        <v>157400</v>
      </c>
      <c r="Q88" s="13">
        <v>168073</v>
      </c>
      <c r="R88" s="13">
        <v>172611</v>
      </c>
      <c r="S88" s="28">
        <v>187723</v>
      </c>
      <c r="T88" s="26">
        <v>195926</v>
      </c>
      <c r="U88" s="13">
        <v>211946</v>
      </c>
      <c r="V88" s="29">
        <v>210431</v>
      </c>
      <c r="W88" s="13">
        <f t="shared" si="35"/>
        <v>0</v>
      </c>
      <c r="X88" s="12">
        <f t="shared" si="35"/>
        <v>0</v>
      </c>
      <c r="Y88" s="12">
        <f t="shared" si="25"/>
        <v>-104123</v>
      </c>
      <c r="Z88" s="12">
        <f t="shared" si="26"/>
        <v>-103053</v>
      </c>
      <c r="AA88" s="12">
        <f t="shared" si="27"/>
        <v>-110375</v>
      </c>
      <c r="AB88" s="12">
        <f t="shared" si="33"/>
        <v>57306</v>
      </c>
      <c r="AC88" s="12">
        <f t="shared" si="28"/>
        <v>-122506</v>
      </c>
      <c r="AD88" s="12">
        <f t="shared" si="29"/>
        <v>-124179</v>
      </c>
      <c r="AE88" s="12">
        <f t="shared" si="30"/>
        <v>-128474</v>
      </c>
      <c r="AF88" s="12">
        <f t="shared" si="31"/>
        <v>-115244</v>
      </c>
    </row>
    <row r="89" spans="1:32" ht="15.75">
      <c r="A89" s="37" t="s">
        <v>56</v>
      </c>
      <c r="B89" s="1" t="s">
        <v>121</v>
      </c>
      <c r="C89" s="12">
        <v>209.240421</v>
      </c>
      <c r="D89" s="12">
        <v>248</v>
      </c>
      <c r="E89" s="13">
        <v>348</v>
      </c>
      <c r="F89" s="13">
        <v>277</v>
      </c>
      <c r="G89" s="13">
        <v>236</v>
      </c>
      <c r="H89" s="13">
        <v>241</v>
      </c>
      <c r="I89" s="28">
        <v>272</v>
      </c>
      <c r="J89" s="26">
        <v>256</v>
      </c>
      <c r="K89" s="13">
        <v>304</v>
      </c>
      <c r="L89" s="27">
        <v>392</v>
      </c>
      <c r="M89" s="13">
        <v>2247.252417</v>
      </c>
      <c r="N89" s="12">
        <v>2785</v>
      </c>
      <c r="O89" s="13">
        <v>3481</v>
      </c>
      <c r="P89" s="13">
        <v>3048</v>
      </c>
      <c r="Q89" s="13">
        <v>3203</v>
      </c>
      <c r="R89" s="13">
        <v>3601</v>
      </c>
      <c r="S89" s="28">
        <v>3790</v>
      </c>
      <c r="T89" s="26">
        <v>3939</v>
      </c>
      <c r="U89" s="13">
        <v>4082</v>
      </c>
      <c r="V89" s="29">
        <v>4454</v>
      </c>
      <c r="W89" s="13">
        <f t="shared" si="35"/>
        <v>-2038.0119960000002</v>
      </c>
      <c r="X89" s="12">
        <f t="shared" si="35"/>
        <v>-2537</v>
      </c>
      <c r="Y89" s="12">
        <f t="shared" si="25"/>
        <v>-3133</v>
      </c>
      <c r="Z89" s="12">
        <f t="shared" si="26"/>
        <v>-2771</v>
      </c>
      <c r="AA89" s="12">
        <f t="shared" si="27"/>
        <v>-2967</v>
      </c>
      <c r="AB89" s="12">
        <f t="shared" si="33"/>
        <v>-9045</v>
      </c>
      <c r="AC89" s="12">
        <f t="shared" si="28"/>
        <v>-3518</v>
      </c>
      <c r="AD89" s="12">
        <f t="shared" si="29"/>
        <v>-3683</v>
      </c>
      <c r="AE89" s="12">
        <f t="shared" si="30"/>
        <v>-3778</v>
      </c>
      <c r="AF89" s="12">
        <f t="shared" si="31"/>
        <v>-4062</v>
      </c>
    </row>
    <row r="90" spans="1:32" ht="15.75">
      <c r="A90" s="37" t="s">
        <v>57</v>
      </c>
      <c r="B90" s="1"/>
      <c r="C90" s="12">
        <v>1222.192305</v>
      </c>
      <c r="D90" s="12">
        <v>1633</v>
      </c>
      <c r="E90" s="13">
        <v>1842</v>
      </c>
      <c r="F90" s="13">
        <v>1568</v>
      </c>
      <c r="G90" s="13">
        <v>1564</v>
      </c>
      <c r="H90" s="13">
        <v>1576</v>
      </c>
      <c r="I90" s="28">
        <v>1796</v>
      </c>
      <c r="J90" s="26">
        <v>1818</v>
      </c>
      <c r="K90" s="13">
        <v>2007</v>
      </c>
      <c r="L90" s="29">
        <v>2125</v>
      </c>
      <c r="M90" s="13">
        <v>2034.368506</v>
      </c>
      <c r="N90" s="12">
        <v>3687</v>
      </c>
      <c r="O90" s="14">
        <v>7228</v>
      </c>
      <c r="P90" s="13">
        <v>6998</v>
      </c>
      <c r="Q90" s="13">
        <v>7853</v>
      </c>
      <c r="R90" s="13">
        <v>9286</v>
      </c>
      <c r="S90" s="28">
        <v>12309</v>
      </c>
      <c r="T90" s="26">
        <v>12847</v>
      </c>
      <c r="U90" s="13">
        <v>12539</v>
      </c>
      <c r="V90" s="29">
        <v>10390</v>
      </c>
      <c r="W90" s="13">
        <f t="shared" si="35"/>
        <v>-812.176201</v>
      </c>
      <c r="X90" s="12">
        <f t="shared" si="35"/>
        <v>-2054</v>
      </c>
      <c r="Y90" s="12">
        <f t="shared" si="25"/>
        <v>-5386</v>
      </c>
      <c r="Z90" s="12">
        <f t="shared" si="26"/>
        <v>-5430</v>
      </c>
      <c r="AA90" s="12">
        <f t="shared" si="27"/>
        <v>-6289</v>
      </c>
      <c r="AB90" s="12">
        <f t="shared" si="33"/>
        <v>1576</v>
      </c>
      <c r="AC90" s="12">
        <f t="shared" si="28"/>
        <v>-10513</v>
      </c>
      <c r="AD90" s="12">
        <f t="shared" si="29"/>
        <v>-11029</v>
      </c>
      <c r="AE90" s="12">
        <f t="shared" si="30"/>
        <v>-10532</v>
      </c>
      <c r="AF90" s="12">
        <f t="shared" si="31"/>
        <v>-8265</v>
      </c>
    </row>
    <row r="91" spans="1:32" ht="15.75">
      <c r="A91" s="37" t="s">
        <v>4</v>
      </c>
      <c r="B91" s="1" t="s">
        <v>121</v>
      </c>
      <c r="C91" s="15" t="s">
        <v>4</v>
      </c>
      <c r="D91" s="12"/>
      <c r="E91" s="13"/>
      <c r="F91" s="13"/>
      <c r="G91" s="13"/>
      <c r="H91" s="13"/>
      <c r="I91" s="13"/>
      <c r="J91" s="26"/>
      <c r="K91" s="13"/>
      <c r="L91" s="27"/>
      <c r="M91" s="13"/>
      <c r="N91" s="12"/>
      <c r="O91" s="13"/>
      <c r="P91" s="13"/>
      <c r="Q91" s="13"/>
      <c r="R91" s="13"/>
      <c r="S91" s="13"/>
      <c r="T91" s="26"/>
      <c r="U91" s="13"/>
      <c r="V91" s="27"/>
      <c r="W91" s="13"/>
      <c r="X91" s="12"/>
      <c r="Y91" s="12"/>
      <c r="Z91" s="12"/>
      <c r="AA91" s="12"/>
      <c r="AB91" s="12"/>
      <c r="AC91" s="12"/>
      <c r="AD91" s="12"/>
      <c r="AE91" s="12"/>
      <c r="AF91" s="12"/>
    </row>
    <row r="92" spans="1:32" ht="16.5">
      <c r="A92" s="36" t="s">
        <v>109</v>
      </c>
      <c r="B92" s="1" t="s">
        <v>121</v>
      </c>
      <c r="C92" s="8">
        <v>12233.403378</v>
      </c>
      <c r="D92" s="8">
        <v>10358</v>
      </c>
      <c r="E92" s="9">
        <v>13179</v>
      </c>
      <c r="F92" s="9">
        <v>12494</v>
      </c>
      <c r="G92" s="9">
        <v>11541</v>
      </c>
      <c r="H92" s="9">
        <v>13768</v>
      </c>
      <c r="I92" s="9">
        <v>18642</v>
      </c>
      <c r="J92" s="24">
        <v>26488</v>
      </c>
      <c r="K92" s="9">
        <v>34711</v>
      </c>
      <c r="L92" s="25">
        <v>41725</v>
      </c>
      <c r="M92" s="10">
        <v>64661.390671</v>
      </c>
      <c r="N92" s="11">
        <v>59109</v>
      </c>
      <c r="O92" s="9">
        <v>135367</v>
      </c>
      <c r="P92" s="9">
        <v>121923</v>
      </c>
      <c r="Q92" s="9">
        <v>115748</v>
      </c>
      <c r="R92" s="9">
        <v>153298</v>
      </c>
      <c r="S92" s="9">
        <v>206660</v>
      </c>
      <c r="T92" s="24">
        <v>289723</v>
      </c>
      <c r="U92" s="9">
        <v>332500</v>
      </c>
      <c r="V92" s="25">
        <v>364987</v>
      </c>
      <c r="W92" s="9">
        <f aca="true" t="shared" si="36" ref="W92:AF94">C92-M92</f>
        <v>-52427.987293</v>
      </c>
      <c r="X92" s="8">
        <f t="shared" si="36"/>
        <v>-48751</v>
      </c>
      <c r="Y92" s="8">
        <f t="shared" si="36"/>
        <v>-122188</v>
      </c>
      <c r="Z92" s="8">
        <f t="shared" si="36"/>
        <v>-109429</v>
      </c>
      <c r="AA92" s="8">
        <f t="shared" si="36"/>
        <v>-104207</v>
      </c>
      <c r="AB92" s="8">
        <f t="shared" si="36"/>
        <v>-139530</v>
      </c>
      <c r="AC92" s="8">
        <f t="shared" si="36"/>
        <v>-188018</v>
      </c>
      <c r="AD92" s="8">
        <f t="shared" si="36"/>
        <v>-263235</v>
      </c>
      <c r="AE92" s="8">
        <f t="shared" si="36"/>
        <v>-297789</v>
      </c>
      <c r="AF92" s="8">
        <f t="shared" si="36"/>
        <v>-323262</v>
      </c>
    </row>
    <row r="93" spans="1:32" ht="15.75">
      <c r="A93" s="37" t="s">
        <v>58</v>
      </c>
      <c r="B93" s="1" t="s">
        <v>121</v>
      </c>
      <c r="C93" s="12">
        <v>4636.210335</v>
      </c>
      <c r="D93" s="12">
        <v>3714</v>
      </c>
      <c r="E93" s="13">
        <v>2162</v>
      </c>
      <c r="F93" s="13">
        <v>1915</v>
      </c>
      <c r="G93" s="13">
        <v>1673</v>
      </c>
      <c r="H93" s="13">
        <v>1610</v>
      </c>
      <c r="I93" s="28">
        <v>2758</v>
      </c>
      <c r="J93" s="26">
        <v>3471</v>
      </c>
      <c r="K93" s="13">
        <v>3663</v>
      </c>
      <c r="L93" s="29">
        <v>4288</v>
      </c>
      <c r="M93" s="13">
        <v>288.056726</v>
      </c>
      <c r="N93" s="12">
        <v>703</v>
      </c>
      <c r="O93" s="13">
        <v>805</v>
      </c>
      <c r="P93" s="13">
        <v>1022</v>
      </c>
      <c r="Q93" s="13">
        <v>966</v>
      </c>
      <c r="R93" s="13">
        <v>1172</v>
      </c>
      <c r="S93" s="28">
        <v>2416</v>
      </c>
      <c r="T93" s="26">
        <v>2418</v>
      </c>
      <c r="U93" s="13">
        <v>2639</v>
      </c>
      <c r="V93" s="29">
        <v>2451</v>
      </c>
      <c r="W93" s="13">
        <f t="shared" si="36"/>
        <v>4348.153609</v>
      </c>
      <c r="X93" s="12">
        <f t="shared" si="36"/>
        <v>3011</v>
      </c>
      <c r="Y93" s="12">
        <f t="shared" si="36"/>
        <v>1357</v>
      </c>
      <c r="Z93" s="12">
        <f t="shared" si="36"/>
        <v>893</v>
      </c>
      <c r="AA93" s="12">
        <f t="shared" si="36"/>
        <v>707</v>
      </c>
      <c r="AB93" s="12">
        <f t="shared" si="36"/>
        <v>438</v>
      </c>
      <c r="AC93" s="12">
        <f t="shared" si="36"/>
        <v>342</v>
      </c>
      <c r="AD93" s="12">
        <f t="shared" si="36"/>
        <v>1053</v>
      </c>
      <c r="AE93" s="12">
        <f t="shared" si="36"/>
        <v>1024</v>
      </c>
      <c r="AF93" s="12">
        <f t="shared" si="36"/>
        <v>1837</v>
      </c>
    </row>
    <row r="94" spans="1:32" ht="15.75">
      <c r="A94" s="37" t="s">
        <v>59</v>
      </c>
      <c r="B94" s="1" t="s">
        <v>121</v>
      </c>
      <c r="C94" s="12">
        <v>137.061457</v>
      </c>
      <c r="D94" s="12">
        <v>6</v>
      </c>
      <c r="E94" s="13">
        <v>463</v>
      </c>
      <c r="F94" s="13">
        <v>187</v>
      </c>
      <c r="G94" s="13">
        <v>92</v>
      </c>
      <c r="H94" s="13">
        <v>159</v>
      </c>
      <c r="I94" s="28">
        <v>277</v>
      </c>
      <c r="J94" s="26">
        <v>595</v>
      </c>
      <c r="K94" s="13">
        <v>853</v>
      </c>
      <c r="L94" s="29">
        <v>1015</v>
      </c>
      <c r="M94" s="13">
        <v>43784.833522</v>
      </c>
      <c r="N94" s="12">
        <v>42814</v>
      </c>
      <c r="O94" s="13">
        <v>89876</v>
      </c>
      <c r="P94" s="13">
        <v>74293</v>
      </c>
      <c r="Q94" s="13">
        <v>79252</v>
      </c>
      <c r="R94" s="13">
        <v>101795</v>
      </c>
      <c r="S94" s="28">
        <v>136030</v>
      </c>
      <c r="T94" s="26">
        <v>182944</v>
      </c>
      <c r="U94" s="13">
        <v>225156</v>
      </c>
      <c r="V94" s="29">
        <v>245771</v>
      </c>
      <c r="W94" s="13">
        <f t="shared" si="36"/>
        <v>-43647.772065</v>
      </c>
      <c r="X94" s="12">
        <f t="shared" si="36"/>
        <v>-42808</v>
      </c>
      <c r="Y94" s="12">
        <f t="shared" si="36"/>
        <v>-89413</v>
      </c>
      <c r="Z94" s="12">
        <f t="shared" si="36"/>
        <v>-74106</v>
      </c>
      <c r="AA94" s="12">
        <f t="shared" si="36"/>
        <v>-79160</v>
      </c>
      <c r="AB94" s="12">
        <f t="shared" si="36"/>
        <v>-101636</v>
      </c>
      <c r="AC94" s="12">
        <f t="shared" si="36"/>
        <v>-135753</v>
      </c>
      <c r="AD94" s="12">
        <f t="shared" si="36"/>
        <v>-182349</v>
      </c>
      <c r="AE94" s="12">
        <f t="shared" si="36"/>
        <v>-224303</v>
      </c>
      <c r="AF94" s="12">
        <f t="shared" si="36"/>
        <v>-244756</v>
      </c>
    </row>
    <row r="95" spans="1:32" ht="15.75">
      <c r="A95" s="37" t="s">
        <v>60</v>
      </c>
      <c r="B95" s="1" t="s">
        <v>121</v>
      </c>
      <c r="C95" s="12">
        <v>4072.4</v>
      </c>
      <c r="D95" s="12">
        <v>3244</v>
      </c>
      <c r="E95" s="13">
        <v>5746</v>
      </c>
      <c r="F95" s="13">
        <v>5034</v>
      </c>
      <c r="G95" s="13">
        <v>6009</v>
      </c>
      <c r="H95" s="13">
        <v>7008</v>
      </c>
      <c r="I95" s="28">
        <v>9726</v>
      </c>
      <c r="J95" s="26">
        <v>14782</v>
      </c>
      <c r="K95" s="13">
        <v>22078</v>
      </c>
      <c r="L95" s="29">
        <v>26522</v>
      </c>
      <c r="M95" s="13">
        <v>16094.3</v>
      </c>
      <c r="N95" s="12">
        <v>9096</v>
      </c>
      <c r="O95" s="13">
        <v>25673</v>
      </c>
      <c r="P95" s="13">
        <v>24620</v>
      </c>
      <c r="Q95" s="13">
        <v>20748</v>
      </c>
      <c r="R95" s="13">
        <v>26680</v>
      </c>
      <c r="S95" s="28">
        <v>37988</v>
      </c>
      <c r="T95" s="26">
        <v>59698</v>
      </c>
      <c r="U95" s="13">
        <v>66197</v>
      </c>
      <c r="V95" s="29">
        <v>74108</v>
      </c>
      <c r="W95" s="13">
        <f aca="true" t="shared" si="37" ref="W95:AA97">C95-M95</f>
        <v>-12021.9</v>
      </c>
      <c r="X95" s="12">
        <f t="shared" si="37"/>
        <v>-5852</v>
      </c>
      <c r="Y95" s="12">
        <f t="shared" si="37"/>
        <v>-19927</v>
      </c>
      <c r="Z95" s="12">
        <f t="shared" si="37"/>
        <v>-19586</v>
      </c>
      <c r="AA95" s="12">
        <f t="shared" si="37"/>
        <v>-14739</v>
      </c>
      <c r="AB95" s="12">
        <f>H95-R96</f>
        <v>4698</v>
      </c>
      <c r="AC95" s="12">
        <f aca="true" t="shared" si="38" ref="AC95:AF98">I95-S95</f>
        <v>-28262</v>
      </c>
      <c r="AD95" s="12">
        <f t="shared" si="38"/>
        <v>-44916</v>
      </c>
      <c r="AE95" s="12">
        <f t="shared" si="38"/>
        <v>-44119</v>
      </c>
      <c r="AF95" s="12">
        <f t="shared" si="38"/>
        <v>-47586</v>
      </c>
    </row>
    <row r="96" spans="1:32" ht="15.75">
      <c r="A96" s="37" t="s">
        <v>93</v>
      </c>
      <c r="B96" s="1" t="s">
        <v>121</v>
      </c>
      <c r="C96" s="12">
        <v>160.913307</v>
      </c>
      <c r="D96" s="12">
        <v>316</v>
      </c>
      <c r="E96" s="13">
        <v>663</v>
      </c>
      <c r="F96" s="13">
        <v>338</v>
      </c>
      <c r="G96" s="13">
        <v>471</v>
      </c>
      <c r="H96" s="13">
        <v>469</v>
      </c>
      <c r="I96" s="28">
        <v>426</v>
      </c>
      <c r="J96" s="26">
        <v>587</v>
      </c>
      <c r="K96" s="13">
        <v>805</v>
      </c>
      <c r="L96" s="29">
        <v>1048</v>
      </c>
      <c r="M96" s="13">
        <v>808.356545</v>
      </c>
      <c r="N96" s="12">
        <v>852</v>
      </c>
      <c r="O96" s="13">
        <v>1508</v>
      </c>
      <c r="P96" s="13">
        <v>1880</v>
      </c>
      <c r="Q96" s="13">
        <v>1250</v>
      </c>
      <c r="R96" s="13">
        <v>2310</v>
      </c>
      <c r="S96" s="28">
        <v>2899</v>
      </c>
      <c r="T96" s="26">
        <v>4371</v>
      </c>
      <c r="U96" s="13">
        <v>4419</v>
      </c>
      <c r="V96" s="29">
        <v>4024</v>
      </c>
      <c r="W96" s="13">
        <f t="shared" si="37"/>
        <v>-647.443238</v>
      </c>
      <c r="X96" s="12">
        <f t="shared" si="37"/>
        <v>-536</v>
      </c>
      <c r="Y96" s="12">
        <f t="shared" si="37"/>
        <v>-845</v>
      </c>
      <c r="Z96" s="12">
        <f t="shared" si="37"/>
        <v>-1542</v>
      </c>
      <c r="AA96" s="12">
        <f t="shared" si="37"/>
        <v>-779</v>
      </c>
      <c r="AB96" s="12">
        <f>H96-R96</f>
        <v>-1841</v>
      </c>
      <c r="AC96" s="12">
        <f t="shared" si="38"/>
        <v>-2473</v>
      </c>
      <c r="AD96" s="12">
        <f t="shared" si="38"/>
        <v>-3784</v>
      </c>
      <c r="AE96" s="12">
        <f t="shared" si="38"/>
        <v>-3614</v>
      </c>
      <c r="AF96" s="12">
        <f t="shared" si="38"/>
        <v>-2976</v>
      </c>
    </row>
    <row r="97" spans="1:32" ht="15.75">
      <c r="A97" s="37" t="s">
        <v>61</v>
      </c>
      <c r="B97" s="1" t="s">
        <v>121</v>
      </c>
      <c r="C97" s="12">
        <v>203.123838</v>
      </c>
      <c r="D97" s="12">
        <v>266</v>
      </c>
      <c r="E97" s="13">
        <v>411</v>
      </c>
      <c r="F97" s="13">
        <v>536</v>
      </c>
      <c r="G97" s="13">
        <v>995</v>
      </c>
      <c r="H97" s="13">
        <v>1390</v>
      </c>
      <c r="I97" s="28">
        <v>2125</v>
      </c>
      <c r="J97" s="26">
        <v>3094</v>
      </c>
      <c r="K97" s="13">
        <v>2226</v>
      </c>
      <c r="L97" s="29">
        <v>3130</v>
      </c>
      <c r="M97" s="13">
        <v>2328.148004</v>
      </c>
      <c r="N97" s="12">
        <v>3182</v>
      </c>
      <c r="O97" s="13">
        <v>12594</v>
      </c>
      <c r="P97" s="13">
        <v>15417</v>
      </c>
      <c r="Q97" s="13">
        <v>10974</v>
      </c>
      <c r="R97" s="13">
        <v>18503</v>
      </c>
      <c r="S97" s="28">
        <v>23908</v>
      </c>
      <c r="T97" s="26">
        <v>34911</v>
      </c>
      <c r="U97" s="13">
        <v>28268</v>
      </c>
      <c r="V97" s="29">
        <v>31938</v>
      </c>
      <c r="W97" s="13">
        <f t="shared" si="37"/>
        <v>-2125.024166</v>
      </c>
      <c r="X97" s="12">
        <f t="shared" si="37"/>
        <v>-2916</v>
      </c>
      <c r="Y97" s="12">
        <f t="shared" si="37"/>
        <v>-12183</v>
      </c>
      <c r="Z97" s="12">
        <f t="shared" si="37"/>
        <v>-14881</v>
      </c>
      <c r="AA97" s="12">
        <f t="shared" si="37"/>
        <v>-9979</v>
      </c>
      <c r="AB97" s="12">
        <f>H97-R97</f>
        <v>-17113</v>
      </c>
      <c r="AC97" s="12">
        <f t="shared" si="38"/>
        <v>-21783</v>
      </c>
      <c r="AD97" s="12">
        <f t="shared" si="38"/>
        <v>-31817</v>
      </c>
      <c r="AE97" s="12">
        <f t="shared" si="38"/>
        <v>-26042</v>
      </c>
      <c r="AF97" s="12">
        <f t="shared" si="38"/>
        <v>-28808</v>
      </c>
    </row>
    <row r="98" spans="1:32" ht="15.75">
      <c r="A98" s="37" t="s">
        <v>62</v>
      </c>
      <c r="B98" s="1"/>
      <c r="C98" s="15" t="s">
        <v>51</v>
      </c>
      <c r="D98" s="12" t="e">
        <f>#REF!-SUM(#REF!)</f>
        <v>#REF!</v>
      </c>
      <c r="E98" s="13">
        <v>3734</v>
      </c>
      <c r="F98" s="13">
        <v>4484</v>
      </c>
      <c r="G98" s="13">
        <f>1997+304</f>
        <v>2301</v>
      </c>
      <c r="H98" s="13">
        <v>2573</v>
      </c>
      <c r="I98" s="28">
        <v>2701</v>
      </c>
      <c r="J98" s="26">
        <v>3191</v>
      </c>
      <c r="K98" s="13">
        <v>4435</v>
      </c>
      <c r="L98" s="29">
        <v>4708</v>
      </c>
      <c r="M98" s="13" t="e">
        <f>#REF!-SUM(#REF!)</f>
        <v>#REF!</v>
      </c>
      <c r="N98" s="12" t="e">
        <f>#REF!-SUM(#REF!)</f>
        <v>#REF!</v>
      </c>
      <c r="O98" s="13">
        <v>4911</v>
      </c>
      <c r="P98" s="13">
        <v>4691</v>
      </c>
      <c r="Q98" s="13">
        <f>1413+1145</f>
        <v>2558</v>
      </c>
      <c r="R98" s="13">
        <v>1648</v>
      </c>
      <c r="S98" s="28">
        <v>2349</v>
      </c>
      <c r="T98" s="26">
        <v>3055</v>
      </c>
      <c r="U98" s="13">
        <v>3942</v>
      </c>
      <c r="V98" s="29">
        <v>3717</v>
      </c>
      <c r="W98" s="13">
        <f>SUM((W92)-(SUM(W93:W97)))</f>
        <v>1665.9985670000024</v>
      </c>
      <c r="X98" s="13">
        <f>SUM((X92)-(SUM(X93:X97)))</f>
        <v>350</v>
      </c>
      <c r="Y98" s="12">
        <f>E98-O98</f>
        <v>-1177</v>
      </c>
      <c r="Z98" s="12">
        <f>F98-P98</f>
        <v>-207</v>
      </c>
      <c r="AA98" s="12">
        <f>G98-Q98</f>
        <v>-257</v>
      </c>
      <c r="AB98" s="12">
        <f>H98-R98</f>
        <v>925</v>
      </c>
      <c r="AC98" s="12">
        <f t="shared" si="38"/>
        <v>352</v>
      </c>
      <c r="AD98" s="12">
        <f t="shared" si="38"/>
        <v>136</v>
      </c>
      <c r="AE98" s="12">
        <f t="shared" si="38"/>
        <v>493</v>
      </c>
      <c r="AF98" s="12">
        <f t="shared" si="38"/>
        <v>991</v>
      </c>
    </row>
    <row r="99" spans="1:32" ht="16.5">
      <c r="A99" s="36" t="s">
        <v>94</v>
      </c>
      <c r="B99" s="1" t="s">
        <v>121</v>
      </c>
      <c r="C99" s="8">
        <v>18516.7</v>
      </c>
      <c r="D99" s="8">
        <v>36581</v>
      </c>
      <c r="E99" s="9">
        <v>68203</v>
      </c>
      <c r="F99" s="9">
        <v>64780</v>
      </c>
      <c r="G99" s="9">
        <v>63792</v>
      </c>
      <c r="H99" s="9">
        <v>72035</v>
      </c>
      <c r="I99" s="30">
        <v>89662</v>
      </c>
      <c r="J99" s="24">
        <v>101125</v>
      </c>
      <c r="K99" s="9">
        <v>108070</v>
      </c>
      <c r="L99" s="25">
        <v>117177</v>
      </c>
      <c r="M99" s="10" t="s">
        <v>63</v>
      </c>
      <c r="N99" s="11" t="s">
        <v>63</v>
      </c>
      <c r="O99" s="10" t="s">
        <v>63</v>
      </c>
      <c r="P99" s="10" t="s">
        <v>63</v>
      </c>
      <c r="Q99" s="10" t="s">
        <v>63</v>
      </c>
      <c r="R99" s="10" t="s">
        <v>63</v>
      </c>
      <c r="S99" s="10" t="s">
        <v>63</v>
      </c>
      <c r="T99" s="33" t="s">
        <v>63</v>
      </c>
      <c r="U99" s="10" t="s">
        <v>105</v>
      </c>
      <c r="V99" s="31" t="s">
        <v>63</v>
      </c>
      <c r="W99" s="9">
        <f aca="true" t="shared" si="39" ref="W99:X103">C99-M99</f>
        <v>18516.7</v>
      </c>
      <c r="X99" s="8">
        <f t="shared" si="39"/>
        <v>36581</v>
      </c>
      <c r="Y99" s="11" t="s">
        <v>63</v>
      </c>
      <c r="Z99" s="11" t="s">
        <v>63</v>
      </c>
      <c r="AA99" s="11" t="s">
        <v>63</v>
      </c>
      <c r="AB99" s="11" t="s">
        <v>63</v>
      </c>
      <c r="AC99" s="11" t="s">
        <v>63</v>
      </c>
      <c r="AD99" s="11" t="s">
        <v>63</v>
      </c>
      <c r="AE99" s="11" t="s">
        <v>63</v>
      </c>
      <c r="AF99" s="11" t="s">
        <v>63</v>
      </c>
    </row>
    <row r="100" spans="1:32" ht="16.5">
      <c r="A100" s="37" t="s">
        <v>95</v>
      </c>
      <c r="B100" s="1" t="s">
        <v>121</v>
      </c>
      <c r="C100" s="12">
        <v>847.9</v>
      </c>
      <c r="D100" s="12">
        <v>1174</v>
      </c>
      <c r="E100" s="13">
        <v>1718</v>
      </c>
      <c r="F100" s="13">
        <v>1494</v>
      </c>
      <c r="G100" s="13">
        <v>1730</v>
      </c>
      <c r="H100" s="13">
        <v>1809</v>
      </c>
      <c r="I100" s="28">
        <v>2057</v>
      </c>
      <c r="J100" s="26">
        <v>2082</v>
      </c>
      <c r="K100" s="13">
        <v>2282</v>
      </c>
      <c r="L100" s="29">
        <v>2527</v>
      </c>
      <c r="M100" s="10" t="s">
        <v>63</v>
      </c>
      <c r="N100" s="11" t="s">
        <v>63</v>
      </c>
      <c r="O100" s="10" t="s">
        <v>63</v>
      </c>
      <c r="P100" s="10" t="s">
        <v>63</v>
      </c>
      <c r="Q100" s="10" t="s">
        <v>63</v>
      </c>
      <c r="R100" s="10" t="s">
        <v>63</v>
      </c>
      <c r="S100" s="10" t="s">
        <v>63</v>
      </c>
      <c r="T100" s="33" t="s">
        <v>63</v>
      </c>
      <c r="U100" s="14" t="s">
        <v>105</v>
      </c>
      <c r="V100" s="31" t="s">
        <v>63</v>
      </c>
      <c r="W100" s="13">
        <f t="shared" si="39"/>
        <v>847.9</v>
      </c>
      <c r="X100" s="12">
        <f t="shared" si="39"/>
        <v>1174</v>
      </c>
      <c r="Y100" s="11" t="s">
        <v>63</v>
      </c>
      <c r="Z100" s="11" t="s">
        <v>63</v>
      </c>
      <c r="AA100" s="11" t="s">
        <v>63</v>
      </c>
      <c r="AB100" s="11" t="s">
        <v>63</v>
      </c>
      <c r="AC100" s="11" t="s">
        <v>63</v>
      </c>
      <c r="AD100" s="11" t="s">
        <v>63</v>
      </c>
      <c r="AE100" s="11" t="s">
        <v>63</v>
      </c>
      <c r="AF100" s="11" t="s">
        <v>63</v>
      </c>
    </row>
    <row r="101" spans="1:32" ht="16.5">
      <c r="A101" s="37" t="s">
        <v>96</v>
      </c>
      <c r="B101" s="1" t="s">
        <v>121</v>
      </c>
      <c r="C101" s="12">
        <v>17118.996645</v>
      </c>
      <c r="D101" s="12">
        <v>34848</v>
      </c>
      <c r="E101" s="13">
        <v>65615</v>
      </c>
      <c r="F101" s="13">
        <v>62529</v>
      </c>
      <c r="G101" s="13">
        <v>61352</v>
      </c>
      <c r="H101" s="13">
        <v>69143</v>
      </c>
      <c r="I101" s="28">
        <v>86383</v>
      </c>
      <c r="J101" s="26">
        <v>97875</v>
      </c>
      <c r="K101" s="13">
        <v>104700</v>
      </c>
      <c r="L101" s="29">
        <v>112994</v>
      </c>
      <c r="M101" s="10" t="s">
        <v>63</v>
      </c>
      <c r="N101" s="11" t="s">
        <v>63</v>
      </c>
      <c r="O101" s="10" t="s">
        <v>63</v>
      </c>
      <c r="P101" s="10" t="s">
        <v>63</v>
      </c>
      <c r="Q101" s="10" t="s">
        <v>63</v>
      </c>
      <c r="R101" s="10" t="s">
        <v>63</v>
      </c>
      <c r="S101" s="10" t="s">
        <v>63</v>
      </c>
      <c r="T101" s="33" t="s">
        <v>63</v>
      </c>
      <c r="U101" s="14" t="s">
        <v>105</v>
      </c>
      <c r="V101" s="31" t="s">
        <v>63</v>
      </c>
      <c r="W101" s="13">
        <f t="shared" si="39"/>
        <v>17118.996645</v>
      </c>
      <c r="X101" s="12">
        <f t="shared" si="39"/>
        <v>34848</v>
      </c>
      <c r="Y101" s="11" t="s">
        <v>63</v>
      </c>
      <c r="Z101" s="11" t="s">
        <v>63</v>
      </c>
      <c r="AA101" s="11" t="s">
        <v>63</v>
      </c>
      <c r="AB101" s="11" t="s">
        <v>63</v>
      </c>
      <c r="AC101" s="11" t="s">
        <v>63</v>
      </c>
      <c r="AD101" s="11" t="s">
        <v>63</v>
      </c>
      <c r="AE101" s="11" t="s">
        <v>63</v>
      </c>
      <c r="AF101" s="11" t="s">
        <v>63</v>
      </c>
    </row>
    <row r="102" spans="1:32" ht="16.5">
      <c r="A102" s="37" t="s">
        <v>97</v>
      </c>
      <c r="B102" s="1" t="s">
        <v>121</v>
      </c>
      <c r="C102" s="12">
        <v>150.89369</v>
      </c>
      <c r="D102" s="12">
        <v>120</v>
      </c>
      <c r="E102" s="13">
        <v>203</v>
      </c>
      <c r="F102" s="13">
        <v>240</v>
      </c>
      <c r="G102" s="13">
        <v>158</v>
      </c>
      <c r="H102" s="13">
        <v>364</v>
      </c>
      <c r="I102" s="28">
        <v>375</v>
      </c>
      <c r="J102" s="26">
        <v>157</v>
      </c>
      <c r="K102" s="13">
        <v>126</v>
      </c>
      <c r="L102" s="27">
        <v>465</v>
      </c>
      <c r="M102" s="10" t="s">
        <v>63</v>
      </c>
      <c r="N102" s="11" t="s">
        <v>63</v>
      </c>
      <c r="O102" s="10" t="s">
        <v>63</v>
      </c>
      <c r="P102" s="10" t="s">
        <v>63</v>
      </c>
      <c r="Q102" s="10" t="s">
        <v>63</v>
      </c>
      <c r="R102" s="10" t="s">
        <v>63</v>
      </c>
      <c r="S102" s="10" t="s">
        <v>63</v>
      </c>
      <c r="T102" s="33" t="s">
        <v>63</v>
      </c>
      <c r="U102" s="14" t="s">
        <v>105</v>
      </c>
      <c r="V102" s="31" t="s">
        <v>63</v>
      </c>
      <c r="W102" s="13">
        <f t="shared" si="39"/>
        <v>150.89369</v>
      </c>
      <c r="X102" s="12">
        <f t="shared" si="39"/>
        <v>120</v>
      </c>
      <c r="Y102" s="11" t="s">
        <v>63</v>
      </c>
      <c r="Z102" s="11" t="s">
        <v>63</v>
      </c>
      <c r="AA102" s="11" t="s">
        <v>63</v>
      </c>
      <c r="AB102" s="11" t="s">
        <v>63</v>
      </c>
      <c r="AC102" s="11" t="s">
        <v>63</v>
      </c>
      <c r="AD102" s="11" t="s">
        <v>63</v>
      </c>
      <c r="AE102" s="11" t="s">
        <v>63</v>
      </c>
      <c r="AF102" s="11" t="s">
        <v>63</v>
      </c>
    </row>
    <row r="103" spans="1:32" ht="16.5">
      <c r="A103" s="37" t="s">
        <v>98</v>
      </c>
      <c r="B103" s="1" t="s">
        <v>121</v>
      </c>
      <c r="C103" s="12">
        <v>398.9</v>
      </c>
      <c r="D103" s="12">
        <v>439</v>
      </c>
      <c r="E103" s="13">
        <v>667</v>
      </c>
      <c r="F103" s="13">
        <v>517</v>
      </c>
      <c r="G103" s="13">
        <v>552</v>
      </c>
      <c r="H103" s="13">
        <f>H99-H100-H101-H102</f>
        <v>719</v>
      </c>
      <c r="I103" s="13">
        <v>847</v>
      </c>
      <c r="J103" s="26">
        <v>1011</v>
      </c>
      <c r="K103" s="13"/>
      <c r="L103" s="31" t="s">
        <v>63</v>
      </c>
      <c r="M103" s="10" t="s">
        <v>63</v>
      </c>
      <c r="N103" s="11" t="s">
        <v>63</v>
      </c>
      <c r="O103" s="34" t="s">
        <v>63</v>
      </c>
      <c r="P103" s="34" t="s">
        <v>63</v>
      </c>
      <c r="Q103" s="34" t="s">
        <v>63</v>
      </c>
      <c r="R103" s="34" t="s">
        <v>63</v>
      </c>
      <c r="S103" s="34" t="s">
        <v>63</v>
      </c>
      <c r="T103" s="34" t="s">
        <v>63</v>
      </c>
      <c r="U103" s="34" t="s">
        <v>63</v>
      </c>
      <c r="V103" s="31" t="s">
        <v>63</v>
      </c>
      <c r="W103" s="13">
        <f t="shared" si="39"/>
        <v>398.9</v>
      </c>
      <c r="X103" s="12">
        <f t="shared" si="39"/>
        <v>439</v>
      </c>
      <c r="Y103" s="11" t="s">
        <v>63</v>
      </c>
      <c r="Z103" s="11" t="s">
        <v>63</v>
      </c>
      <c r="AA103" s="11" t="s">
        <v>63</v>
      </c>
      <c r="AB103" s="11" t="s">
        <v>63</v>
      </c>
      <c r="AC103" s="11" t="s">
        <v>63</v>
      </c>
      <c r="AD103" s="11" t="s">
        <v>63</v>
      </c>
      <c r="AE103" s="11" t="s">
        <v>63</v>
      </c>
      <c r="AF103" s="11" t="s">
        <v>63</v>
      </c>
    </row>
    <row r="104" spans="1:32" ht="16.5">
      <c r="A104" s="40" t="s">
        <v>99</v>
      </c>
      <c r="B104" s="41" t="s">
        <v>121</v>
      </c>
      <c r="C104" s="42" t="s">
        <v>64</v>
      </c>
      <c r="D104" s="43" t="s">
        <v>63</v>
      </c>
      <c r="E104" s="43" t="s">
        <v>63</v>
      </c>
      <c r="F104" s="43" t="s">
        <v>63</v>
      </c>
      <c r="G104" s="43" t="s">
        <v>63</v>
      </c>
      <c r="H104" s="43" t="s">
        <v>63</v>
      </c>
      <c r="I104" s="43" t="s">
        <v>63</v>
      </c>
      <c r="J104" s="43" t="s">
        <v>63</v>
      </c>
      <c r="K104" s="43"/>
      <c r="L104" s="44" t="s">
        <v>63</v>
      </c>
      <c r="M104" s="43" t="s">
        <v>63</v>
      </c>
      <c r="N104" s="43" t="s">
        <v>63</v>
      </c>
      <c r="O104" s="45" t="s">
        <v>63</v>
      </c>
      <c r="P104" s="45" t="s">
        <v>63</v>
      </c>
      <c r="Q104" s="45" t="s">
        <v>63</v>
      </c>
      <c r="R104" s="45" t="s">
        <v>63</v>
      </c>
      <c r="S104" s="45" t="s">
        <v>63</v>
      </c>
      <c r="T104" s="45" t="s">
        <v>63</v>
      </c>
      <c r="U104" s="45" t="s">
        <v>63</v>
      </c>
      <c r="V104" s="44" t="s">
        <v>63</v>
      </c>
      <c r="W104" s="43" t="s">
        <v>63</v>
      </c>
      <c r="X104" s="43" t="s">
        <v>63</v>
      </c>
      <c r="Y104" s="43" t="s">
        <v>63</v>
      </c>
      <c r="Z104" s="43" t="s">
        <v>63</v>
      </c>
      <c r="AA104" s="43" t="s">
        <v>63</v>
      </c>
      <c r="AB104" s="43" t="s">
        <v>63</v>
      </c>
      <c r="AC104" s="43" t="s">
        <v>63</v>
      </c>
      <c r="AD104" s="43" t="s">
        <v>63</v>
      </c>
      <c r="AE104" s="43" t="s">
        <v>63</v>
      </c>
      <c r="AF104" s="43" t="s">
        <v>63</v>
      </c>
    </row>
    <row r="105" spans="1:31" ht="15.75">
      <c r="A105" s="37"/>
      <c r="B105" s="4"/>
      <c r="C105" s="4"/>
      <c r="D105" s="4"/>
      <c r="E105" s="4"/>
      <c r="F105" s="21"/>
      <c r="G105" s="21"/>
      <c r="H105" s="21"/>
      <c r="I105" s="21"/>
      <c r="J105" s="21"/>
      <c r="K105" s="21"/>
      <c r="L105" s="21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21"/>
      <c r="AB105" s="21"/>
      <c r="AC105" s="21"/>
      <c r="AD105" s="21"/>
      <c r="AE105" s="21"/>
    </row>
    <row r="106" spans="1:31" ht="15.75">
      <c r="A106" s="1" t="s">
        <v>68</v>
      </c>
      <c r="B106" s="1"/>
      <c r="C106" s="5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</row>
    <row r="107" spans="1:31" ht="15.75">
      <c r="A107" s="1" t="s">
        <v>112</v>
      </c>
      <c r="B107" s="1"/>
      <c r="C107" s="5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</row>
    <row r="108" spans="1:31" ht="16.5">
      <c r="A108" s="6" t="s">
        <v>69</v>
      </c>
      <c r="B108" s="6"/>
      <c r="C108" s="5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</row>
    <row r="109" spans="1:31" ht="15.75">
      <c r="A109" s="16" t="s">
        <v>113</v>
      </c>
      <c r="B109" s="16"/>
      <c r="C109" s="5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</row>
  </sheetData>
  <mergeCells count="40">
    <mergeCell ref="F7:F8"/>
    <mergeCell ref="K7:K8"/>
    <mergeCell ref="G7:G8"/>
    <mergeCell ref="H7:H8"/>
    <mergeCell ref="I7:I8"/>
    <mergeCell ref="A5:A8"/>
    <mergeCell ref="C7:C8"/>
    <mergeCell ref="D7:D8"/>
    <mergeCell ref="E7:E8"/>
    <mergeCell ref="W5:W6"/>
    <mergeCell ref="X5:X6"/>
    <mergeCell ref="C5:C6"/>
    <mergeCell ref="D5:D6"/>
    <mergeCell ref="M5:M6"/>
    <mergeCell ref="N5:N6"/>
    <mergeCell ref="E5:L6"/>
    <mergeCell ref="O5:V6"/>
    <mergeCell ref="J7:J8"/>
    <mergeCell ref="M7:M8"/>
    <mergeCell ref="N7:N8"/>
    <mergeCell ref="O7:O8"/>
    <mergeCell ref="L7:L8"/>
    <mergeCell ref="P7:P8"/>
    <mergeCell ref="Q7:Q8"/>
    <mergeCell ref="R7:R8"/>
    <mergeCell ref="S7:S8"/>
    <mergeCell ref="W7:W8"/>
    <mergeCell ref="T7:T8"/>
    <mergeCell ref="U7:U8"/>
    <mergeCell ref="V7:V8"/>
    <mergeCell ref="X7:X8"/>
    <mergeCell ref="AF7:AF8"/>
    <mergeCell ref="Y5:AE6"/>
    <mergeCell ref="AC7:AC8"/>
    <mergeCell ref="AD7:AD8"/>
    <mergeCell ref="AE7:AE8"/>
    <mergeCell ref="Y7:Y8"/>
    <mergeCell ref="Z7:Z8"/>
    <mergeCell ref="AA7:AA8"/>
    <mergeCell ref="AB7:AB8"/>
  </mergeCells>
  <hyperlinks>
    <hyperlink ref="A3" location="Notes!A1" display="See Notes"/>
  </hyperlinks>
  <printOptions/>
  <pageMargins left="0" right="0" top="0.5" bottom="0.5" header="0.5" footer="0.5"/>
  <pageSetup fitToHeight="1" fitToWidth="1" horizontalDpi="600" verticalDpi="600" orientation="portrait" paperSize="17" scale="29" r:id="rId1"/>
  <headerFooter alignWithMargins="0">
    <oddFooter>&amp;L&amp;D</oddFooter>
  </headerFooter>
  <colBreaks count="1" manualBreakCount="1">
    <brk id="1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23"/>
  <sheetViews>
    <sheetView showGridLines="0" zoomScale="75" zoomScaleNormal="75" workbookViewId="0" topLeftCell="A1">
      <selection activeCell="A3" sqref="A3"/>
    </sheetView>
  </sheetViews>
  <sheetFormatPr defaultColWidth="8.796875" defaultRowHeight="15.75"/>
  <sheetData>
    <row r="1" ht="15.75">
      <c r="A1" s="2" t="s">
        <v>119</v>
      </c>
    </row>
    <row r="3" ht="15.75">
      <c r="A3" s="18" t="s">
        <v>115</v>
      </c>
    </row>
    <row r="4" ht="15.75">
      <c r="A4" s="18"/>
    </row>
    <row r="5" ht="15.75">
      <c r="A5" t="s">
        <v>116</v>
      </c>
    </row>
    <row r="6" ht="15.75">
      <c r="A6" s="2" t="s">
        <v>117</v>
      </c>
    </row>
    <row r="7" ht="15.75">
      <c r="A7" s="1" t="s">
        <v>107</v>
      </c>
    </row>
    <row r="8" ht="15.75">
      <c r="A8" s="1" t="s">
        <v>108</v>
      </c>
    </row>
    <row r="10" ht="15.75">
      <c r="A10" s="4" t="s">
        <v>71</v>
      </c>
    </row>
    <row r="11" ht="15.75">
      <c r="A11" s="4" t="s">
        <v>72</v>
      </c>
    </row>
    <row r="13" ht="15.75">
      <c r="A13" s="4" t="s">
        <v>65</v>
      </c>
    </row>
    <row r="14" ht="15.75">
      <c r="A14" s="1" t="s">
        <v>66</v>
      </c>
    </row>
    <row r="15" ht="15.75">
      <c r="A15" s="1" t="s">
        <v>67</v>
      </c>
    </row>
    <row r="16" ht="15.75">
      <c r="A16" s="1" t="s">
        <v>70</v>
      </c>
    </row>
    <row r="18" ht="15.75">
      <c r="A18" s="1" t="s">
        <v>68</v>
      </c>
    </row>
    <row r="19" ht="15.75">
      <c r="A19" s="1" t="s">
        <v>112</v>
      </c>
    </row>
    <row r="20" ht="16.5">
      <c r="A20" s="6" t="s">
        <v>69</v>
      </c>
    </row>
    <row r="22" ht="15.75">
      <c r="A22" t="s">
        <v>106</v>
      </c>
    </row>
    <row r="23" ht="15.75">
      <c r="A23" s="19" t="s">
        <v>118</v>
      </c>
    </row>
  </sheetData>
  <hyperlinks>
    <hyperlink ref="A3" location="Data!A1" display="Back to Data"/>
    <hyperlink ref="A23" r:id="rId1" display="&lt;http://www.census.gov/foreign-trade/Press-Release/2007pr/final_revisions/&gt;; (released 10 June 2008).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 Exports, General Imports, and Merchandise Trade Balance by Selected SITC Commodity Group</dc:title>
  <dc:subject/>
  <dc:creator>US Census Bureau</dc:creator>
  <cp:keywords/>
  <dc:description/>
  <cp:lastModifiedBy>obrie014</cp:lastModifiedBy>
  <cp:lastPrinted>2008-07-25T19:03:23Z</cp:lastPrinted>
  <dcterms:created xsi:type="dcterms:W3CDTF">2004-04-27T15:37:27Z</dcterms:created>
  <dcterms:modified xsi:type="dcterms:W3CDTF">2008-11-25T18:16:07Z</dcterms:modified>
  <cp:category/>
  <cp:version/>
  <cp:contentType/>
  <cp:contentStatus/>
</cp:coreProperties>
</file>