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Florid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<sst xmlns="http://schemas.openxmlformats.org/spreadsheetml/2006/main" count="260" uniqueCount="125">
  <si>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</si>
  <si>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</si>
  <si>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</si>
  <si>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</si>
  <si>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</si>
  <si>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</si>
  <si>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</si>
  <si>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</si>
  <si>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</si>
  <si>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</si>
  <si>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</si>
  <si>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</si>
  <si>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</si>
  <si>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</si>
  <si>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</si>
  <si>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</si>
  <si>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</si>
  <si>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</si>
  <si>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</si>
  <si>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</si>
  <si>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</si>
  <si>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</si>
  <si>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</si>
  <si>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</si>
  <si>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</si>
  <si>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</si>
  <si>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</si>
  <si>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</si>
  <si>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</si>
  <si>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</si>
  <si>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</si>
  <si>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</si>
  <si>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</si>
  <si>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</si>
  <si>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</si>
  <si>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</si>
  <si>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</si>
  <si>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</si>
  <si>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</si>
  <si>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</si>
  <si>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</si>
  <si>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</si>
  <si>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</si>
  <si>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</si>
  <si>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</si>
  <si>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</si>
  <si>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</si>
  <si>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</si>
  <si>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</si>
  <si>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</si>
  <si>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</si>
  <si>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</si>
  <si>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</si>
  <si>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</si>
  <si>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</si>
  <si>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</si>
  <si>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</si>
  <si>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</si>
  <si>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</si>
  <si>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</si>
  <si>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</si>
  <si>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</si>
  <si>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</si>
  <si>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</si>
  <si>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</si>
  <si>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</si>
  <si>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</si>
  <si>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</si>
  <si>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</si>
  <si>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</si>
  <si>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</si>
  <si>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</si>
  <si>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</si>
  <si>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</si>
  <si>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</si>
  <si>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</si>
  <si>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</si>
  <si>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</si>
  <si>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</si>
  <si>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</si>
  <si>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</si>
  <si>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</si>
  <si>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</si>
  <si>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</si>
  <si>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</si>
  <si>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</si>
  <si>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</si>
  <si>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</si>
  <si>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</si>
  <si>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</si>
  <si>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</si>
  <si>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</si>
  <si>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</si>
  <si>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</si>
  <si>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</si>
  <si>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</si>
  <si>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</si>
  <si>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</si>
  <si>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</si>
  <si>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</si>
  <si>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</si>
  <si>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</si>
  <si>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</si>
  <si>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</si>
  <si>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</si>
  <si>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</si>
  <si>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</si>
  <si>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</si>
  <si>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</si>
  <si>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</si>
  <si>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</si>
  <si>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</si>
  <si>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</si>
  <si>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</si>
  <si>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</si>
  <si>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</si>
  <si>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</si>
  <si>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</si>
  <si>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</si>
  <si>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Florida</t>
  </si>
  <si>
    <t>Florida Values</t>
  </si>
  <si>
    <t>Florida Shares</t>
  </si>
  <si>
    <t>These are the values used to adjust "All Fuels"</t>
  </si>
  <si>
    <t>Florida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</si>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</sst>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O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</cols>
  <sheetData>
    <row r="1" ht="12.75">
      <c r="A1" s="1" t="s">
        <v>123</v>
      </c>
    </row>
    <row r="2" ht="12.75">
      <c r="A2" s="71" t="s">
        <v>116</v>
      </c>
    </row>
    <row r="3" spans="1:27" ht="12.75">
      <c r="A3" s="66" t="s">
        <v>86</v>
      </c>
      <c r="B3" s="1">
        <v>1980</v>
      </c>
      <c r="C3" s="1">
        <f>B3+1</f>
        <v>1981</v>
      </c>
      <c r="D3" s="1">
        <f aca="true" t="shared" si="0" ref="D3:AA3">C3+1</f>
        <v>1982</v>
      </c>
      <c r="E3" s="1">
        <f t="shared" si="0"/>
        <v>1983</v>
      </c>
      <c r="F3" s="1">
        <f t="shared" si="0"/>
        <v>1984</v>
      </c>
      <c r="G3" s="1">
        <f t="shared" si="0"/>
        <v>1985</v>
      </c>
      <c r="H3" s="1">
        <f t="shared" si="0"/>
        <v>1986</v>
      </c>
      <c r="I3" s="1">
        <f t="shared" si="0"/>
        <v>1987</v>
      </c>
      <c r="J3" s="1">
        <f t="shared" si="0"/>
        <v>1988</v>
      </c>
      <c r="K3" s="1">
        <f t="shared" si="0"/>
        <v>1989</v>
      </c>
      <c r="L3" s="1">
        <f t="shared" si="0"/>
        <v>1990</v>
      </c>
      <c r="M3" s="1">
        <f t="shared" si="0"/>
        <v>1991</v>
      </c>
      <c r="N3" s="1">
        <f t="shared" si="0"/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(Florida!F82/10^6)</f>
        <v>21.095390570762287</v>
      </c>
      <c r="C4" s="69">
        <f>(Florida!G82/10^6)</f>
        <v>22.144212786474306</v>
      </c>
      <c r="D4" s="69">
        <f>(Florida!H82/10^6)</f>
        <v>22.535321229485515</v>
      </c>
      <c r="E4" s="69">
        <f>(Florida!I82/10^6)</f>
        <v>29.947404039658718</v>
      </c>
      <c r="F4" s="69">
        <f>(Florida!J82/10^6)</f>
        <v>35.55427800963754</v>
      </c>
      <c r="G4" s="69">
        <f>(Florida!K82/10^6)</f>
        <v>44.38851253115681</v>
      </c>
      <c r="H4" s="69">
        <f>(Florida!L82/10^6)</f>
        <v>43.159027390612565</v>
      </c>
      <c r="I4" s="69">
        <f>(Florida!M82/10^6)</f>
        <v>55.13611008390762</v>
      </c>
      <c r="J4" s="69">
        <f>(Florida!N82/10^6)</f>
        <v>57.526924699280805</v>
      </c>
      <c r="K4" s="69">
        <f>(Florida!O82/10^6)</f>
        <v>59.899313657079894</v>
      </c>
      <c r="L4" s="69">
        <f>(Florida!P82/10^6)</f>
        <v>59.622796422815384</v>
      </c>
      <c r="M4" s="69">
        <f>(Florida!Q82/10^6)</f>
        <v>61.24779429262881</v>
      </c>
      <c r="N4" s="69">
        <f>(Florida!R82/10^6)</f>
        <v>61.155796009576505</v>
      </c>
      <c r="O4" s="69">
        <f>(Florida!S82/10^6)</f>
        <v>61.6674485662952</v>
      </c>
      <c r="P4" s="69">
        <f>(Florida!T82/10^6)</f>
        <v>62.53388650160197</v>
      </c>
      <c r="Q4" s="69">
        <f>(Florida!U82/10^6)</f>
        <v>64.81256019671383</v>
      </c>
      <c r="R4" s="69">
        <f>(Florida!V82/10^6)</f>
        <v>70.36972179380518</v>
      </c>
      <c r="S4" s="69">
        <f>(Florida!W82/10^6)</f>
        <v>70.92582421671824</v>
      </c>
      <c r="T4" s="69">
        <f>(Florida!X82/10^6)</f>
        <v>70.75203422838193</v>
      </c>
      <c r="U4" s="69">
        <f>(Florida!Y82/10^6)</f>
        <v>67.61831609432684</v>
      </c>
      <c r="V4" s="69">
        <f>(Florida!Z82/10^6)</f>
        <v>71.8308610547421</v>
      </c>
      <c r="W4" s="69">
        <f>(Florida!AA82/10^6)</f>
        <v>68.66928770903681</v>
      </c>
      <c r="X4" s="69">
        <f>(Florida!AB82/10^6)</f>
        <v>68.0842443503879</v>
      </c>
      <c r="Y4" s="69">
        <f>(Florida!AC82/10^6)</f>
        <v>68.48772754560105</v>
      </c>
      <c r="Z4" s="69">
        <f>(Florida!AD82/10^6)</f>
        <v>66.17277563848464</v>
      </c>
      <c r="AA4" s="69">
        <f>(Florida!AE82/10^6)</f>
        <v>63.64034380186484</v>
      </c>
    </row>
    <row r="5" spans="1:27" ht="12.75">
      <c r="A5" s="68" t="s">
        <v>117</v>
      </c>
      <c r="B5" s="69">
        <f>((Florida!F83+Florida!F84)/10^6)</f>
        <v>119.72287082749956</v>
      </c>
      <c r="C5" s="69">
        <f>((Florida!G83+Florida!G84)/10^6)</f>
        <v>117.55434474121816</v>
      </c>
      <c r="D5" s="69">
        <f>((Florida!H83+Florida!H84)/10^6)</f>
        <v>101.38578447116173</v>
      </c>
      <c r="E5" s="69">
        <f>((Florida!I83+Florida!I84)/10^6)</f>
        <v>100.85007094002431</v>
      </c>
      <c r="F5" s="69">
        <f>((Florida!J83+Florida!J84)/10^6)</f>
        <v>92.19296822493531</v>
      </c>
      <c r="G5" s="69">
        <f>((Florida!K83+Florida!K84)/10^6)</f>
        <v>92.94797922200321</v>
      </c>
      <c r="H5" s="69">
        <f>((Florida!L83+Florida!L84)/10^6)</f>
        <v>106.04526495251982</v>
      </c>
      <c r="I5" s="69">
        <f>((Florida!M83+Florida!M84)/10^6)</f>
        <v>103.43757358134553</v>
      </c>
      <c r="J5" s="69">
        <f>((Florida!N83+Florida!N84)/10^6)</f>
        <v>111.5582743455017</v>
      </c>
      <c r="K5" s="69">
        <f>((Florida!O83+Florida!O84)/10^6)</f>
        <v>111.89368421782741</v>
      </c>
      <c r="L5" s="69">
        <f>((Florida!P83+Florida!P84)/10^6)</f>
        <v>111.36188922211984</v>
      </c>
      <c r="M5" s="69">
        <f>((Florida!Q83+Florida!Q84)/10^6)</f>
        <v>109.55898221725485</v>
      </c>
      <c r="N5" s="69">
        <f>((Florida!R83+Florida!R84)/10^6)</f>
        <v>111.43518291006083</v>
      </c>
      <c r="O5" s="69">
        <f>((Florida!S83+Florida!S84)/10^6)</f>
        <v>115.01906265088031</v>
      </c>
      <c r="P5" s="69">
        <f>((Florida!T83+Florida!T84)/10^6)</f>
        <v>119.05150818317637</v>
      </c>
      <c r="Q5" s="69">
        <f>((Florida!U83+Florida!U84)/10^6)</f>
        <v>113.15899580828112</v>
      </c>
      <c r="R5" s="69">
        <f>((Florida!V83+Florida!V84)/10^6)</f>
        <v>116.4917326318755</v>
      </c>
      <c r="S5" s="69">
        <f>((Florida!W83+Florida!W84)/10^6)</f>
        <v>122.13509285745647</v>
      </c>
      <c r="T5" s="69">
        <f>((Florida!X83+Florida!X84)/10^6)</f>
        <v>136.06056583677028</v>
      </c>
      <c r="U5" s="69">
        <f>((Florida!Y83+Florida!Y84)/10^6)</f>
        <v>135.80459659438483</v>
      </c>
      <c r="V5" s="69">
        <f>((Florida!Z83+Florida!Z84)/10^6)</f>
        <v>140.53617316571243</v>
      </c>
      <c r="W5" s="69">
        <f>((Florida!AA83+Florida!AA84)/10^6)</f>
        <v>140.2421771052607</v>
      </c>
      <c r="X5" s="69">
        <f>((Florida!AB83+Florida!AB84)/10^6)</f>
        <v>136.56462813007894</v>
      </c>
      <c r="Y5" s="69">
        <f>((Florida!AC83+Florida!AC84)/10^6)</f>
        <v>139.50057934136314</v>
      </c>
      <c r="Z5" s="69">
        <f>((Florida!AD83+Florida!AD84)/10^6)</f>
        <v>152.03616741246168</v>
      </c>
      <c r="AA5" s="69">
        <f>((Florida!AE83+Florida!AE84)/10^6)</f>
        <v>155.8858855043297</v>
      </c>
    </row>
    <row r="6" spans="1:27" ht="12.75">
      <c r="A6" s="67" t="s">
        <v>69</v>
      </c>
      <c r="B6" s="69">
        <f>(Florida!F85/10^6)</f>
        <v>17.417196111245644</v>
      </c>
      <c r="C6" s="69">
        <f>(Florida!G85/10^6)</f>
        <v>18.892069411233116</v>
      </c>
      <c r="D6" s="69">
        <f>(Florida!H85/10^6)</f>
        <v>17.92475311897667</v>
      </c>
      <c r="E6" s="69">
        <f>(Florida!I85/10^6)</f>
        <v>16.953182044315025</v>
      </c>
      <c r="F6" s="69">
        <f>(Florida!J85/10^6)</f>
        <v>16.79807409552283</v>
      </c>
      <c r="G6" s="69">
        <f>(Florida!K85/10^6)</f>
        <v>16.103711317648788</v>
      </c>
      <c r="H6" s="69">
        <f>(Florida!L85/10^6)</f>
        <v>15.772116713489815</v>
      </c>
      <c r="I6" s="69">
        <f>(Florida!M85/10^6)</f>
        <v>16.537350804303884</v>
      </c>
      <c r="J6" s="69">
        <f>(Florida!N85/10^6)</f>
        <v>16.117082185784604</v>
      </c>
      <c r="K6" s="69">
        <f>(Florida!O85/10^6)</f>
        <v>17.778101236980785</v>
      </c>
      <c r="L6" s="69">
        <f>(Florida!P85/10^6)</f>
        <v>18.04634546399919</v>
      </c>
      <c r="M6" s="69">
        <f>(Florida!Q85/10^6)</f>
        <v>19.054301231007212</v>
      </c>
      <c r="N6" s="69">
        <f>(Florida!R85/10^6)</f>
        <v>19.603601899732542</v>
      </c>
      <c r="O6" s="69">
        <f>(Florida!S85/10^6)</f>
        <v>19.42290675698175</v>
      </c>
      <c r="P6" s="69">
        <f>(Florida!T85/10^6)</f>
        <v>22.035079619384653</v>
      </c>
      <c r="Q6" s="69">
        <f>(Florida!U85/10^6)</f>
        <v>30.608703144205236</v>
      </c>
      <c r="R6" s="69">
        <f>(Florida!V85/10^6)</f>
        <v>29.644290561894326</v>
      </c>
      <c r="S6" s="69">
        <f>(Florida!W85/10^6)</f>
        <v>28.895195832091364</v>
      </c>
      <c r="T6" s="69">
        <f>(Florida!X85/10^6)</f>
        <v>27.945366957354693</v>
      </c>
      <c r="U6" s="69">
        <f>(Florida!Y85/10^6)</f>
        <v>30.800257742974257</v>
      </c>
      <c r="V6" s="69">
        <f>(Florida!Z85/10^6)</f>
        <v>30.3224926961008</v>
      </c>
      <c r="W6" s="69">
        <f>(Florida!AA85/10^6)</f>
        <v>30.083098638417347</v>
      </c>
      <c r="X6" s="69">
        <f>(Florida!AB85/10^6)</f>
        <v>37.32939085093865</v>
      </c>
      <c r="Y6" s="69">
        <f>(Florida!AC85/10^6)</f>
        <v>38.09555122249039</v>
      </c>
      <c r="Z6" s="69">
        <f>(Florida!AD85/10^6)</f>
        <v>39.95234854148262</v>
      </c>
      <c r="AA6" s="69">
        <f>(Florida!AE85/10^6)</f>
        <v>43.05688738381514</v>
      </c>
    </row>
    <row r="7" spans="1:27" ht="12.75">
      <c r="A7" s="66" t="s">
        <v>79</v>
      </c>
      <c r="B7" s="70">
        <f>(Florida!F86/10^6)</f>
        <v>158.23545750950748</v>
      </c>
      <c r="C7" s="70">
        <f>(Florida!G86/10^6)</f>
        <v>158.5906269389256</v>
      </c>
      <c r="D7" s="70">
        <f>(Florida!H86/10^6)</f>
        <v>141.8458588196239</v>
      </c>
      <c r="E7" s="70">
        <f>(Florida!I86/10^6)</f>
        <v>147.7506570239981</v>
      </c>
      <c r="F7" s="70">
        <f>(Florida!J86/10^6)</f>
        <v>144.54532033009568</v>
      </c>
      <c r="G7" s="70">
        <f>(Florida!K86/10^6)</f>
        <v>153.4402030708088</v>
      </c>
      <c r="H7" s="70">
        <f>(Florida!L86/10^6)</f>
        <v>164.9764090566222</v>
      </c>
      <c r="I7" s="70">
        <f>(Florida!M86/10^6)</f>
        <v>175.11103446955704</v>
      </c>
      <c r="J7" s="70">
        <f>(Florida!N86/10^6)</f>
        <v>185.2022812305671</v>
      </c>
      <c r="K7" s="70">
        <f>(Florida!O86/10^6)</f>
        <v>189.57109911188812</v>
      </c>
      <c r="L7" s="70">
        <f>(Florida!P86/10^6)</f>
        <v>189.0310311089344</v>
      </c>
      <c r="M7" s="70">
        <f>(Florida!Q86/10^6)</f>
        <v>189.86107774089086</v>
      </c>
      <c r="N7" s="70">
        <f>(Florida!R86/10^6)</f>
        <v>192.1945808193699</v>
      </c>
      <c r="O7" s="70">
        <f>(Florida!S86/10^6)</f>
        <v>196.10941797415728</v>
      </c>
      <c r="P7" s="70">
        <f>(Florida!T86/10^6)</f>
        <v>203.62047430416297</v>
      </c>
      <c r="Q7" s="70">
        <f>(Florida!U86/10^6)</f>
        <v>208.5802591492002</v>
      </c>
      <c r="R7" s="70">
        <f>(Florida!V86/10^6)</f>
        <v>216.50574498757499</v>
      </c>
      <c r="S7" s="70">
        <f>(Florida!W86/10^6)</f>
        <v>221.9561129062661</v>
      </c>
      <c r="T7" s="70">
        <f>(Florida!X86/10^6)</f>
        <v>234.7579670225069</v>
      </c>
      <c r="U7" s="70">
        <f>(Florida!Y86/10^6)</f>
        <v>234.2231704316859</v>
      </c>
      <c r="V7" s="70">
        <f>(Florida!Z86/10^6)</f>
        <v>242.6895269165553</v>
      </c>
      <c r="W7" s="70">
        <f>(Florida!AA86/10^6)</f>
        <v>238.99456345271486</v>
      </c>
      <c r="X7" s="70">
        <f>(Florida!AB86/10^6)</f>
        <v>241.9782633314055</v>
      </c>
      <c r="Y7" s="70">
        <f>(Florida!AC86/10^6)</f>
        <v>246.08385810945458</v>
      </c>
      <c r="Z7" s="70">
        <f>(Florida!AD86/10^6)</f>
        <v>258.16129159242894</v>
      </c>
      <c r="AA7" s="70">
        <f>(Florida!AE86/10^6)</f>
        <v>262.58311669000966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f>B10+1</f>
        <v>1981</v>
      </c>
      <c r="D10" s="1">
        <f aca="true" t="shared" si="1" ref="D10:AA10">C10+1</f>
        <v>1982</v>
      </c>
      <c r="E10" s="1">
        <f t="shared" si="1"/>
        <v>1983</v>
      </c>
      <c r="F10" s="1">
        <f t="shared" si="1"/>
        <v>1984</v>
      </c>
      <c r="G10" s="1">
        <f t="shared" si="1"/>
        <v>1985</v>
      </c>
      <c r="H10" s="1">
        <f t="shared" si="1"/>
        <v>1986</v>
      </c>
      <c r="I10" s="1">
        <f t="shared" si="1"/>
        <v>1987</v>
      </c>
      <c r="J10" s="1">
        <f t="shared" si="1"/>
        <v>1988</v>
      </c>
      <c r="K10" s="1">
        <f t="shared" si="1"/>
        <v>1989</v>
      </c>
      <c r="L10" s="1">
        <f t="shared" si="1"/>
        <v>1990</v>
      </c>
      <c r="M10" s="1">
        <f t="shared" si="1"/>
        <v>1991</v>
      </c>
      <c r="N10" s="1">
        <f t="shared" si="1"/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(Florida!F90/10^6)</f>
        <v>2.7152472661114175</v>
      </c>
      <c r="C11" s="69">
        <f>(Florida!G90/10^6)</f>
        <v>2.688215458924824</v>
      </c>
      <c r="D11" s="69">
        <f>(Florida!H90/10^6)</f>
        <v>2.0529552767849175</v>
      </c>
      <c r="E11" s="69">
        <f>(Florida!I90/10^6)</f>
        <v>2.268989359077919</v>
      </c>
      <c r="F11" s="69">
        <f>(Florida!J90/10^6)</f>
        <v>2.4068205600926977</v>
      </c>
      <c r="G11" s="69">
        <f>(Florida!K90/10^6)</f>
        <v>2.8212260255846218</v>
      </c>
      <c r="H11" s="69">
        <f>(Florida!L90/10^6)</f>
        <v>2.748362779238796</v>
      </c>
      <c r="I11" s="69">
        <f>(Florida!M90/10^6)</f>
        <v>2.736943538697647</v>
      </c>
      <c r="J11" s="69">
        <f>(Florida!N90/10^6)</f>
        <v>2.488012201249681</v>
      </c>
      <c r="K11" s="69">
        <f>(Florida!O90/10^6)</f>
        <v>2.194586538087038</v>
      </c>
      <c r="L11" s="69">
        <f>(Florida!P90/10^6)</f>
        <v>2.056223057037075</v>
      </c>
      <c r="M11" s="69">
        <f>(Florida!Q90/10^6)</f>
        <v>2.1108450831092616</v>
      </c>
      <c r="N11" s="69">
        <f>(Florida!R90/10^6)</f>
        <v>2.28263402980185</v>
      </c>
      <c r="O11" s="69">
        <f>(Florida!S90/10^6)</f>
        <v>2.18824315624206</v>
      </c>
      <c r="P11" s="69">
        <f>(Florida!T90/10^6)</f>
        <v>2.0566878521833285</v>
      </c>
      <c r="Q11" s="69">
        <f>(Florida!U90/10^6)</f>
        <v>1.8994902862368752</v>
      </c>
      <c r="R11" s="69">
        <f>(Florida!V90/10^6)</f>
        <v>2.07105195067687</v>
      </c>
      <c r="S11" s="69">
        <f>(Florida!W90/10^6)</f>
        <v>1.780627278759661</v>
      </c>
      <c r="T11" s="69">
        <f>(Florida!X90/10^6)</f>
        <v>1.9085789269690694</v>
      </c>
      <c r="U11" s="69">
        <f>(Florida!Y90/10^6)</f>
        <v>1.875476239262459</v>
      </c>
      <c r="V11" s="69">
        <f>(Florida!Z90/10^6)</f>
        <v>1.9692304568221057</v>
      </c>
      <c r="W11" s="69">
        <f>(Florida!AA90/10^6)</f>
        <v>1.8070966368786225</v>
      </c>
      <c r="X11" s="69">
        <f>(Florida!AB90/10^6)</f>
        <v>1.7789443331655055</v>
      </c>
      <c r="Y11" s="69">
        <f>(Florida!AC90/10^6)</f>
        <v>1.871439033115392</v>
      </c>
      <c r="Z11" s="69">
        <f>(Florida!AD90/10^6)</f>
        <v>2.1263369908753353</v>
      </c>
      <c r="AA11" s="69">
        <f>(Florida!AE90/10^6)</f>
        <v>1.9458137197788832</v>
      </c>
    </row>
    <row r="12" spans="1:27" ht="12.75">
      <c r="A12" s="68" t="s">
        <v>82</v>
      </c>
      <c r="B12" s="69">
        <f>(Florida!F91/10^6)</f>
        <v>3.9745649354258803</v>
      </c>
      <c r="C12" s="69">
        <f>(Florida!G91/10^6)</f>
        <v>4.0392501927529985</v>
      </c>
      <c r="D12" s="69">
        <f>(Florida!H91/10^6)</f>
        <v>2.7079817444692553</v>
      </c>
      <c r="E12" s="69">
        <f>(Florida!I91/10^6)</f>
        <v>4.075070536684671</v>
      </c>
      <c r="F12" s="69">
        <f>(Florida!J91/10^6)</f>
        <v>4.464148108250762</v>
      </c>
      <c r="G12" s="69">
        <f>(Florida!K91/10^6)</f>
        <v>5.995735378561051</v>
      </c>
      <c r="H12" s="69">
        <f>(Florida!L91/10^6)</f>
        <v>6.363636070741001</v>
      </c>
      <c r="I12" s="69">
        <f>(Florida!M91/10^6)</f>
        <v>6.079993527842598</v>
      </c>
      <c r="J12" s="69">
        <f>(Florida!N91/10^6)</f>
        <v>5.68459321036537</v>
      </c>
      <c r="K12" s="69">
        <f>(Florida!O91/10^6)</f>
        <v>5.103714591852281</v>
      </c>
      <c r="L12" s="69">
        <f>(Florida!P91/10^6)</f>
        <v>5.6876850018939225</v>
      </c>
      <c r="M12" s="69">
        <f>(Florida!Q91/10^6)</f>
        <v>5.388948578042482</v>
      </c>
      <c r="N12" s="69">
        <f>(Florida!R91/10^6)</f>
        <v>5.359878609690612</v>
      </c>
      <c r="O12" s="69">
        <f>(Florida!S91/10^6)</f>
        <v>4.156118889434253</v>
      </c>
      <c r="P12" s="69">
        <f>(Florida!T91/10^6)</f>
        <v>3.7886146208404825</v>
      </c>
      <c r="Q12" s="69">
        <f>(Florida!U91/10^6)</f>
        <v>3.8504654789404644</v>
      </c>
      <c r="R12" s="69">
        <f>(Florida!V91/10^6)</f>
        <v>3.671051544407474</v>
      </c>
      <c r="S12" s="69">
        <f>(Florida!W91/10^6)</f>
        <v>3.1525765936838797</v>
      </c>
      <c r="T12" s="69">
        <f>(Florida!X91/10^6)</f>
        <v>3.0122287003170887</v>
      </c>
      <c r="U12" s="69">
        <f>(Florida!Y91/10^6)</f>
        <v>3.094581429350057</v>
      </c>
      <c r="V12" s="69">
        <f>(Florida!Z91/10^6)</f>
        <v>4.266831135212871</v>
      </c>
      <c r="W12" s="69">
        <f>(Florida!AA91/10^6)</f>
        <v>4.448071175129183</v>
      </c>
      <c r="X12" s="69">
        <f>(Florida!AB91/10^6)</f>
        <v>4.4776855792574555</v>
      </c>
      <c r="Y12" s="69">
        <f>(Florida!AC91/10^6)</f>
        <v>4.518905597311461</v>
      </c>
      <c r="Z12" s="69">
        <f>(Florida!AD91/10^6)</f>
        <v>5.131796253117948</v>
      </c>
      <c r="AA12" s="69">
        <f>(Florida!AE91/10^6)</f>
        <v>5.364662210902686</v>
      </c>
    </row>
    <row r="13" spans="1:27" ht="12.75">
      <c r="A13" s="68" t="s">
        <v>83</v>
      </c>
      <c r="B13" s="69">
        <f>(Florida!F92/10^6)</f>
        <v>18.887949575636082</v>
      </c>
      <c r="C13" s="69">
        <f>(Florida!G92/10^6)</f>
        <v>15.451460732702587</v>
      </c>
      <c r="D13" s="69">
        <f>(Florida!H92/10^6)</f>
        <v>11.692609169152936</v>
      </c>
      <c r="E13" s="69">
        <f>(Florida!I92/10^6)</f>
        <v>11.738734508209284</v>
      </c>
      <c r="F13" s="69">
        <f>(Florida!J92/10^6)</f>
        <v>13.274557646132541</v>
      </c>
      <c r="G13" s="69">
        <f>(Florida!K92/10^6)</f>
        <v>13.947032261632826</v>
      </c>
      <c r="H13" s="69">
        <f>(Florida!L92/10^6)</f>
        <v>11.83575840183175</v>
      </c>
      <c r="I13" s="69">
        <f>(Florida!M92/10^6)</f>
        <v>11.412351035655746</v>
      </c>
      <c r="J13" s="69">
        <f>(Florida!N92/10^6)</f>
        <v>12.991977139061788</v>
      </c>
      <c r="K13" s="69">
        <f>(Florida!O92/10^6)</f>
        <v>12.450553797016418</v>
      </c>
      <c r="L13" s="69">
        <f>(Florida!P92/10^6)</f>
        <v>12.944583964793578</v>
      </c>
      <c r="M13" s="69">
        <f>(Florida!Q92/10^6)</f>
        <v>12.028322802629372</v>
      </c>
      <c r="N13" s="69">
        <f>(Florida!R92/10^6)</f>
        <v>13.713108173091118</v>
      </c>
      <c r="O13" s="69">
        <f>(Florida!S92/10^6)</f>
        <v>15.06836572937163</v>
      </c>
      <c r="P13" s="69">
        <f>(Florida!T92/10^6)</f>
        <v>15.851292139123373</v>
      </c>
      <c r="Q13" s="69">
        <f>(Florida!U92/10^6)</f>
        <v>17.196371968881095</v>
      </c>
      <c r="R13" s="69">
        <f>(Florida!V92/10^6)</f>
        <v>19.70256822417433</v>
      </c>
      <c r="S13" s="69">
        <f>(Florida!W92/10^6)</f>
        <v>18.800999422504194</v>
      </c>
      <c r="T13" s="69">
        <f>(Florida!X92/10^6)</f>
        <v>18.955467008914418</v>
      </c>
      <c r="U13" s="69">
        <f>(Florida!Y92/10^6)</f>
        <v>19.134983209844734</v>
      </c>
      <c r="V13" s="69">
        <f>(Florida!Z92/10^6)</f>
        <v>18.21440058644184</v>
      </c>
      <c r="W13" s="69">
        <f>(Florida!AA92/10^6)</f>
        <v>14.859705018199975</v>
      </c>
      <c r="X13" s="69">
        <f>(Florida!AB92/10^6)</f>
        <v>13.268330143389196</v>
      </c>
      <c r="Y13" s="69">
        <f>(Florida!AC92/10^6)</f>
        <v>14.344844865709634</v>
      </c>
      <c r="Z13" s="69">
        <f>(Florida!AD92/10^6)</f>
        <v>13.320435574881568</v>
      </c>
      <c r="AA13" s="69">
        <f>(Florida!AE92/10^6)</f>
        <v>13.760981066454322</v>
      </c>
    </row>
    <row r="14" spans="1:27" ht="12.75">
      <c r="A14" s="68" t="s">
        <v>84</v>
      </c>
      <c r="B14" s="69">
        <f>(Florida!F93/10^6)</f>
        <v>68.1673263923602</v>
      </c>
      <c r="C14" s="69">
        <f>(Florida!G93/10^6)</f>
        <v>68.24427762022742</v>
      </c>
      <c r="D14" s="69">
        <f>(Florida!H93/10^6)</f>
        <v>66.94419616242288</v>
      </c>
      <c r="E14" s="69">
        <f>(Florida!I93/10^6)</f>
        <v>66.96121127178037</v>
      </c>
      <c r="F14" s="69">
        <f>(Florida!J93/10^6)</f>
        <v>65.74892600999684</v>
      </c>
      <c r="G14" s="69">
        <f>(Florida!K93/10^6)</f>
        <v>68.11087560307512</v>
      </c>
      <c r="H14" s="69">
        <f>(Florida!L93/10^6)</f>
        <v>71.88126023937656</v>
      </c>
      <c r="I14" s="69">
        <f>(Florida!M93/10^6)</f>
        <v>76.17171287975944</v>
      </c>
      <c r="J14" s="69">
        <f>(Florida!N93/10^6)</f>
        <v>80.67509013729239</v>
      </c>
      <c r="K14" s="69">
        <f>(Florida!O93/10^6)</f>
        <v>81.42873645574245</v>
      </c>
      <c r="L14" s="69">
        <f>(Florida!P93/10^6)</f>
        <v>81.38607657485827</v>
      </c>
      <c r="M14" s="69">
        <f>(Florida!Q93/10^6)</f>
        <v>77.05001017859873</v>
      </c>
      <c r="N14" s="69">
        <f>(Florida!R93/10^6)</f>
        <v>79.70796819287666</v>
      </c>
      <c r="O14" s="69">
        <f>(Florida!S93/10^6)</f>
        <v>79.16130343016721</v>
      </c>
      <c r="P14" s="69">
        <f>(Florida!T93/10^6)</f>
        <v>84.6576105901523</v>
      </c>
      <c r="Q14" s="69">
        <f>(Florida!U93/10^6)</f>
        <v>86.5872118841685</v>
      </c>
      <c r="R14" s="69">
        <f>(Florida!V93/10^6)</f>
        <v>87.17964336701465</v>
      </c>
      <c r="S14" s="69">
        <f>(Florida!W93/10^6)</f>
        <v>90.32918257244465</v>
      </c>
      <c r="T14" s="69">
        <f>(Florida!X93/10^6)</f>
        <v>91.66718282399903</v>
      </c>
      <c r="U14" s="69">
        <f>(Florida!Y93/10^6)</f>
        <v>94.54463471201029</v>
      </c>
      <c r="V14" s="69">
        <f>(Florida!Z93/10^6)</f>
        <v>100.26622347377769</v>
      </c>
      <c r="W14" s="69">
        <f>(Florida!AA93/10^6)</f>
        <v>98.79096863518072</v>
      </c>
      <c r="X14" s="69">
        <f>(Florida!AB93/10^6)</f>
        <v>101.08822049389771</v>
      </c>
      <c r="Y14" s="69">
        <f>(Florida!AC93/10^6)</f>
        <v>99.12774855587513</v>
      </c>
      <c r="Z14" s="69">
        <f>(Florida!AD93/10^6)</f>
        <v>110.65254315497035</v>
      </c>
      <c r="AA14" s="69">
        <f>(Florida!AE93/10^6)</f>
        <v>113.98114223892699</v>
      </c>
    </row>
    <row r="15" spans="1:27" ht="12.75">
      <c r="A15" s="68" t="s">
        <v>85</v>
      </c>
      <c r="B15" s="69">
        <f>(Florida!F94/10^6)</f>
        <v>64.49038473542691</v>
      </c>
      <c r="C15" s="69">
        <f>(Florida!G94/10^6)</f>
        <v>68.16742524387445</v>
      </c>
      <c r="D15" s="69">
        <f>(Florida!H94/10^6)</f>
        <v>58.44812188494071</v>
      </c>
      <c r="E15" s="69">
        <f>(Florida!I94/10^6)</f>
        <v>62.70665701788122</v>
      </c>
      <c r="F15" s="69">
        <f>(Florida!J94/10^6)</f>
        <v>58.650892000500306</v>
      </c>
      <c r="G15" s="69">
        <f>(Florida!K94/10^6)</f>
        <v>62.56534721945562</v>
      </c>
      <c r="H15" s="69">
        <f>(Florida!L94/10^6)</f>
        <v>72.14740776628723</v>
      </c>
      <c r="I15" s="69">
        <f>(Florida!M94/10^6)</f>
        <v>78.71002480646979</v>
      </c>
      <c r="J15" s="69">
        <f>(Florida!N94/10^6)</f>
        <v>83.36264476809819</v>
      </c>
      <c r="K15" s="69">
        <f>(Florida!O94/10^6)</f>
        <v>88.39353430474367</v>
      </c>
      <c r="L15" s="69">
        <f>(Florida!P94/10^6)</f>
        <v>86.95647933886511</v>
      </c>
      <c r="M15" s="69">
        <f>(Florida!Q94/10^6)</f>
        <v>93.28296841779873</v>
      </c>
      <c r="N15" s="69">
        <f>(Florida!R94/10^6)</f>
        <v>91.13101465957976</v>
      </c>
      <c r="O15" s="69">
        <f>(Florida!S94/10^6)</f>
        <v>95.53540501990487</v>
      </c>
      <c r="P15" s="69">
        <f>(Florida!T94/10^6)</f>
        <v>97.26630709998705</v>
      </c>
      <c r="Q15" s="69">
        <f>(Florida!U94/10^6)</f>
        <v>99.04675231999326</v>
      </c>
      <c r="R15" s="69">
        <f>(Florida!V94/10^6)</f>
        <v>103.88138781197858</v>
      </c>
      <c r="S15" s="69">
        <f>(Florida!W94/10^6)</f>
        <v>107.89274891838191</v>
      </c>
      <c r="T15" s="69">
        <f>(Florida!X94/10^6)</f>
        <v>119.21451162249768</v>
      </c>
      <c r="U15" s="69">
        <f>(Florida!Y94/10^6)</f>
        <v>115.57346949021245</v>
      </c>
      <c r="V15" s="69">
        <f>(Florida!Z94/10^6)</f>
        <v>117.97281920121654</v>
      </c>
      <c r="W15" s="69">
        <f>(Florida!AA94/10^6)</f>
        <v>119.08874682739656</v>
      </c>
      <c r="X15" s="69">
        <f>(Florida!AB94/10^6)</f>
        <v>121.3651107324782</v>
      </c>
      <c r="Y15" s="69">
        <f>(Florida!AC94/10^6)</f>
        <v>126.22088651820171</v>
      </c>
      <c r="Z15" s="69">
        <f>(Florida!AD94/10^6)</f>
        <v>126.93020451436342</v>
      </c>
      <c r="AA15" s="69">
        <f>(Florida!AE94/10^6)</f>
        <v>127.53053062208092</v>
      </c>
    </row>
    <row r="16" spans="1:27" ht="12.75">
      <c r="A16" s="66" t="s">
        <v>79</v>
      </c>
      <c r="B16" s="70">
        <f>(Florida!F95/10^6)</f>
        <v>158.23547290496052</v>
      </c>
      <c r="C16" s="70">
        <f>(Florida!G95/10^6)</f>
        <v>158.5906292484823</v>
      </c>
      <c r="D16" s="70">
        <f>(Florida!H95/10^6)</f>
        <v>141.8458642377707</v>
      </c>
      <c r="E16" s="70">
        <f>(Florida!I95/10^6)</f>
        <v>147.75066269363347</v>
      </c>
      <c r="F16" s="70">
        <f>(Florida!J95/10^6)</f>
        <v>144.54534432497314</v>
      </c>
      <c r="G16" s="70">
        <f>(Florida!K95/10^6)</f>
        <v>153.44021648830923</v>
      </c>
      <c r="H16" s="70">
        <f>(Florida!L95/10^6)</f>
        <v>164.97642525747534</v>
      </c>
      <c r="I16" s="70">
        <f>(Florida!M95/10^6)</f>
        <v>175.1110257884252</v>
      </c>
      <c r="J16" s="70">
        <f>(Florida!N95/10^6)</f>
        <v>185.20231745606742</v>
      </c>
      <c r="K16" s="70">
        <f>(Florida!O95/10^6)</f>
        <v>189.57112568744182</v>
      </c>
      <c r="L16" s="70">
        <f>(Florida!P95/10^6)</f>
        <v>189.03104793744794</v>
      </c>
      <c r="M16" s="70">
        <f>(Florida!Q95/10^6)</f>
        <v>189.86109506017857</v>
      </c>
      <c r="N16" s="70">
        <f>(Florida!R95/10^6)</f>
        <v>192.19460366504</v>
      </c>
      <c r="O16" s="70">
        <f>(Florida!S95/10^6)</f>
        <v>196.10943622512002</v>
      </c>
      <c r="P16" s="70">
        <f>(Florida!T95/10^6)</f>
        <v>203.62051230228653</v>
      </c>
      <c r="Q16" s="70">
        <f>(Florida!U95/10^6)</f>
        <v>208.5802919382202</v>
      </c>
      <c r="R16" s="70">
        <f>(Florida!V95/10^6)</f>
        <v>216.50570289825188</v>
      </c>
      <c r="S16" s="70">
        <f>(Florida!W95/10^6)</f>
        <v>221.95613478577428</v>
      </c>
      <c r="T16" s="70">
        <f>(Florida!X95/10^6)</f>
        <v>234.7579690826973</v>
      </c>
      <c r="U16" s="70">
        <f>(Florida!Y95/10^6)</f>
        <v>234.22314508067998</v>
      </c>
      <c r="V16" s="70">
        <f>(Florida!Z95/10^6)</f>
        <v>242.68950485347105</v>
      </c>
      <c r="W16" s="70">
        <f>(Florida!AA95/10^6)</f>
        <v>238.99458829278504</v>
      </c>
      <c r="X16" s="70">
        <f>(Florida!AB95/10^6)</f>
        <v>241.97829128218805</v>
      </c>
      <c r="Y16" s="70">
        <f>(Florida!AC95/10^6)</f>
        <v>246.08382457021332</v>
      </c>
      <c r="Z16" s="70">
        <f>(Florida!AD95/10^6)</f>
        <v>258.1613164882086</v>
      </c>
      <c r="AA16" s="70">
        <f>(Florida!AE95/10^6)</f>
        <v>262.5831298581438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6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119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17906.12022228069</v>
      </c>
      <c r="G8" s="27">
        <v>2340.221690006542</v>
      </c>
      <c r="H8" s="27">
        <v>7175.033809001098</v>
      </c>
      <c r="I8" s="27">
        <v>28505.855757454803</v>
      </c>
      <c r="J8" s="27">
        <v>130759.26107174932</v>
      </c>
      <c r="K8" s="27">
        <v>199017.1106857418</v>
      </c>
      <c r="L8" s="27">
        <v>170667.81049976868</v>
      </c>
      <c r="M8" s="27">
        <v>95680.66497264834</v>
      </c>
      <c r="N8" s="27">
        <v>4763.957902042075</v>
      </c>
      <c r="O8" s="27">
        <v>625.7644795928551</v>
      </c>
      <c r="P8" s="27">
        <v>8638.93279748891</v>
      </c>
      <c r="Q8" s="27">
        <v>327.51232865527845</v>
      </c>
      <c r="R8" s="27">
        <v>29452.291010695724</v>
      </c>
      <c r="S8" s="27">
        <v>30310.754637080317</v>
      </c>
      <c r="T8" s="27">
        <v>40077.414646968646</v>
      </c>
      <c r="U8" s="27">
        <v>2611.461530785351</v>
      </c>
      <c r="V8" s="27">
        <v>2035.8218128294222</v>
      </c>
      <c r="W8" s="27">
        <v>0</v>
      </c>
      <c r="X8" s="27">
        <v>12164.052698424219</v>
      </c>
      <c r="Y8" s="27">
        <v>13829.250835064548</v>
      </c>
      <c r="Z8" s="27">
        <v>19966.860757863036</v>
      </c>
      <c r="AA8" s="27">
        <v>116630.46433308235</v>
      </c>
      <c r="AB8" s="27">
        <v>19862.198181092437</v>
      </c>
      <c r="AC8" s="27">
        <v>15643.969749888873</v>
      </c>
      <c r="AD8" s="27">
        <v>0</v>
      </c>
      <c r="AE8" s="27">
        <v>683.8476680788527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19510108.38138092</v>
      </c>
      <c r="G9" s="27">
        <v>20909244.24239098</v>
      </c>
      <c r="H9" s="27">
        <v>21538550.025426153</v>
      </c>
      <c r="I9" s="27">
        <v>28480013.98010723</v>
      </c>
      <c r="J9" s="27">
        <v>33509478.137841444</v>
      </c>
      <c r="K9" s="27">
        <v>42034418.62621314</v>
      </c>
      <c r="L9" s="27">
        <v>41123908.19703714</v>
      </c>
      <c r="M9" s="27">
        <v>52695317.92425226</v>
      </c>
      <c r="N9" s="27">
        <v>55026063.35761946</v>
      </c>
      <c r="O9" s="27">
        <v>57226230.169564374</v>
      </c>
      <c r="P9" s="27">
        <v>56791816.87167494</v>
      </c>
      <c r="Q9" s="27">
        <v>58583108.69440357</v>
      </c>
      <c r="R9" s="27">
        <v>58003327.342457205</v>
      </c>
      <c r="S9" s="27">
        <v>58591885.9375203</v>
      </c>
      <c r="T9" s="27">
        <v>59446838.27465323</v>
      </c>
      <c r="U9" s="27">
        <v>61698465.620313264</v>
      </c>
      <c r="V9" s="27">
        <v>67387209.05672678</v>
      </c>
      <c r="W9" s="27">
        <v>67767416.87890975</v>
      </c>
      <c r="X9" s="27">
        <v>67745988.8735628</v>
      </c>
      <c r="Y9" s="27">
        <v>64821617.94519328</v>
      </c>
      <c r="Z9" s="27">
        <v>68808697.59932306</v>
      </c>
      <c r="AA9" s="27">
        <v>65716792.84539606</v>
      </c>
      <c r="AB9" s="27">
        <v>65192653.379828475</v>
      </c>
      <c r="AC9" s="27">
        <v>65816243.40736256</v>
      </c>
      <c r="AD9" s="27">
        <v>63643548.531583905</v>
      </c>
      <c r="AE9" s="27">
        <v>61057578.76184512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1599234.7749004364</v>
      </c>
      <c r="G10" s="27">
        <v>1264034.7863291635</v>
      </c>
      <c r="H10" s="27">
        <v>1009504.7062169444</v>
      </c>
      <c r="I10" s="27">
        <v>1452555.4084096127</v>
      </c>
      <c r="J10" s="27">
        <v>1905982.093431975</v>
      </c>
      <c r="K10" s="27">
        <v>2114247.904085058</v>
      </c>
      <c r="L10" s="27">
        <v>1823964.799387196</v>
      </c>
      <c r="M10" s="27">
        <v>2328726.9096860234</v>
      </c>
      <c r="N10" s="27">
        <v>2505723.7456904138</v>
      </c>
      <c r="O10" s="27">
        <v>2682140.130039644</v>
      </c>
      <c r="P10" s="27">
        <v>2830126.798882347</v>
      </c>
      <c r="Q10" s="27">
        <v>2673251.4800314796</v>
      </c>
      <c r="R10" s="27">
        <v>3135834.660721576</v>
      </c>
      <c r="S10" s="27">
        <v>3052575.0251880144</v>
      </c>
      <c r="T10" s="27">
        <v>3053587.0386588164</v>
      </c>
      <c r="U10" s="27">
        <v>3125541.447752448</v>
      </c>
      <c r="V10" s="27">
        <v>2994227.1792871333</v>
      </c>
      <c r="W10" s="27">
        <v>3171869.0856220126</v>
      </c>
      <c r="X10" s="27">
        <v>3004550.4108354277</v>
      </c>
      <c r="Y10" s="27">
        <v>2793133.7335994416</v>
      </c>
      <c r="Z10" s="27">
        <v>3012404.6613166896</v>
      </c>
      <c r="AA10" s="27">
        <v>2832780.8025691505</v>
      </c>
      <c r="AB10" s="27">
        <v>2879228.641852111</v>
      </c>
      <c r="AC10" s="27">
        <v>2663958.834273481</v>
      </c>
      <c r="AD10" s="27">
        <v>2539562.732244106</v>
      </c>
      <c r="AE10" s="27">
        <v>2592231.860971959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4871.397654017473</v>
      </c>
      <c r="G11" s="27">
        <v>529.2364761274052</v>
      </c>
      <c r="H11" s="27">
        <v>1503.1553120265626</v>
      </c>
      <c r="I11" s="27">
        <v>5527.441630757228</v>
      </c>
      <c r="J11" s="27">
        <v>31253.74770481988</v>
      </c>
      <c r="K11" s="27">
        <v>57143.22153205542</v>
      </c>
      <c r="L11" s="27">
        <v>51921.8274115267</v>
      </c>
      <c r="M11" s="27">
        <v>29164.90871805572</v>
      </c>
      <c r="N11" s="27">
        <v>1368.5511630122198</v>
      </c>
      <c r="O11" s="27">
        <v>169.90720350899477</v>
      </c>
      <c r="P11" s="27">
        <v>2194.2973097404542</v>
      </c>
      <c r="Q11" s="27">
        <v>73.28711070388549</v>
      </c>
      <c r="R11" s="27">
        <v>6621.9058377407455</v>
      </c>
      <c r="S11" s="27">
        <v>6772.970543222869</v>
      </c>
      <c r="T11" s="27">
        <v>7192.473719734014</v>
      </c>
      <c r="U11" s="27">
        <v>397.4027306293149</v>
      </c>
      <c r="V11" s="27">
        <v>281.6583447487549</v>
      </c>
      <c r="W11" s="27">
        <v>0</v>
      </c>
      <c r="X11" s="27">
        <v>1529.6111230053255</v>
      </c>
      <c r="Y11" s="27">
        <v>1918.6673322386628</v>
      </c>
      <c r="Z11" s="27">
        <v>2510.82222877412</v>
      </c>
      <c r="AA11" s="27">
        <v>14666.171972494125</v>
      </c>
      <c r="AB11" s="27">
        <v>2755.6821266249967</v>
      </c>
      <c r="AC11" s="27">
        <v>2378.3295443205634</v>
      </c>
      <c r="AD11" s="27">
        <v>0</v>
      </c>
      <c r="AE11" s="27">
        <v>68.8192332465459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21132120.674157657</v>
      </c>
      <c r="G12" s="27">
        <v>22176148.486886278</v>
      </c>
      <c r="H12" s="27">
        <v>22556732.920764126</v>
      </c>
      <c r="I12" s="27">
        <v>29966602.685905054</v>
      </c>
      <c r="J12" s="27">
        <v>35577473.24004999</v>
      </c>
      <c r="K12" s="27">
        <v>44404826.86251599</v>
      </c>
      <c r="L12" s="27">
        <v>43170462.63433563</v>
      </c>
      <c r="M12" s="27">
        <v>55148890.40762898</v>
      </c>
      <c r="N12" s="27">
        <v>57537919.612374924</v>
      </c>
      <c r="O12" s="27">
        <v>59909165.97128712</v>
      </c>
      <c r="P12" s="27">
        <v>59632776.900664516</v>
      </c>
      <c r="Q12" s="27">
        <v>61256760.973874405</v>
      </c>
      <c r="R12" s="27">
        <v>61175236.20002722</v>
      </c>
      <c r="S12" s="27">
        <v>61681544.68788862</v>
      </c>
      <c r="T12" s="27">
        <v>62547695.20167875</v>
      </c>
      <c r="U12" s="27">
        <v>64827015.93232714</v>
      </c>
      <c r="V12" s="27">
        <v>70383753.7161715</v>
      </c>
      <c r="W12" s="27">
        <v>70939285.96453178</v>
      </c>
      <c r="X12" s="27">
        <v>70764232.94821966</v>
      </c>
      <c r="Y12" s="27">
        <v>67630499.59696004</v>
      </c>
      <c r="Z12" s="27">
        <v>71843579.9436264</v>
      </c>
      <c r="AA12" s="27">
        <v>68680870.2842708</v>
      </c>
      <c r="AB12" s="27">
        <v>68094499.9019883</v>
      </c>
      <c r="AC12" s="27">
        <v>68498224.54093026</v>
      </c>
      <c r="AD12" s="27">
        <v>66183111.26382801</v>
      </c>
      <c r="AE12" s="27">
        <v>63650563.2897184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2251185.9150080667</v>
      </c>
      <c r="G13" s="27">
        <v>2515821.354480867</v>
      </c>
      <c r="H13" s="27">
        <v>2512289.2098597335</v>
      </c>
      <c r="I13" s="27">
        <v>2871845.0019519334</v>
      </c>
      <c r="J13" s="27">
        <v>3488004.5373169333</v>
      </c>
      <c r="K13" s="27">
        <v>3344598.1162711335</v>
      </c>
      <c r="L13" s="27">
        <v>4134175.4502385333</v>
      </c>
      <c r="M13" s="27">
        <v>3804572.0277238665</v>
      </c>
      <c r="N13" s="27">
        <v>3979209.381517333</v>
      </c>
      <c r="O13" s="27">
        <v>3251744.989790733</v>
      </c>
      <c r="P13" s="27">
        <v>3413516.497745933</v>
      </c>
      <c r="Q13" s="27">
        <v>3667689.3831042666</v>
      </c>
      <c r="R13" s="27">
        <v>3478381.4908986</v>
      </c>
      <c r="S13" s="27">
        <v>4185530.6374273337</v>
      </c>
      <c r="T13" s="27">
        <v>3664451.1291571334</v>
      </c>
      <c r="U13" s="27">
        <v>3326519.4342196668</v>
      </c>
      <c r="V13" s="27">
        <v>2970246.7353643333</v>
      </c>
      <c r="W13" s="27">
        <v>1764687.6848523999</v>
      </c>
      <c r="X13" s="27">
        <v>1919700.3537426002</v>
      </c>
      <c r="Y13" s="27">
        <v>1842102.7926715333</v>
      </c>
      <c r="Z13" s="27">
        <v>2018466.6957685999</v>
      </c>
      <c r="AA13" s="27">
        <v>2686531.544526133</v>
      </c>
      <c r="AB13" s="27">
        <v>2834096.5046218</v>
      </c>
      <c r="AC13" s="27">
        <v>2515776.3601974663</v>
      </c>
      <c r="AD13" s="27">
        <v>3363608.328404866</v>
      </c>
      <c r="AE13" s="27">
        <v>3114944.582542467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2251185.9150080667</v>
      </c>
      <c r="G14" s="27">
        <v>2515821.354480867</v>
      </c>
      <c r="H14" s="27">
        <v>2512289.2098597335</v>
      </c>
      <c r="I14" s="27">
        <v>2871845.0019519334</v>
      </c>
      <c r="J14" s="27">
        <v>3488004.5373169333</v>
      </c>
      <c r="K14" s="27">
        <v>3344598.1162711335</v>
      </c>
      <c r="L14" s="27">
        <v>4134175.4502385333</v>
      </c>
      <c r="M14" s="27">
        <v>3804572.0277238665</v>
      </c>
      <c r="N14" s="27">
        <v>3979209.381517333</v>
      </c>
      <c r="O14" s="27">
        <v>3251744.989790733</v>
      </c>
      <c r="P14" s="27">
        <v>3413516.497745933</v>
      </c>
      <c r="Q14" s="27">
        <v>3667689.3831042666</v>
      </c>
      <c r="R14" s="27">
        <v>3478381.4908986</v>
      </c>
      <c r="S14" s="27">
        <v>4185530.6374273337</v>
      </c>
      <c r="T14" s="27">
        <v>3664451.1291571334</v>
      </c>
      <c r="U14" s="27">
        <v>3326519.4342196668</v>
      </c>
      <c r="V14" s="27">
        <v>2970246.7353643333</v>
      </c>
      <c r="W14" s="27">
        <v>1764687.6848523999</v>
      </c>
      <c r="X14" s="27">
        <v>1919700.3537426002</v>
      </c>
      <c r="Y14" s="27">
        <v>1842102.7926715333</v>
      </c>
      <c r="Z14" s="27">
        <v>2018466.6957685999</v>
      </c>
      <c r="AA14" s="27">
        <v>2686531.544526133</v>
      </c>
      <c r="AB14" s="27">
        <v>2834096.5046218</v>
      </c>
      <c r="AC14" s="27">
        <v>2515776.3601974663</v>
      </c>
      <c r="AD14" s="27">
        <v>3363608.328404866</v>
      </c>
      <c r="AE14" s="27">
        <v>3114944.582542467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467767.1033761</v>
      </c>
      <c r="G15" s="27">
        <v>397519.7189634</v>
      </c>
      <c r="H15" s="27">
        <v>307660.79921719996</v>
      </c>
      <c r="I15" s="27">
        <v>308015.7598309</v>
      </c>
      <c r="J15" s="27">
        <v>245813.8571163</v>
      </c>
      <c r="K15" s="27">
        <v>293778.36539920006</v>
      </c>
      <c r="L15" s="27">
        <v>357395.285258</v>
      </c>
      <c r="M15" s="27">
        <v>271843.2693449</v>
      </c>
      <c r="N15" s="27">
        <v>308078.196195</v>
      </c>
      <c r="O15" s="27">
        <v>340936.0546273</v>
      </c>
      <c r="P15" s="27">
        <v>282332.7722457</v>
      </c>
      <c r="Q15" s="27">
        <v>248710.12491600003</v>
      </c>
      <c r="R15" s="27">
        <v>207140.7002665</v>
      </c>
      <c r="S15" s="27">
        <v>183949.25150030002</v>
      </c>
      <c r="T15" s="27">
        <v>183772.25517750002</v>
      </c>
      <c r="U15" s="27">
        <v>209192.7801843</v>
      </c>
      <c r="V15" s="27">
        <v>181254.86213119997</v>
      </c>
      <c r="W15" s="27">
        <v>197863.32936479998</v>
      </c>
      <c r="X15" s="27">
        <v>150402.39973990002</v>
      </c>
      <c r="Y15" s="27">
        <v>206478.11883710002</v>
      </c>
      <c r="Z15" s="27">
        <v>213612.63115720003</v>
      </c>
      <c r="AA15" s="27">
        <v>168703.7241736</v>
      </c>
      <c r="AB15" s="27">
        <v>171836.0191284</v>
      </c>
      <c r="AC15" s="27">
        <v>139140.4493006</v>
      </c>
      <c r="AD15" s="27">
        <v>137378.876052</v>
      </c>
      <c r="AE15" s="27">
        <v>154619.9917372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467767.1033761</v>
      </c>
      <c r="G16" s="27">
        <v>397519.7189634</v>
      </c>
      <c r="H16" s="27">
        <v>307660.79921719996</v>
      </c>
      <c r="I16" s="27">
        <v>308015.7598309</v>
      </c>
      <c r="J16" s="27">
        <v>245813.8571163</v>
      </c>
      <c r="K16" s="27">
        <v>293778.36539920006</v>
      </c>
      <c r="L16" s="27">
        <v>357395.285258</v>
      </c>
      <c r="M16" s="27">
        <v>271843.2693449</v>
      </c>
      <c r="N16" s="27">
        <v>308078.196195</v>
      </c>
      <c r="O16" s="27">
        <v>340936.0546273</v>
      </c>
      <c r="P16" s="27">
        <v>282332.7722457</v>
      </c>
      <c r="Q16" s="27">
        <v>248710.12491600003</v>
      </c>
      <c r="R16" s="27">
        <v>207140.7002665</v>
      </c>
      <c r="S16" s="27">
        <v>183949.25150030002</v>
      </c>
      <c r="T16" s="27">
        <v>183772.25517750002</v>
      </c>
      <c r="U16" s="27">
        <v>209192.7801843</v>
      </c>
      <c r="V16" s="27">
        <v>181254.86213119997</v>
      </c>
      <c r="W16" s="27">
        <v>197863.32936479998</v>
      </c>
      <c r="X16" s="27">
        <v>150402.39973990002</v>
      </c>
      <c r="Y16" s="27">
        <v>206478.11883710002</v>
      </c>
      <c r="Z16" s="27">
        <v>213612.63115720003</v>
      </c>
      <c r="AA16" s="27">
        <v>168703.7241736</v>
      </c>
      <c r="AB16" s="27">
        <v>171836.0191284</v>
      </c>
      <c r="AC16" s="27">
        <v>139140.4493006</v>
      </c>
      <c r="AD16" s="27">
        <v>137378.876052</v>
      </c>
      <c r="AE16" s="27">
        <v>154619.9917372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6823441.316383999</v>
      </c>
      <c r="G17" s="27">
        <v>8225412.2428554995</v>
      </c>
      <c r="H17" s="27">
        <v>7563627.186884999</v>
      </c>
      <c r="I17" s="27">
        <v>8420255.543315</v>
      </c>
      <c r="J17" s="27">
        <v>8592754.348948</v>
      </c>
      <c r="K17" s="27">
        <v>8846689.526597999</v>
      </c>
      <c r="L17" s="27">
        <v>9304620.4010375</v>
      </c>
      <c r="M17" s="27">
        <v>9731059.203442499</v>
      </c>
      <c r="N17" s="27">
        <v>11019272.859056</v>
      </c>
      <c r="O17" s="27">
        <v>10897943.357686</v>
      </c>
      <c r="P17" s="27">
        <v>10718644.6897145</v>
      </c>
      <c r="Q17" s="27">
        <v>10095987.361729499</v>
      </c>
      <c r="R17" s="27">
        <v>11291987.606515</v>
      </c>
      <c r="S17" s="27">
        <v>6230229.1420215</v>
      </c>
      <c r="T17" s="27">
        <v>11015037.425045498</v>
      </c>
      <c r="U17" s="27">
        <v>12320552.070249498</v>
      </c>
      <c r="V17" s="27">
        <v>12207181.731437</v>
      </c>
      <c r="W17" s="27">
        <v>13771897.709107999</v>
      </c>
      <c r="X17" s="27">
        <v>14122231.636281999</v>
      </c>
      <c r="Y17" s="27">
        <v>14695957.227797998</v>
      </c>
      <c r="Z17" s="27">
        <v>14973644.841732498</v>
      </c>
      <c r="AA17" s="27">
        <v>15526797.478538498</v>
      </c>
      <c r="AB17" s="27">
        <v>15599194.770890497</v>
      </c>
      <c r="AC17" s="27">
        <v>16036004.459166998</v>
      </c>
      <c r="AD17" s="27">
        <v>18224696.962163996</v>
      </c>
      <c r="AE17" s="27">
        <v>19613332.459297497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820610.8552564998</v>
      </c>
      <c r="G18" s="27">
        <v>1095871.4611845</v>
      </c>
      <c r="H18" s="27">
        <v>277003.0308815</v>
      </c>
      <c r="I18" s="27">
        <v>922554.205804</v>
      </c>
      <c r="J18" s="27">
        <v>1085048.680947</v>
      </c>
      <c r="K18" s="27">
        <v>1739841.438874</v>
      </c>
      <c r="L18" s="27">
        <v>1624192.2259255</v>
      </c>
      <c r="M18" s="27">
        <v>1878571.5689124998</v>
      </c>
      <c r="N18" s="27">
        <v>1615524.005788</v>
      </c>
      <c r="O18" s="27">
        <v>1315986.2820335</v>
      </c>
      <c r="P18" s="27">
        <v>1641705.3534419998</v>
      </c>
      <c r="Q18" s="27">
        <v>1479876.8534549999</v>
      </c>
      <c r="R18" s="27">
        <v>1487551.6797679998</v>
      </c>
      <c r="S18" s="27">
        <v>1398219.2590134998</v>
      </c>
      <c r="T18" s="27">
        <v>1038194.5595559998</v>
      </c>
      <c r="U18" s="27">
        <v>1254356.4114619999</v>
      </c>
      <c r="V18" s="27">
        <v>903498.0039084998</v>
      </c>
      <c r="W18" s="27">
        <v>760776.9137429999</v>
      </c>
      <c r="X18" s="27">
        <v>593403.8551594999</v>
      </c>
      <c r="Y18" s="27">
        <v>767234.423109</v>
      </c>
      <c r="Z18" s="27">
        <v>1125158.1528879998</v>
      </c>
      <c r="AA18" s="27">
        <v>1293884.6254565</v>
      </c>
      <c r="AB18" s="27">
        <v>1094149.5796769997</v>
      </c>
      <c r="AC18" s="27">
        <v>1133993.1316175</v>
      </c>
      <c r="AD18" s="27">
        <v>1695716.608355</v>
      </c>
      <c r="AE18" s="27">
        <v>1509078.8535515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3015327.5167785</v>
      </c>
      <c r="G19" s="27">
        <v>2046788.627807</v>
      </c>
      <c r="H19" s="27">
        <v>1255435.5063635</v>
      </c>
      <c r="I19" s="27">
        <v>1932705.8343284999</v>
      </c>
      <c r="J19" s="27">
        <v>2273130.8859105</v>
      </c>
      <c r="K19" s="27">
        <v>2207408.2391899996</v>
      </c>
      <c r="L19" s="27">
        <v>2429735.8292515</v>
      </c>
      <c r="M19" s="27">
        <v>2459730.7438935</v>
      </c>
      <c r="N19" s="27">
        <v>2045473.5422275</v>
      </c>
      <c r="O19" s="27">
        <v>1752900.3092754998</v>
      </c>
      <c r="P19" s="27">
        <v>1767457.7298454999</v>
      </c>
      <c r="Q19" s="27">
        <v>1520412.9010839998</v>
      </c>
      <c r="R19" s="27">
        <v>1792791.158543</v>
      </c>
      <c r="S19" s="27">
        <v>1891657.5903994997</v>
      </c>
      <c r="T19" s="27">
        <v>1789772.6918225</v>
      </c>
      <c r="U19" s="27">
        <v>2467949.0081399996</v>
      </c>
      <c r="V19" s="27">
        <v>2407075.9738025</v>
      </c>
      <c r="W19" s="27">
        <v>2445942.6608924996</v>
      </c>
      <c r="X19" s="27">
        <v>2349956.081627</v>
      </c>
      <c r="Y19" s="27">
        <v>2710388.6508545</v>
      </c>
      <c r="Z19" s="27">
        <v>2654646.8256769995</v>
      </c>
      <c r="AA19" s="27">
        <v>2906002.7891895</v>
      </c>
      <c r="AB19" s="27">
        <v>3031730.920757</v>
      </c>
      <c r="AC19" s="27">
        <v>4344013.774831499</v>
      </c>
      <c r="AD19" s="27">
        <v>3579735.0579374996</v>
      </c>
      <c r="AE19" s="27">
        <v>3808900.8380115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1363429.9280525</v>
      </c>
      <c r="G20" s="27">
        <v>958455.8761469999</v>
      </c>
      <c r="H20" s="27">
        <v>364818.93217</v>
      </c>
      <c r="I20" s="27">
        <v>428982.16060699994</v>
      </c>
      <c r="J20" s="27">
        <v>398332.451055</v>
      </c>
      <c r="K20" s="27">
        <v>530929.2688699999</v>
      </c>
      <c r="L20" s="27">
        <v>436738.0100544999</v>
      </c>
      <c r="M20" s="27">
        <v>446057.21544999996</v>
      </c>
      <c r="N20" s="27">
        <v>441888.26528</v>
      </c>
      <c r="O20" s="27">
        <v>1042465.93143</v>
      </c>
      <c r="P20" s="27">
        <v>799590.4961275001</v>
      </c>
      <c r="Q20" s="27">
        <v>772394.7437745</v>
      </c>
      <c r="R20" s="27">
        <v>658066.0573025</v>
      </c>
      <c r="S20" s="27">
        <v>618305.5050095</v>
      </c>
      <c r="T20" s="27">
        <v>623134.9082419999</v>
      </c>
      <c r="U20" s="27">
        <v>790172.861555</v>
      </c>
      <c r="V20" s="27">
        <v>724966.1176449999</v>
      </c>
      <c r="W20" s="27">
        <v>678441.2473299999</v>
      </c>
      <c r="X20" s="27">
        <v>1484466.68678</v>
      </c>
      <c r="Y20" s="27">
        <v>1388683.5230344997</v>
      </c>
      <c r="Z20" s="27">
        <v>1517482.096592</v>
      </c>
      <c r="AA20" s="27">
        <v>1203923.6962444999</v>
      </c>
      <c r="AB20" s="27">
        <v>1575693.1512244998</v>
      </c>
      <c r="AC20" s="27">
        <v>1328122.1076969998</v>
      </c>
      <c r="AD20" s="27">
        <v>1041773.521327</v>
      </c>
      <c r="AE20" s="27">
        <v>1011050.9492544997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517537.0487979999</v>
      </c>
      <c r="G21" s="27">
        <v>418709.613938</v>
      </c>
      <c r="H21" s="27">
        <v>308442.023813</v>
      </c>
      <c r="I21" s="27">
        <v>210457.92798799998</v>
      </c>
      <c r="J21" s="27">
        <v>247527.72629199998</v>
      </c>
      <c r="K21" s="27">
        <v>270066.75695999997</v>
      </c>
      <c r="L21" s="27">
        <v>219934.22300849998</v>
      </c>
      <c r="M21" s="27">
        <v>350436.1096775</v>
      </c>
      <c r="N21" s="27">
        <v>254762.989866</v>
      </c>
      <c r="O21" s="27">
        <v>171871.136206</v>
      </c>
      <c r="P21" s="27">
        <v>118242.31388199997</v>
      </c>
      <c r="Q21" s="27">
        <v>117099.06496749999</v>
      </c>
      <c r="R21" s="27">
        <v>153261.528959</v>
      </c>
      <c r="S21" s="27">
        <v>145172.06138049997</v>
      </c>
      <c r="T21" s="27">
        <v>118034.7397845</v>
      </c>
      <c r="U21" s="27">
        <v>97064.1021735</v>
      </c>
      <c r="V21" s="27">
        <v>90798.72932899998</v>
      </c>
      <c r="W21" s="27">
        <v>61900.16201599999</v>
      </c>
      <c r="X21" s="27">
        <v>46396.358931999996</v>
      </c>
      <c r="Y21" s="27">
        <v>42929.913564999995</v>
      </c>
      <c r="Z21" s="27">
        <v>50745.391234999996</v>
      </c>
      <c r="AA21" s="27">
        <v>51792.345489499996</v>
      </c>
      <c r="AB21" s="27">
        <v>39867.026506999995</v>
      </c>
      <c r="AC21" s="27">
        <v>47386.471978999994</v>
      </c>
      <c r="AD21" s="27">
        <v>54235.450885</v>
      </c>
      <c r="AE21" s="27">
        <v>42012.330937499995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12540346.665269498</v>
      </c>
      <c r="G22" s="27">
        <v>12745237.821932</v>
      </c>
      <c r="H22" s="27">
        <v>9769326.680112999</v>
      </c>
      <c r="I22" s="27">
        <v>11914955.672042498</v>
      </c>
      <c r="J22" s="27">
        <v>12596794.093152499</v>
      </c>
      <c r="K22" s="27">
        <v>13594935.230492</v>
      </c>
      <c r="L22" s="27">
        <v>14015220.6892775</v>
      </c>
      <c r="M22" s="27">
        <v>14865854.841375997</v>
      </c>
      <c r="N22" s="27">
        <v>15376921.6622175</v>
      </c>
      <c r="O22" s="27">
        <v>15181167.016630998</v>
      </c>
      <c r="P22" s="27">
        <v>15045640.583011497</v>
      </c>
      <c r="Q22" s="27">
        <v>13985770.925010497</v>
      </c>
      <c r="R22" s="27">
        <v>15383658.031087497</v>
      </c>
      <c r="S22" s="27">
        <v>10283583.557824498</v>
      </c>
      <c r="T22" s="27">
        <v>14584174.324450498</v>
      </c>
      <c r="U22" s="27">
        <v>16930094.453579996</v>
      </c>
      <c r="V22" s="27">
        <v>16333520.556121998</v>
      </c>
      <c r="W22" s="27">
        <v>17718958.693089496</v>
      </c>
      <c r="X22" s="27">
        <v>18596454.618780497</v>
      </c>
      <c r="Y22" s="27">
        <v>19605193.738360997</v>
      </c>
      <c r="Z22" s="27">
        <v>20321677.308124494</v>
      </c>
      <c r="AA22" s="27">
        <v>20982400.934918497</v>
      </c>
      <c r="AB22" s="27">
        <v>21340635.449055996</v>
      </c>
      <c r="AC22" s="27">
        <v>22889519.945292</v>
      </c>
      <c r="AD22" s="27">
        <v>24596157.600668494</v>
      </c>
      <c r="AE22" s="27">
        <v>25984375.431052502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14375700.37741066</v>
      </c>
      <c r="G23" s="27">
        <v>14259454.500548791</v>
      </c>
      <c r="H23" s="27">
        <v>13499370.090277575</v>
      </c>
      <c r="I23" s="27">
        <v>12063328.151331445</v>
      </c>
      <c r="J23" s="27">
        <v>9668821.66912968</v>
      </c>
      <c r="K23" s="27">
        <v>9203447.374269433</v>
      </c>
      <c r="L23" s="27">
        <v>9975253.96539647</v>
      </c>
      <c r="M23" s="27">
        <v>10566999.319040766</v>
      </c>
      <c r="N23" s="27">
        <v>12765465.617573852</v>
      </c>
      <c r="O23" s="27">
        <v>13416378.396599686</v>
      </c>
      <c r="P23" s="27">
        <v>12772440.13016549</v>
      </c>
      <c r="Q23" s="27">
        <v>10015215.670401234</v>
      </c>
      <c r="R23" s="27">
        <v>9775910.190892797</v>
      </c>
      <c r="S23" s="27">
        <v>10679164.732782543</v>
      </c>
      <c r="T23" s="27">
        <v>11503297.613520158</v>
      </c>
      <c r="U23" s="27">
        <v>11272365.354119472</v>
      </c>
      <c r="V23" s="27">
        <v>11793072.7486105</v>
      </c>
      <c r="W23" s="27">
        <v>12260574.822471075</v>
      </c>
      <c r="X23" s="27">
        <v>11446934.151991842</v>
      </c>
      <c r="Y23" s="27">
        <v>11645756.04051304</v>
      </c>
      <c r="Z23" s="27">
        <v>14119990.830030484</v>
      </c>
      <c r="AA23" s="27">
        <v>12321260.539666835</v>
      </c>
      <c r="AB23" s="27">
        <v>10865269.016153362</v>
      </c>
      <c r="AC23" s="27">
        <v>10309875.002173923</v>
      </c>
      <c r="AD23" s="27">
        <v>11753846.881296765</v>
      </c>
      <c r="AE23" s="27">
        <v>11209122.49492088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14375700.37741066</v>
      </c>
      <c r="G24" s="27">
        <v>14259454.500548791</v>
      </c>
      <c r="H24" s="27">
        <v>13499370.090277575</v>
      </c>
      <c r="I24" s="27">
        <v>12063328.151331445</v>
      </c>
      <c r="J24" s="27">
        <v>9668821.66912968</v>
      </c>
      <c r="K24" s="27">
        <v>9203447.374269433</v>
      </c>
      <c r="L24" s="27">
        <v>9975253.96539647</v>
      </c>
      <c r="M24" s="27">
        <v>10566999.319040766</v>
      </c>
      <c r="N24" s="27">
        <v>12765465.617573852</v>
      </c>
      <c r="O24" s="27">
        <v>13416378.396599686</v>
      </c>
      <c r="P24" s="27">
        <v>12772440.13016549</v>
      </c>
      <c r="Q24" s="27">
        <v>10015215.670401234</v>
      </c>
      <c r="R24" s="27">
        <v>9775910.190892797</v>
      </c>
      <c r="S24" s="27">
        <v>10679164.732782543</v>
      </c>
      <c r="T24" s="27">
        <v>11503297.613520158</v>
      </c>
      <c r="U24" s="27">
        <v>11272365.354119472</v>
      </c>
      <c r="V24" s="27">
        <v>11793072.7486105</v>
      </c>
      <c r="W24" s="27">
        <v>12260574.822471075</v>
      </c>
      <c r="X24" s="27">
        <v>11446934.151991842</v>
      </c>
      <c r="Y24" s="27">
        <v>11645756.04051304</v>
      </c>
      <c r="Z24" s="27">
        <v>14119990.830030484</v>
      </c>
      <c r="AA24" s="27">
        <v>12321260.539666835</v>
      </c>
      <c r="AB24" s="27">
        <v>10865269.016153362</v>
      </c>
      <c r="AC24" s="27">
        <v>10309875.002173923</v>
      </c>
      <c r="AD24" s="27">
        <v>11753846.881296765</v>
      </c>
      <c r="AE24" s="27">
        <v>11209122.49492088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11479.406399999998</v>
      </c>
      <c r="G25" s="27">
        <v>26238.6432</v>
      </c>
      <c r="H25" s="27">
        <v>90614.96195546666</v>
      </c>
      <c r="I25" s="27">
        <v>265069.591402</v>
      </c>
      <c r="J25" s="27">
        <v>92011.21381173332</v>
      </c>
      <c r="K25" s="27">
        <v>429111.32187439996</v>
      </c>
      <c r="L25" s="27">
        <v>347563.87766906666</v>
      </c>
      <c r="M25" s="27">
        <v>191330.04232173332</v>
      </c>
      <c r="N25" s="27">
        <v>171385.65179413333</v>
      </c>
      <c r="O25" s="27">
        <v>146133.73284399998</v>
      </c>
      <c r="P25" s="27">
        <v>51218.61460759999</v>
      </c>
      <c r="Q25" s="27">
        <v>11848.313567199997</v>
      </c>
      <c r="R25" s="27">
        <v>12166.486038666666</v>
      </c>
      <c r="S25" s="27">
        <v>22011.044489866665</v>
      </c>
      <c r="T25" s="27">
        <v>31352.944347999997</v>
      </c>
      <c r="U25" s="27">
        <v>39066.74463853333</v>
      </c>
      <c r="V25" s="27">
        <v>43392.34852773333</v>
      </c>
      <c r="W25" s="27">
        <v>22029.817469733334</v>
      </c>
      <c r="X25" s="27">
        <v>26717.58882173333</v>
      </c>
      <c r="Y25" s="27">
        <v>25121.7134432</v>
      </c>
      <c r="Z25" s="27">
        <v>11574.800585333332</v>
      </c>
      <c r="AA25" s="27">
        <v>10179.6304368</v>
      </c>
      <c r="AB25" s="27">
        <v>6392.7791825333325</v>
      </c>
      <c r="AC25" s="27">
        <v>7825.864054799999</v>
      </c>
      <c r="AD25" s="27">
        <v>8369.360730133332</v>
      </c>
      <c r="AE25" s="27">
        <v>21276.559154399998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61496.82</v>
      </c>
      <c r="G26" s="27">
        <v>45097.668</v>
      </c>
      <c r="H26" s="27">
        <v>236992.98070359998</v>
      </c>
      <c r="I26" s="27">
        <v>16760.244985733334</v>
      </c>
      <c r="J26" s="27">
        <v>13324.3478764</v>
      </c>
      <c r="K26" s="27">
        <v>253995.71549586667</v>
      </c>
      <c r="L26" s="27">
        <v>14730.341609866666</v>
      </c>
      <c r="M26" s="27">
        <v>16858.52059173333</v>
      </c>
      <c r="N26" s="27">
        <v>33277.5366792</v>
      </c>
      <c r="O26" s="27">
        <v>47107.16643453333</v>
      </c>
      <c r="P26" s="27">
        <v>20616.300227599997</v>
      </c>
      <c r="Q26" s="27">
        <v>5302.120606933333</v>
      </c>
      <c r="R26" s="27">
        <v>3745.0457087999994</v>
      </c>
      <c r="S26" s="27">
        <v>5211.839225999999</v>
      </c>
      <c r="T26" s="27">
        <v>3162.5027104</v>
      </c>
      <c r="U26" s="27">
        <v>3003.553857333333</v>
      </c>
      <c r="V26" s="27">
        <v>13449.772466533332</v>
      </c>
      <c r="W26" s="27">
        <v>21419.91218253333</v>
      </c>
      <c r="X26" s="27">
        <v>67021.08331746666</v>
      </c>
      <c r="Y26" s="27">
        <v>44889.0300056</v>
      </c>
      <c r="Z26" s="27">
        <v>39526.843527599995</v>
      </c>
      <c r="AA26" s="27">
        <v>49550.30024119999</v>
      </c>
      <c r="AB26" s="27">
        <v>658.4339065333332</v>
      </c>
      <c r="AC26" s="27">
        <v>4071.8646114666662</v>
      </c>
      <c r="AD26" s="27">
        <v>15338.02419013333</v>
      </c>
      <c r="AE26" s="27">
        <v>1014.8002054666665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317323.59119999997</v>
      </c>
      <c r="G27" s="27">
        <v>235327.8312</v>
      </c>
      <c r="H27" s="27">
        <v>93075.09650559998</v>
      </c>
      <c r="I27" s="27">
        <v>126848.80586986666</v>
      </c>
      <c r="J27" s="27">
        <v>100884.35244213333</v>
      </c>
      <c r="K27" s="27">
        <v>354116.15885066666</v>
      </c>
      <c r="L27" s="27">
        <v>227876.1714988</v>
      </c>
      <c r="M27" s="27">
        <v>258471.26533506665</v>
      </c>
      <c r="N27" s="27">
        <v>268221.4267098667</v>
      </c>
      <c r="O27" s="27">
        <v>156197.44557119996</v>
      </c>
      <c r="P27" s="27">
        <v>63088.60354426666</v>
      </c>
      <c r="Q27" s="27">
        <v>80015.1892936</v>
      </c>
      <c r="R27" s="27">
        <v>112260.54252159999</v>
      </c>
      <c r="S27" s="27">
        <v>89405.89325946665</v>
      </c>
      <c r="T27" s="27">
        <v>51067.451013333324</v>
      </c>
      <c r="U27" s="27">
        <v>86346.87295813332</v>
      </c>
      <c r="V27" s="27">
        <v>108033.96839693331</v>
      </c>
      <c r="W27" s="27">
        <v>82827.22954439999</v>
      </c>
      <c r="X27" s="27">
        <v>68630.61887146665</v>
      </c>
      <c r="Y27" s="27">
        <v>66007.67718453333</v>
      </c>
      <c r="Z27" s="27">
        <v>40634.040084</v>
      </c>
      <c r="AA27" s="27">
        <v>37417.11286866666</v>
      </c>
      <c r="AB27" s="27">
        <v>26013.261150799997</v>
      </c>
      <c r="AC27" s="27">
        <v>39583.99037853332</v>
      </c>
      <c r="AD27" s="27">
        <v>38780.17741106667</v>
      </c>
      <c r="AE27" s="27">
        <v>33547.92528999999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390299.8176</v>
      </c>
      <c r="G28" s="27">
        <v>306664.14239999995</v>
      </c>
      <c r="H28" s="27">
        <v>420683.0391646666</v>
      </c>
      <c r="I28" s="27">
        <v>408678.6422575999</v>
      </c>
      <c r="J28" s="27">
        <v>206219.91413026664</v>
      </c>
      <c r="K28" s="27">
        <v>1037223.1962209332</v>
      </c>
      <c r="L28" s="27">
        <v>590170.3907777332</v>
      </c>
      <c r="M28" s="27">
        <v>466659.82824853325</v>
      </c>
      <c r="N28" s="27">
        <v>472884.6151832</v>
      </c>
      <c r="O28" s="27">
        <v>349438.34484973334</v>
      </c>
      <c r="P28" s="27">
        <v>134923.51837946667</v>
      </c>
      <c r="Q28" s="27">
        <v>97165.62346773333</v>
      </c>
      <c r="R28" s="27">
        <v>128172.07426906665</v>
      </c>
      <c r="S28" s="27">
        <v>116628.77697533331</v>
      </c>
      <c r="T28" s="27">
        <v>85582.89807173332</v>
      </c>
      <c r="U28" s="27">
        <v>128417.171454</v>
      </c>
      <c r="V28" s="27">
        <v>164876.0893912</v>
      </c>
      <c r="W28" s="27">
        <v>126276.95919666666</v>
      </c>
      <c r="X28" s="27">
        <v>162369.29101066667</v>
      </c>
      <c r="Y28" s="27">
        <v>136018.42063333333</v>
      </c>
      <c r="Z28" s="27">
        <v>91735.68419693332</v>
      </c>
      <c r="AA28" s="27">
        <v>97147.04354666665</v>
      </c>
      <c r="AB28" s="27">
        <v>33064.474239866664</v>
      </c>
      <c r="AC28" s="27">
        <v>51481.7190448</v>
      </c>
      <c r="AD28" s="27">
        <v>62487.56233133333</v>
      </c>
      <c r="AE28" s="27">
        <v>55839.28464986666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36873.47388486666</v>
      </c>
      <c r="G29" s="27">
        <v>71425.14221910476</v>
      </c>
      <c r="H29" s="27">
        <v>80425.5037752045</v>
      </c>
      <c r="I29" s="27">
        <v>95435.75443054749</v>
      </c>
      <c r="J29" s="27">
        <v>120285.79710872374</v>
      </c>
      <c r="K29" s="27">
        <v>87470.96150406211</v>
      </c>
      <c r="L29" s="27">
        <v>99327.3395668776</v>
      </c>
      <c r="M29" s="27">
        <v>44616.782807038915</v>
      </c>
      <c r="N29" s="27">
        <v>49719.83309247183</v>
      </c>
      <c r="O29" s="27">
        <v>49099.972695224205</v>
      </c>
      <c r="P29" s="27">
        <v>48033.608763308046</v>
      </c>
      <c r="Q29" s="27">
        <v>40218.87425952906</v>
      </c>
      <c r="R29" s="27">
        <v>37644.456698221904</v>
      </c>
      <c r="S29" s="27">
        <v>36770.58762903763</v>
      </c>
      <c r="T29" s="27">
        <v>63287.757397054964</v>
      </c>
      <c r="U29" s="27">
        <v>33528.01960409262</v>
      </c>
      <c r="V29" s="27">
        <v>26895.17798920908</v>
      </c>
      <c r="W29" s="27">
        <v>23273.973232098982</v>
      </c>
      <c r="X29" s="27">
        <v>20766.37011441049</v>
      </c>
      <c r="Y29" s="27">
        <v>29851.76173293531</v>
      </c>
      <c r="Z29" s="27">
        <v>30969.47036049619</v>
      </c>
      <c r="AA29" s="27">
        <v>70670.6467660457</v>
      </c>
      <c r="AB29" s="27">
        <v>38495.786639107726</v>
      </c>
      <c r="AC29" s="27">
        <v>39007.495802319514</v>
      </c>
      <c r="AD29" s="27">
        <v>60555.75911069739</v>
      </c>
      <c r="AE29" s="27">
        <v>77019.33418012639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179400.95515320002</v>
      </c>
      <c r="G30" s="27">
        <v>189420.66341932502</v>
      </c>
      <c r="H30" s="27">
        <v>153105.9041720539</v>
      </c>
      <c r="I30" s="27">
        <v>181994.32920271618</v>
      </c>
      <c r="J30" s="27">
        <v>204534.28306231397</v>
      </c>
      <c r="K30" s="27">
        <v>237095.524815576</v>
      </c>
      <c r="L30" s="27">
        <v>257198.51934389898</v>
      </c>
      <c r="M30" s="27">
        <v>221089.1084393163</v>
      </c>
      <c r="N30" s="27">
        <v>195972.96555249474</v>
      </c>
      <c r="O30" s="27">
        <v>196888.35463392222</v>
      </c>
      <c r="P30" s="27">
        <v>198805.57965256734</v>
      </c>
      <c r="Q30" s="27">
        <v>204965.1373427611</v>
      </c>
      <c r="R30" s="27">
        <v>206734.3979948505</v>
      </c>
      <c r="S30" s="27">
        <v>200126.32584753964</v>
      </c>
      <c r="T30" s="27">
        <v>185455.2578478144</v>
      </c>
      <c r="U30" s="27">
        <v>157142.43471821275</v>
      </c>
      <c r="V30" s="27">
        <v>160052.80827587785</v>
      </c>
      <c r="W30" s="27">
        <v>158741.54451298036</v>
      </c>
      <c r="X30" s="27">
        <v>177024.3824284643</v>
      </c>
      <c r="Y30" s="27">
        <v>176267.21892119237</v>
      </c>
      <c r="Z30" s="27">
        <v>173911.0043990085</v>
      </c>
      <c r="AA30" s="27">
        <v>145534.57703326741</v>
      </c>
      <c r="AB30" s="27">
        <v>157444.77027519656</v>
      </c>
      <c r="AC30" s="27">
        <v>154454.63844193876</v>
      </c>
      <c r="AD30" s="27">
        <v>206481.66652371577</v>
      </c>
      <c r="AE30" s="27">
        <v>164624.74424063927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1224539.8645648665</v>
      </c>
      <c r="G31" s="27">
        <v>922156.2110864152</v>
      </c>
      <c r="H31" s="27">
        <v>900584.1424936817</v>
      </c>
      <c r="I31" s="27">
        <v>703757.9622405968</v>
      </c>
      <c r="J31" s="27">
        <v>466490.7887371376</v>
      </c>
      <c r="K31" s="27">
        <v>557905.2334527089</v>
      </c>
      <c r="L31" s="27">
        <v>586127.4796418244</v>
      </c>
      <c r="M31" s="27">
        <v>491637.58174409287</v>
      </c>
      <c r="N31" s="27">
        <v>472772.6670359614</v>
      </c>
      <c r="O31" s="27">
        <v>485161.0322741106</v>
      </c>
      <c r="P31" s="27">
        <v>375292.71273607895</v>
      </c>
      <c r="Q31" s="27">
        <v>384172.99669980136</v>
      </c>
      <c r="R31" s="27">
        <v>388453.97916253563</v>
      </c>
      <c r="S31" s="27">
        <v>440198.1289084162</v>
      </c>
      <c r="T31" s="27">
        <v>384968.73243752087</v>
      </c>
      <c r="U31" s="27">
        <v>679139.5127752322</v>
      </c>
      <c r="V31" s="27">
        <v>724823.3469923853</v>
      </c>
      <c r="W31" s="27">
        <v>234002.97477915976</v>
      </c>
      <c r="X31" s="27">
        <v>210648.66724609784</v>
      </c>
      <c r="Y31" s="27">
        <v>410552.54883443273</v>
      </c>
      <c r="Z31" s="27">
        <v>468796.4635107528</v>
      </c>
      <c r="AA31" s="27">
        <v>573560.564466867</v>
      </c>
      <c r="AB31" s="27">
        <v>272498.6495605628</v>
      </c>
      <c r="AC31" s="27">
        <v>346046.0355548475</v>
      </c>
      <c r="AD31" s="27">
        <v>252543.126348319</v>
      </c>
      <c r="AE31" s="27">
        <v>398965.1020762847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1016605.4106626</v>
      </c>
      <c r="G32" s="27">
        <v>1073383.7581279962</v>
      </c>
      <c r="H32" s="27">
        <v>867600.119487491</v>
      </c>
      <c r="I32" s="27">
        <v>1031301.1952840951</v>
      </c>
      <c r="J32" s="27">
        <v>1159027.6050560782</v>
      </c>
      <c r="K32" s="27">
        <v>1343541.3066661998</v>
      </c>
      <c r="L32" s="27">
        <v>1457458.2771139694</v>
      </c>
      <c r="M32" s="27">
        <v>1252838.2869868246</v>
      </c>
      <c r="N32" s="27">
        <v>1110513.4750025354</v>
      </c>
      <c r="O32" s="27">
        <v>1115700.6747994628</v>
      </c>
      <c r="P32" s="27">
        <v>1126564.9440973345</v>
      </c>
      <c r="Q32" s="27">
        <v>1161469.1068355243</v>
      </c>
      <c r="R32" s="27">
        <v>1171494.9213478097</v>
      </c>
      <c r="S32" s="27">
        <v>1134049.1760686038</v>
      </c>
      <c r="T32" s="27">
        <v>1050913.1271804946</v>
      </c>
      <c r="U32" s="27">
        <v>890473.7902966794</v>
      </c>
      <c r="V32" s="27">
        <v>906965.9195846213</v>
      </c>
      <c r="W32" s="27">
        <v>899535.4232685609</v>
      </c>
      <c r="X32" s="27">
        <v>1003138.1658485306</v>
      </c>
      <c r="Y32" s="27">
        <v>998847.5747175205</v>
      </c>
      <c r="Z32" s="27">
        <v>985495.6901412981</v>
      </c>
      <c r="AA32" s="27">
        <v>824695.9417136951</v>
      </c>
      <c r="AB32" s="27">
        <v>892187.0348811472</v>
      </c>
      <c r="AC32" s="27">
        <v>875242.9451504048</v>
      </c>
      <c r="AD32" s="27">
        <v>1170062.7773829354</v>
      </c>
      <c r="AE32" s="27">
        <v>932873.5467524367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2457419.7042655335</v>
      </c>
      <c r="G33" s="27">
        <v>2256385.774852841</v>
      </c>
      <c r="H33" s="27">
        <v>2001715.669928431</v>
      </c>
      <c r="I33" s="27">
        <v>2012489.2411579555</v>
      </c>
      <c r="J33" s="27">
        <v>1950338.473964254</v>
      </c>
      <c r="K33" s="27">
        <v>2226013.0264385473</v>
      </c>
      <c r="L33" s="27">
        <v>2400111.61566657</v>
      </c>
      <c r="M33" s="27">
        <v>2010181.759977273</v>
      </c>
      <c r="N33" s="27">
        <v>1828978.9406834634</v>
      </c>
      <c r="O33" s="27">
        <v>1846850.03440272</v>
      </c>
      <c r="P33" s="27">
        <v>1748696.8452492887</v>
      </c>
      <c r="Q33" s="27">
        <v>1790826.115137616</v>
      </c>
      <c r="R33" s="27">
        <v>1804327.7552034177</v>
      </c>
      <c r="S33" s="27">
        <v>1811144.2184535973</v>
      </c>
      <c r="T33" s="27">
        <v>1684624.8748628846</v>
      </c>
      <c r="U33" s="27">
        <v>1760283.757394217</v>
      </c>
      <c r="V33" s="27">
        <v>1818737.2528420936</v>
      </c>
      <c r="W33" s="27">
        <v>1315553.9157928</v>
      </c>
      <c r="X33" s="27">
        <v>1411577.5856375033</v>
      </c>
      <c r="Y33" s="27">
        <v>1615519.1042060808</v>
      </c>
      <c r="Z33" s="27">
        <v>1659172.6284115557</v>
      </c>
      <c r="AA33" s="27">
        <v>1614461.7299798753</v>
      </c>
      <c r="AB33" s="27">
        <v>1360626.2413560143</v>
      </c>
      <c r="AC33" s="27">
        <v>1414751.1149495107</v>
      </c>
      <c r="AD33" s="27">
        <v>1689643.3293656674</v>
      </c>
      <c r="AE33" s="27">
        <v>1573482.7272494873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362327.07298773335</v>
      </c>
      <c r="G34" s="27">
        <v>347485.7436453333</v>
      </c>
      <c r="H34" s="27">
        <v>316877.83913279994</v>
      </c>
      <c r="I34" s="27">
        <v>331762.63448239997</v>
      </c>
      <c r="J34" s="27">
        <v>353782.440704</v>
      </c>
      <c r="K34" s="27">
        <v>329713.4106522666</v>
      </c>
      <c r="L34" s="27">
        <v>322385.8955885333</v>
      </c>
      <c r="M34" s="27">
        <v>364475.6476914666</v>
      </c>
      <c r="N34" s="27">
        <v>351478.61987039994</v>
      </c>
      <c r="O34" s="27">
        <v>360507.6084426666</v>
      </c>
      <c r="P34" s="27">
        <v>370989.6859181333</v>
      </c>
      <c r="Q34" s="27">
        <v>331893.03844106663</v>
      </c>
      <c r="R34" s="27">
        <v>338376.02432479995</v>
      </c>
      <c r="S34" s="27">
        <v>344554.73925253324</v>
      </c>
      <c r="T34" s="27">
        <v>360128.8146837333</v>
      </c>
      <c r="U34" s="27">
        <v>353943.8970055999</v>
      </c>
      <c r="V34" s="27">
        <v>343499.0790762666</v>
      </c>
      <c r="W34" s="27">
        <v>362867.31859546667</v>
      </c>
      <c r="X34" s="27">
        <v>379869.64595359995</v>
      </c>
      <c r="Y34" s="27">
        <v>383843.8872106666</v>
      </c>
      <c r="Z34" s="27">
        <v>378087.44169679994</v>
      </c>
      <c r="AA34" s="27">
        <v>346411.453696</v>
      </c>
      <c r="AB34" s="27">
        <v>342313.0149413333</v>
      </c>
      <c r="AC34" s="27">
        <v>316467.99748373334</v>
      </c>
      <c r="AD34" s="27">
        <v>320609.90224559995</v>
      </c>
      <c r="AE34" s="27">
        <v>318939.47662719997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271947.04478186666</v>
      </c>
      <c r="G35" s="27">
        <v>260807.78820213332</v>
      </c>
      <c r="H35" s="27">
        <v>237834.8111597333</v>
      </c>
      <c r="I35" s="27">
        <v>249006.69488933333</v>
      </c>
      <c r="J35" s="27">
        <v>265533.81572079996</v>
      </c>
      <c r="K35" s="27">
        <v>247468.64062506665</v>
      </c>
      <c r="L35" s="27">
        <v>241968.92500586662</v>
      </c>
      <c r="M35" s="27">
        <v>273559.6723141333</v>
      </c>
      <c r="N35" s="27">
        <v>263804.66583386663</v>
      </c>
      <c r="O35" s="27">
        <v>270581.43855599995</v>
      </c>
      <c r="P35" s="27">
        <v>278448.8311293333</v>
      </c>
      <c r="Q35" s="27">
        <v>249104.57485466666</v>
      </c>
      <c r="R35" s="27">
        <v>253970.42697253329</v>
      </c>
      <c r="S35" s="27">
        <v>258607.89646266663</v>
      </c>
      <c r="T35" s="27">
        <v>270297.1302445333</v>
      </c>
      <c r="U35" s="27">
        <v>265654.9927357333</v>
      </c>
      <c r="V35" s="27">
        <v>257815.5652306666</v>
      </c>
      <c r="W35" s="27">
        <v>272352.5338189333</v>
      </c>
      <c r="X35" s="27">
        <v>285113.73912559997</v>
      </c>
      <c r="Y35" s="27">
        <v>288096.64090239996</v>
      </c>
      <c r="Z35" s="27">
        <v>283776.0979679999</v>
      </c>
      <c r="AA35" s="27">
        <v>260001.47220959995</v>
      </c>
      <c r="AB35" s="27">
        <v>256925.3592282666</v>
      </c>
      <c r="AC35" s="27">
        <v>237527.20134586663</v>
      </c>
      <c r="AD35" s="27">
        <v>240635.9422192</v>
      </c>
      <c r="AE35" s="27">
        <v>239382.1918136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634274.1177696</v>
      </c>
      <c r="G36" s="27">
        <v>608293.5318474666</v>
      </c>
      <c r="H36" s="27">
        <v>554712.6502925333</v>
      </c>
      <c r="I36" s="27">
        <v>580769.3293717332</v>
      </c>
      <c r="J36" s="27">
        <v>619316.2564247999</v>
      </c>
      <c r="K36" s="27">
        <v>577182.0512773333</v>
      </c>
      <c r="L36" s="27">
        <v>564354.8205943999</v>
      </c>
      <c r="M36" s="27">
        <v>638035.3200055999</v>
      </c>
      <c r="N36" s="27">
        <v>615283.2857042666</v>
      </c>
      <c r="O36" s="27">
        <v>631089.0469986666</v>
      </c>
      <c r="P36" s="27">
        <v>649438.5170474667</v>
      </c>
      <c r="Q36" s="27">
        <v>580997.6132957333</v>
      </c>
      <c r="R36" s="27">
        <v>592346.4512973332</v>
      </c>
      <c r="S36" s="27">
        <v>603162.6357152</v>
      </c>
      <c r="T36" s="27">
        <v>630425.9449282667</v>
      </c>
      <c r="U36" s="27">
        <v>619598.8897413333</v>
      </c>
      <c r="V36" s="27">
        <v>601314.6443069333</v>
      </c>
      <c r="W36" s="27">
        <v>635219.8524144</v>
      </c>
      <c r="X36" s="27">
        <v>664983.3850791999</v>
      </c>
      <c r="Y36" s="27">
        <v>671940.5281130666</v>
      </c>
      <c r="Z36" s="27">
        <v>661863.5396647999</v>
      </c>
      <c r="AA36" s="27">
        <v>606412.9259056</v>
      </c>
      <c r="AB36" s="27">
        <v>599238.3741695998</v>
      </c>
      <c r="AC36" s="27">
        <v>553995.1988295999</v>
      </c>
      <c r="AD36" s="27">
        <v>561245.8444648</v>
      </c>
      <c r="AE36" s="27">
        <v>558321.6684407999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40321459.0969674</v>
      </c>
      <c r="G37" s="27">
        <v>41493045.82714059</v>
      </c>
      <c r="H37" s="27">
        <v>42272061.50263031</v>
      </c>
      <c r="I37" s="27">
        <v>43656785.1176732</v>
      </c>
      <c r="J37" s="27">
        <v>44670415.25957487</v>
      </c>
      <c r="K37" s="27">
        <v>45872971.874286704</v>
      </c>
      <c r="L37" s="27">
        <v>48018530.67456499</v>
      </c>
      <c r="M37" s="27">
        <v>50544221.7041564</v>
      </c>
      <c r="N37" s="27">
        <v>52093856.07375693</v>
      </c>
      <c r="O37" s="27">
        <v>52327882.819483705</v>
      </c>
      <c r="P37" s="27">
        <v>52291359.8572431</v>
      </c>
      <c r="Q37" s="27">
        <v>52170595.1203184</v>
      </c>
      <c r="R37" s="27">
        <v>52882834.67037267</v>
      </c>
      <c r="S37" s="27">
        <v>55843467.59411676</v>
      </c>
      <c r="T37" s="27">
        <v>56399426.23171816</v>
      </c>
      <c r="U37" s="27">
        <v>57961943.19771459</v>
      </c>
      <c r="V37" s="27">
        <v>58423882.78201493</v>
      </c>
      <c r="W37" s="27">
        <v>59360059.6712475</v>
      </c>
      <c r="X37" s="27">
        <v>61711294.11999199</v>
      </c>
      <c r="Y37" s="27">
        <v>63608625.46068799</v>
      </c>
      <c r="Z37" s="27">
        <v>65354790.06048373</v>
      </c>
      <c r="AA37" s="27">
        <v>65929465.4514606</v>
      </c>
      <c r="AB37" s="27">
        <v>68445074.48481451</v>
      </c>
      <c r="AC37" s="27">
        <v>69623393.5131845</v>
      </c>
      <c r="AD37" s="27">
        <v>73387987.55830923</v>
      </c>
      <c r="AE37" s="27">
        <v>75558561.03811875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501008.10283259995</v>
      </c>
      <c r="G38" s="27">
        <v>342181.80363509996</v>
      </c>
      <c r="H38" s="27">
        <v>279760.11611460004</v>
      </c>
      <c r="I38" s="27">
        <v>479808.47786409996</v>
      </c>
      <c r="J38" s="27">
        <v>495098.28872313333</v>
      </c>
      <c r="K38" s="27">
        <v>510506.76324743335</v>
      </c>
      <c r="L38" s="27">
        <v>532729.8483034</v>
      </c>
      <c r="M38" s="27">
        <v>511431.095615</v>
      </c>
      <c r="N38" s="27">
        <v>486369.1015824666</v>
      </c>
      <c r="O38" s="27">
        <v>455942.0226097</v>
      </c>
      <c r="P38" s="27">
        <v>527950.5817113001</v>
      </c>
      <c r="Q38" s="27">
        <v>346738.52124449995</v>
      </c>
      <c r="R38" s="27">
        <v>305860.08421540004</v>
      </c>
      <c r="S38" s="27">
        <v>35942.99618543333</v>
      </c>
      <c r="T38" s="27">
        <v>36321.262400499996</v>
      </c>
      <c r="U38" s="27">
        <v>37048.0142758</v>
      </c>
      <c r="V38" s="27">
        <v>36961.2375088</v>
      </c>
      <c r="W38" s="27">
        <v>89221.6137285</v>
      </c>
      <c r="X38" s="27">
        <v>91295.4653215</v>
      </c>
      <c r="Y38" s="27">
        <v>92643.12276669999</v>
      </c>
      <c r="Z38" s="27">
        <v>111910.38427433332</v>
      </c>
      <c r="AA38" s="27">
        <v>89668.05774373333</v>
      </c>
      <c r="AB38" s="27">
        <v>146611.92501449998</v>
      </c>
      <c r="AC38" s="27">
        <v>96012.374821</v>
      </c>
      <c r="AD38" s="27">
        <v>103795.06233359998</v>
      </c>
      <c r="AE38" s="27">
        <v>141688.34722643334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32325.329307699998</v>
      </c>
      <c r="G39" s="27">
        <v>0</v>
      </c>
      <c r="H39" s="27">
        <v>110037.8059242</v>
      </c>
      <c r="I39" s="27">
        <v>106322.6415383</v>
      </c>
      <c r="J39" s="27">
        <v>154902.763587</v>
      </c>
      <c r="K39" s="27">
        <v>381381.08254913334</v>
      </c>
      <c r="L39" s="27">
        <v>382407.9673788</v>
      </c>
      <c r="M39" s="27">
        <v>372597.45859819994</v>
      </c>
      <c r="N39" s="27">
        <v>351161.1572315</v>
      </c>
      <c r="O39" s="27">
        <v>385904.7913743</v>
      </c>
      <c r="P39" s="27">
        <v>399558.91316</v>
      </c>
      <c r="Q39" s="27">
        <v>360852.1165502</v>
      </c>
      <c r="R39" s="27">
        <v>366215.54416259995</v>
      </c>
      <c r="S39" s="27">
        <v>362733.45038956666</v>
      </c>
      <c r="T39" s="27">
        <v>384389.8193391666</v>
      </c>
      <c r="U39" s="27">
        <v>425287.65343679994</v>
      </c>
      <c r="V39" s="27">
        <v>421894.7415290667</v>
      </c>
      <c r="W39" s="27">
        <v>423257.13970650005</v>
      </c>
      <c r="X39" s="27">
        <v>701711.2240764999</v>
      </c>
      <c r="Y39" s="27">
        <v>394858.41633846663</v>
      </c>
      <c r="Z39" s="27">
        <v>420976.3168922666</v>
      </c>
      <c r="AA39" s="27">
        <v>876058.9411016667</v>
      </c>
      <c r="AB39" s="27">
        <v>906079.4849040001</v>
      </c>
      <c r="AC39" s="27">
        <v>983383.7351491998</v>
      </c>
      <c r="AD39" s="27">
        <v>1062723.2671828666</v>
      </c>
      <c r="AE39" s="27">
        <v>1033862.8016632665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40854792.5291077</v>
      </c>
      <c r="G40" s="27">
        <v>41835227.6307757</v>
      </c>
      <c r="H40" s="27">
        <v>42661859.4246691</v>
      </c>
      <c r="I40" s="27">
        <v>44242916.2370756</v>
      </c>
      <c r="J40" s="27">
        <v>45320416.311885</v>
      </c>
      <c r="K40" s="27">
        <v>46764859.720083274</v>
      </c>
      <c r="L40" s="27">
        <v>48933668.4902472</v>
      </c>
      <c r="M40" s="27">
        <v>51428250.258369595</v>
      </c>
      <c r="N40" s="27">
        <v>52931386.3325709</v>
      </c>
      <c r="O40" s="27">
        <v>53169729.6334677</v>
      </c>
      <c r="P40" s="27">
        <v>53218869.352114394</v>
      </c>
      <c r="Q40" s="27">
        <v>52878185.7581131</v>
      </c>
      <c r="R40" s="27">
        <v>53554910.29875067</v>
      </c>
      <c r="S40" s="27">
        <v>56242144.04069176</v>
      </c>
      <c r="T40" s="27">
        <v>56820137.313457824</v>
      </c>
      <c r="U40" s="27">
        <v>58424278.86542719</v>
      </c>
      <c r="V40" s="27">
        <v>58882738.761052795</v>
      </c>
      <c r="W40" s="27">
        <v>59872538.424682505</v>
      </c>
      <c r="X40" s="27">
        <v>62504300.80938999</v>
      </c>
      <c r="Y40" s="27">
        <v>64096126.99979316</v>
      </c>
      <c r="Z40" s="27">
        <v>65887676.76165033</v>
      </c>
      <c r="AA40" s="27">
        <v>66895192.45030599</v>
      </c>
      <c r="AB40" s="27">
        <v>69497765.89473301</v>
      </c>
      <c r="AC40" s="27">
        <v>70702789.6231547</v>
      </c>
      <c r="AD40" s="27">
        <v>74554505.88782568</v>
      </c>
      <c r="AE40" s="27">
        <v>76734112.18700846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192831.321276</v>
      </c>
      <c r="W41" s="27">
        <v>2052278.4019759998</v>
      </c>
      <c r="X41" s="27">
        <v>2843008.619066</v>
      </c>
      <c r="Y41" s="27">
        <v>2844183.557094</v>
      </c>
      <c r="Z41" s="27">
        <v>1971832.0561060002</v>
      </c>
      <c r="AA41" s="27">
        <v>2854136.697038</v>
      </c>
      <c r="AB41" s="27">
        <v>4844801.594886</v>
      </c>
      <c r="AC41" s="27">
        <v>6426274.332082</v>
      </c>
      <c r="AD41" s="27">
        <v>7165885.517692</v>
      </c>
      <c r="AE41" s="27">
        <v>8868201.553794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1004437.7795458329</v>
      </c>
      <c r="G42" s="27">
        <v>1214957.2956530254</v>
      </c>
      <c r="H42" s="27">
        <v>935116.8878722425</v>
      </c>
      <c r="I42" s="27">
        <v>902462.292331447</v>
      </c>
      <c r="J42" s="27">
        <v>1247970.724222222</v>
      </c>
      <c r="K42" s="27">
        <v>1199538.6651777779</v>
      </c>
      <c r="L42" s="27">
        <v>1350077.9760962962</v>
      </c>
      <c r="M42" s="27">
        <v>1302280.5303592593</v>
      </c>
      <c r="N42" s="27">
        <v>1289709.7498481479</v>
      </c>
      <c r="O42" s="27">
        <v>1260713.9223555557</v>
      </c>
      <c r="P42" s="27">
        <v>1424792.0110037036</v>
      </c>
      <c r="Q42" s="27">
        <v>1189908.685711111</v>
      </c>
      <c r="R42" s="27">
        <v>1244584.6192814815</v>
      </c>
      <c r="S42" s="27">
        <v>1254479.035911111</v>
      </c>
      <c r="T42" s="27">
        <v>1258522.9484703701</v>
      </c>
      <c r="U42" s="27">
        <v>1197552.4321259258</v>
      </c>
      <c r="V42" s="27">
        <v>3824205.8511555553</v>
      </c>
      <c r="W42" s="27">
        <v>4188009.415092593</v>
      </c>
      <c r="X42" s="27">
        <v>4227071.21477037</v>
      </c>
      <c r="Y42" s="27">
        <v>4228902.255092592</v>
      </c>
      <c r="Z42" s="27">
        <v>4157210.417907407</v>
      </c>
      <c r="AA42" s="27">
        <v>1303716.0622148146</v>
      </c>
      <c r="AB42" s="27">
        <v>1348751.932425926</v>
      </c>
      <c r="AC42" s="27">
        <v>1384402.3220037036</v>
      </c>
      <c r="AD42" s="27">
        <v>1500894.232722222</v>
      </c>
      <c r="AE42" s="27">
        <v>1404699.3692962965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1004437.7795458329</v>
      </c>
      <c r="G43" s="27">
        <v>1214957.2956530254</v>
      </c>
      <c r="H43" s="27">
        <v>935116.8878722425</v>
      </c>
      <c r="I43" s="27">
        <v>902462.292331447</v>
      </c>
      <c r="J43" s="27">
        <v>1247970.724222222</v>
      </c>
      <c r="K43" s="27">
        <v>1199538.6651777779</v>
      </c>
      <c r="L43" s="27">
        <v>1350077.9760962962</v>
      </c>
      <c r="M43" s="27">
        <v>1302280.5303592593</v>
      </c>
      <c r="N43" s="27">
        <v>1289709.7498481479</v>
      </c>
      <c r="O43" s="27">
        <v>1260713.9223555557</v>
      </c>
      <c r="P43" s="27">
        <v>1424792.0110037036</v>
      </c>
      <c r="Q43" s="27">
        <v>1189908.685711111</v>
      </c>
      <c r="R43" s="27">
        <v>1244584.6192814815</v>
      </c>
      <c r="S43" s="27">
        <v>1254479.035911111</v>
      </c>
      <c r="T43" s="27">
        <v>1258522.9484703701</v>
      </c>
      <c r="U43" s="27">
        <v>1197552.4321259258</v>
      </c>
      <c r="V43" s="27">
        <v>4017037.172431555</v>
      </c>
      <c r="W43" s="27">
        <v>6240287.817068593</v>
      </c>
      <c r="X43" s="27">
        <v>7070079.833836371</v>
      </c>
      <c r="Y43" s="27">
        <v>7073085.812186592</v>
      </c>
      <c r="Z43" s="27">
        <v>6129042.474013407</v>
      </c>
      <c r="AA43" s="27">
        <v>4157852.759252815</v>
      </c>
      <c r="AB43" s="27">
        <v>6193553.527311927</v>
      </c>
      <c r="AC43" s="27">
        <v>7810676.654085703</v>
      </c>
      <c r="AD43" s="27">
        <v>8666779.75041422</v>
      </c>
      <c r="AE43" s="27">
        <v>10272900.923090298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5752862.587880099</v>
      </c>
      <c r="G44" s="27">
        <v>3382510.3117985665</v>
      </c>
      <c r="H44" s="27">
        <v>2825534.0223879996</v>
      </c>
      <c r="I44" s="27">
        <v>2009109.6795256664</v>
      </c>
      <c r="J44" s="27">
        <v>2020852.0391649331</v>
      </c>
      <c r="K44" s="27">
        <v>3414163.3984868666</v>
      </c>
      <c r="L44" s="27">
        <v>3739689.566761866</v>
      </c>
      <c r="M44" s="27">
        <v>4571743.907684799</v>
      </c>
      <c r="N44" s="27">
        <v>4070110.982681333</v>
      </c>
      <c r="O44" s="27">
        <v>3977893.1949679996</v>
      </c>
      <c r="P44" s="27">
        <v>4927331.896271399</v>
      </c>
      <c r="Q44" s="27">
        <v>4110792.161206499</v>
      </c>
      <c r="R44" s="27">
        <v>5085948.913347865</v>
      </c>
      <c r="S44" s="27">
        <v>5756912.3197123995</v>
      </c>
      <c r="T44" s="27">
        <v>4989304.785133899</v>
      </c>
      <c r="U44" s="27">
        <v>4178851.9294599</v>
      </c>
      <c r="V44" s="27">
        <v>4025740.6545381662</v>
      </c>
      <c r="W44" s="27">
        <v>4203327.516821765</v>
      </c>
      <c r="X44" s="27">
        <v>3796687.4649652657</v>
      </c>
      <c r="Y44" s="27">
        <v>3769290.5762871327</v>
      </c>
      <c r="Z44" s="27">
        <v>4942600.801515299</v>
      </c>
      <c r="AA44" s="27">
        <v>4204929.9447463</v>
      </c>
      <c r="AB44" s="27">
        <v>5170672.979679899</v>
      </c>
      <c r="AC44" s="27">
        <v>2241471.951662533</v>
      </c>
      <c r="AD44" s="27">
        <v>6317123.5014734</v>
      </c>
      <c r="AE44" s="27">
        <v>6652187.572866732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731220.6743148998</v>
      </c>
      <c r="G45" s="27">
        <v>404665.1702118666</v>
      </c>
      <c r="H45" s="27">
        <v>189546.6400494333</v>
      </c>
      <c r="I45" s="27">
        <v>495681.37809959997</v>
      </c>
      <c r="J45" s="27">
        <v>676702.9051346665</v>
      </c>
      <c r="K45" s="27">
        <v>1075130.8440359666</v>
      </c>
      <c r="L45" s="27">
        <v>1386052.0698434666</v>
      </c>
      <c r="M45" s="27">
        <v>1004253.5331289998</v>
      </c>
      <c r="N45" s="27">
        <v>1042965.1022944999</v>
      </c>
      <c r="O45" s="27">
        <v>974856.9245209665</v>
      </c>
      <c r="P45" s="27">
        <v>1171664.3559133334</v>
      </c>
      <c r="Q45" s="27">
        <v>1057093.9805169331</v>
      </c>
      <c r="R45" s="27">
        <v>883676.1419152331</v>
      </c>
      <c r="S45" s="27">
        <v>70083.1082721</v>
      </c>
      <c r="T45" s="27">
        <v>66283.36201666667</v>
      </c>
      <c r="U45" s="27">
        <v>68255.95934593333</v>
      </c>
      <c r="V45" s="27">
        <v>48914.84630853333</v>
      </c>
      <c r="W45" s="27">
        <v>61563.23208419999</v>
      </c>
      <c r="X45" s="27">
        <v>4899.0614031333325</v>
      </c>
      <c r="Y45" s="27">
        <v>6448.636463499999</v>
      </c>
      <c r="Z45" s="27">
        <v>7553.708495666666</v>
      </c>
      <c r="AA45" s="27">
        <v>7249.2878175666665</v>
      </c>
      <c r="AB45" s="27">
        <v>35159.906335399995</v>
      </c>
      <c r="AC45" s="27">
        <v>8272.496416799999</v>
      </c>
      <c r="AD45" s="27">
        <v>58165.01315496666</v>
      </c>
      <c r="AE45" s="27">
        <v>173688.01267253328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34674789.88986833</v>
      </c>
      <c r="G46" s="27">
        <v>37083942.589388564</v>
      </c>
      <c r="H46" s="27">
        <v>26727892.939578597</v>
      </c>
      <c r="I46" s="27">
        <v>24420637.965033565</v>
      </c>
      <c r="J46" s="27">
        <v>15369953.696037965</v>
      </c>
      <c r="K46" s="27">
        <v>11112725.830773233</v>
      </c>
      <c r="L46" s="27">
        <v>21519947.26987233</v>
      </c>
      <c r="M46" s="27">
        <v>16173327.758605963</v>
      </c>
      <c r="N46" s="27">
        <v>19629205.2488147</v>
      </c>
      <c r="O46" s="27">
        <v>20079277.226703566</v>
      </c>
      <c r="P46" s="27">
        <v>19197331.097123664</v>
      </c>
      <c r="Q46" s="27">
        <v>23095851.628095396</v>
      </c>
      <c r="R46" s="27">
        <v>21557764.210839264</v>
      </c>
      <c r="S46" s="27">
        <v>26221907.75003286</v>
      </c>
      <c r="T46" s="27">
        <v>25788003.471566234</v>
      </c>
      <c r="U46" s="27">
        <v>16690845.240605429</v>
      </c>
      <c r="V46" s="27">
        <v>17480409.185834467</v>
      </c>
      <c r="W46" s="27">
        <v>18650778.5358664</v>
      </c>
      <c r="X46" s="27">
        <v>29119070.73970253</v>
      </c>
      <c r="Y46" s="27">
        <v>26320098.9310259</v>
      </c>
      <c r="Z46" s="27">
        <v>25644556.99864263</v>
      </c>
      <c r="AA46" s="27">
        <v>28624450.398117933</v>
      </c>
      <c r="AB46" s="27">
        <v>21357620.811460264</v>
      </c>
      <c r="AC46" s="27">
        <v>23284174.41565343</v>
      </c>
      <c r="AD46" s="27">
        <v>23053818.38308266</v>
      </c>
      <c r="AE46" s="27">
        <v>21996996.953932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6773308.476696299</v>
      </c>
      <c r="G47" s="27">
        <v>3917158.837627933</v>
      </c>
      <c r="H47" s="27">
        <v>2200555.3066343</v>
      </c>
      <c r="I47" s="27">
        <v>2165165.368401933</v>
      </c>
      <c r="J47" s="27">
        <v>2955940.0882396</v>
      </c>
      <c r="K47" s="27">
        <v>3112348.086468133</v>
      </c>
      <c r="L47" s="27">
        <v>1894891.0201426332</v>
      </c>
      <c r="M47" s="27">
        <v>884238.4097136334</v>
      </c>
      <c r="N47" s="27">
        <v>1979900.2405798</v>
      </c>
      <c r="O47" s="27">
        <v>1415425.6477617666</v>
      </c>
      <c r="P47" s="27">
        <v>1595238.9776271665</v>
      </c>
      <c r="Q47" s="27">
        <v>1286984.5351747999</v>
      </c>
      <c r="R47" s="27">
        <v>2021734.7328203663</v>
      </c>
      <c r="S47" s="27">
        <v>2570274.4719420997</v>
      </c>
      <c r="T47" s="27">
        <v>2267540.8312633997</v>
      </c>
      <c r="U47" s="27">
        <v>2467193.6410197997</v>
      </c>
      <c r="V47" s="27">
        <v>1933490.3970381997</v>
      </c>
      <c r="W47" s="27">
        <v>1704075.7387885</v>
      </c>
      <c r="X47" s="27">
        <v>2049233.0595993665</v>
      </c>
      <c r="Y47" s="27">
        <v>1572608.6072671332</v>
      </c>
      <c r="Z47" s="27">
        <v>1731464.6965821332</v>
      </c>
      <c r="AA47" s="27">
        <v>1389283.3359712998</v>
      </c>
      <c r="AB47" s="27">
        <v>787329.1464756666</v>
      </c>
      <c r="AC47" s="27">
        <v>932085.8338252999</v>
      </c>
      <c r="AD47" s="27">
        <v>1518807.7924095998</v>
      </c>
      <c r="AE47" s="27">
        <v>1412454.4539720998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47932181.62875962</v>
      </c>
      <c r="G48" s="27">
        <v>44788276.909026936</v>
      </c>
      <c r="H48" s="27">
        <v>31943528.908650327</v>
      </c>
      <c r="I48" s="27">
        <v>29090594.391060762</v>
      </c>
      <c r="J48" s="27">
        <v>21023448.728577167</v>
      </c>
      <c r="K48" s="27">
        <v>18714368.159764197</v>
      </c>
      <c r="L48" s="27">
        <v>28540579.926620293</v>
      </c>
      <c r="M48" s="27">
        <v>22633563.6091334</v>
      </c>
      <c r="N48" s="27">
        <v>26722181.574370332</v>
      </c>
      <c r="O48" s="27">
        <v>26447452.993954297</v>
      </c>
      <c r="P48" s="27">
        <v>26891566.326935567</v>
      </c>
      <c r="Q48" s="27">
        <v>29550722.30499363</v>
      </c>
      <c r="R48" s="27">
        <v>29549123.99892273</v>
      </c>
      <c r="S48" s="27">
        <v>34619177.64995946</v>
      </c>
      <c r="T48" s="27">
        <v>33111132.4499802</v>
      </c>
      <c r="U48" s="27">
        <v>23405146.770431064</v>
      </c>
      <c r="V48" s="27">
        <v>23488555.083719365</v>
      </c>
      <c r="W48" s="27">
        <v>24619745.023560867</v>
      </c>
      <c r="X48" s="27">
        <v>34969890.325670294</v>
      </c>
      <c r="Y48" s="27">
        <v>31668446.751043662</v>
      </c>
      <c r="Z48" s="27">
        <v>32326176.205235727</v>
      </c>
      <c r="AA48" s="27">
        <v>34225912.96665309</v>
      </c>
      <c r="AB48" s="27">
        <v>27350782.84395123</v>
      </c>
      <c r="AC48" s="27">
        <v>26466004.697558064</v>
      </c>
      <c r="AD48" s="27">
        <v>30947914.69012063</v>
      </c>
      <c r="AE48" s="27">
        <v>30235326.993443362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122908405.6381126</v>
      </c>
      <c r="G49" s="27">
        <v>120927838.68048103</v>
      </c>
      <c r="H49" s="27">
        <v>104606263.3600448</v>
      </c>
      <c r="I49" s="27">
        <v>104396054.71841188</v>
      </c>
      <c r="J49" s="27">
        <v>96367144.56591915</v>
      </c>
      <c r="K49" s="27">
        <v>96955943.90539384</v>
      </c>
      <c r="L49" s="27">
        <v>110861008.610173</v>
      </c>
      <c r="M49" s="27">
        <v>107988240.7635792</v>
      </c>
      <c r="N49" s="27">
        <v>116290099.35586399</v>
      </c>
      <c r="O49" s="27">
        <v>115895500.43367739</v>
      </c>
      <c r="P49" s="27">
        <v>115582216.55389851</v>
      </c>
      <c r="Q49" s="27">
        <v>114005192.20415092</v>
      </c>
      <c r="R49" s="27">
        <v>115718555.61087008</v>
      </c>
      <c r="S49" s="27">
        <v>119978964.53724116</v>
      </c>
      <c r="T49" s="27">
        <v>123526121.75207658</v>
      </c>
      <c r="U49" s="27">
        <v>117273449.90867718</v>
      </c>
      <c r="V49" s="27">
        <v>120251353.90597197</v>
      </c>
      <c r="W49" s="27">
        <v>124751706.52249357</v>
      </c>
      <c r="X49" s="27">
        <v>138896692.75487885</v>
      </c>
      <c r="Y49" s="27">
        <v>138560668.30635858</v>
      </c>
      <c r="Z49" s="27">
        <v>143429414.75825354</v>
      </c>
      <c r="AA49" s="27">
        <v>143755876.61892912</v>
      </c>
      <c r="AB49" s="27">
        <v>140246868.3447212</v>
      </c>
      <c r="AC49" s="27">
        <v>142854010.76458636</v>
      </c>
      <c r="AD49" s="27">
        <v>156333568.75094447</v>
      </c>
      <c r="AE49" s="27">
        <v>159893046.2841353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208058.8999632</v>
      </c>
      <c r="G50" s="27">
        <v>241167.0048788</v>
      </c>
      <c r="H50" s="27">
        <v>237078.1376832</v>
      </c>
      <c r="I50" s="27">
        <v>242399.9484324</v>
      </c>
      <c r="J50" s="27">
        <v>253091.81860233334</v>
      </c>
      <c r="K50" s="27">
        <v>227497.39720473337</v>
      </c>
      <c r="L50" s="27">
        <v>225250.0589966</v>
      </c>
      <c r="M50" s="27">
        <v>258990.8694373</v>
      </c>
      <c r="N50" s="27">
        <v>192847.2650016</v>
      </c>
      <c r="O50" s="27">
        <v>238348.85546120003</v>
      </c>
      <c r="P50" s="27">
        <v>160438.7774957</v>
      </c>
      <c r="Q50" s="27">
        <v>202544.34654703332</v>
      </c>
      <c r="R50" s="27">
        <v>257313.64262119998</v>
      </c>
      <c r="S50" s="27">
        <v>258532.43277839996</v>
      </c>
      <c r="T50" s="27">
        <v>323420.11481816665</v>
      </c>
      <c r="U50" s="27">
        <v>433806.5843338333</v>
      </c>
      <c r="V50" s="27">
        <v>349865.8707555</v>
      </c>
      <c r="W50" s="27">
        <v>330751.89090166666</v>
      </c>
      <c r="X50" s="27">
        <v>228931.85793683334</v>
      </c>
      <c r="Y50" s="27">
        <v>396753.5825487667</v>
      </c>
      <c r="Z50" s="27">
        <v>441571.1176495667</v>
      </c>
      <c r="AA50" s="27">
        <v>395935.12298083334</v>
      </c>
      <c r="AB50" s="27">
        <v>626520.9291212667</v>
      </c>
      <c r="AC50" s="27">
        <v>580621.6858423667</v>
      </c>
      <c r="AD50" s="27">
        <v>610648.6654414666</v>
      </c>
      <c r="AE50" s="27">
        <v>556829.6094922001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1712938.8212464</v>
      </c>
      <c r="G51" s="27">
        <v>1978532.2294122002</v>
      </c>
      <c r="H51" s="27">
        <v>1710776.0574872002</v>
      </c>
      <c r="I51" s="27">
        <v>1701456.6985548</v>
      </c>
      <c r="J51" s="27">
        <v>1779993.4755001666</v>
      </c>
      <c r="K51" s="27">
        <v>1805032.3750279334</v>
      </c>
      <c r="L51" s="27">
        <v>2045231.7191559</v>
      </c>
      <c r="M51" s="27">
        <v>2177637.5144524</v>
      </c>
      <c r="N51" s="27">
        <v>2167612.425451733</v>
      </c>
      <c r="O51" s="27">
        <v>2013281.5107306</v>
      </c>
      <c r="P51" s="27">
        <v>2087701.5837696334</v>
      </c>
      <c r="Q51" s="27">
        <v>2288098.259587433</v>
      </c>
      <c r="R51" s="27">
        <v>2434437.5287477663</v>
      </c>
      <c r="S51" s="27">
        <v>2399425.4009887334</v>
      </c>
      <c r="T51" s="27">
        <v>2390929.820024533</v>
      </c>
      <c r="U51" s="27">
        <v>2291984.4529692</v>
      </c>
      <c r="V51" s="27">
        <v>2476196.4780652</v>
      </c>
      <c r="W51" s="27">
        <v>2060243.4721454666</v>
      </c>
      <c r="X51" s="27">
        <v>2106724.294484333</v>
      </c>
      <c r="Y51" s="27">
        <v>2013037.0638114002</v>
      </c>
      <c r="Z51" s="27">
        <v>2816756.2238126667</v>
      </c>
      <c r="AA51" s="27">
        <v>2784924.5323082334</v>
      </c>
      <c r="AB51" s="27">
        <v>3018064.4205917334</v>
      </c>
      <c r="AC51" s="27">
        <v>3102703.1222095336</v>
      </c>
      <c r="AD51" s="27">
        <v>3059268.5420205332</v>
      </c>
      <c r="AE51" s="27">
        <v>3353621.8463891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8942056.536125166</v>
      </c>
      <c r="G52" s="27">
        <v>9215782.5359479</v>
      </c>
      <c r="H52" s="27">
        <v>9816859.987765968</v>
      </c>
      <c r="I52" s="27">
        <v>9377022.912133435</v>
      </c>
      <c r="J52" s="27">
        <v>9373127.7155659</v>
      </c>
      <c r="K52" s="27">
        <v>8887273.493599234</v>
      </c>
      <c r="L52" s="27">
        <v>9066814.289323267</v>
      </c>
      <c r="M52" s="27">
        <v>9395321.908161566</v>
      </c>
      <c r="N52" s="27">
        <v>8265487.896384034</v>
      </c>
      <c r="O52" s="27">
        <v>10045560.977045733</v>
      </c>
      <c r="P52" s="27">
        <v>10167740.873939</v>
      </c>
      <c r="Q52" s="27">
        <v>10831613.351525266</v>
      </c>
      <c r="R52" s="27">
        <v>10911857.0489808</v>
      </c>
      <c r="S52" s="27">
        <v>10103305.8273422</v>
      </c>
      <c r="T52" s="27">
        <v>11408330.445525568</v>
      </c>
      <c r="U52" s="27">
        <v>19867268.597519565</v>
      </c>
      <c r="V52" s="27">
        <v>18095972.130496334</v>
      </c>
      <c r="W52" s="27">
        <v>18743833.854299765</v>
      </c>
      <c r="X52" s="27">
        <v>18021976.703386337</v>
      </c>
      <c r="Y52" s="27">
        <v>20198885.53386477</v>
      </c>
      <c r="Z52" s="27">
        <v>20030250.450552836</v>
      </c>
      <c r="AA52" s="27">
        <v>20689443.190600064</v>
      </c>
      <c r="AB52" s="27">
        <v>28394341.79507897</v>
      </c>
      <c r="AC52" s="27">
        <v>29366072.2554067</v>
      </c>
      <c r="AD52" s="27">
        <v>32025178.560677867</v>
      </c>
      <c r="AE52" s="27">
        <v>34596702.4032553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5763844.4684568</v>
      </c>
      <c r="G53" s="27">
        <v>6570568.0428542</v>
      </c>
      <c r="H53" s="27">
        <v>5444412.135681201</v>
      </c>
      <c r="I53" s="27">
        <v>4815981.684393</v>
      </c>
      <c r="J53" s="27">
        <v>4606808.349308</v>
      </c>
      <c r="K53" s="27">
        <v>4469329.363088333</v>
      </c>
      <c r="L53" s="27">
        <v>3731695.9216382997</v>
      </c>
      <c r="M53" s="27">
        <v>3958105.3574062</v>
      </c>
      <c r="N53" s="27">
        <v>4743435.416303467</v>
      </c>
      <c r="O53" s="27">
        <v>4841934.2685329</v>
      </c>
      <c r="P53" s="27">
        <v>4983021.468340666</v>
      </c>
      <c r="Q53" s="27">
        <v>5078579.577887934</v>
      </c>
      <c r="R53" s="27">
        <v>5248693.2258167</v>
      </c>
      <c r="S53" s="27">
        <v>5951333.731165167</v>
      </c>
      <c r="T53" s="27">
        <v>7209779.726594866</v>
      </c>
      <c r="U53" s="27">
        <v>7318008.558686467</v>
      </c>
      <c r="V53" s="27">
        <v>7885434.288573965</v>
      </c>
      <c r="W53" s="27">
        <v>7161463.877363034</v>
      </c>
      <c r="X53" s="27">
        <v>6950418.112557334</v>
      </c>
      <c r="Y53" s="27">
        <v>7581344.903357134</v>
      </c>
      <c r="Z53" s="27">
        <v>6300465.371933334</v>
      </c>
      <c r="AA53" s="27">
        <v>5480597.573953333</v>
      </c>
      <c r="AB53" s="27">
        <v>4594659.4666698</v>
      </c>
      <c r="AC53" s="27">
        <v>4262826.198133066</v>
      </c>
      <c r="AD53" s="27">
        <v>3524372.5807319335</v>
      </c>
      <c r="AE53" s="27">
        <v>3744019.412705367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858909.8177968</v>
      </c>
      <c r="G54" s="27">
        <v>960265.0191827001</v>
      </c>
      <c r="H54" s="27">
        <v>782334.8816668</v>
      </c>
      <c r="I54" s="27">
        <v>894853.9883051999</v>
      </c>
      <c r="J54" s="27">
        <v>868127.1285976666</v>
      </c>
      <c r="K54" s="27">
        <v>796358.5815757</v>
      </c>
      <c r="L54" s="27">
        <v>791172.280206</v>
      </c>
      <c r="M54" s="27">
        <v>846032.9679802</v>
      </c>
      <c r="N54" s="27">
        <v>853145.7585082668</v>
      </c>
      <c r="O54" s="27">
        <v>750647.3743068667</v>
      </c>
      <c r="P54" s="27">
        <v>746132.8982037333</v>
      </c>
      <c r="Q54" s="27">
        <v>752188.4349019333</v>
      </c>
      <c r="R54" s="27">
        <v>838995.1311357</v>
      </c>
      <c r="S54" s="27">
        <v>812843.0549902667</v>
      </c>
      <c r="T54" s="27">
        <v>829480.0604852667</v>
      </c>
      <c r="U54" s="27">
        <v>825208.1180779333</v>
      </c>
      <c r="V54" s="27">
        <v>964971.6750215667</v>
      </c>
      <c r="W54" s="27">
        <v>736364.4639307001</v>
      </c>
      <c r="X54" s="27">
        <v>788884.1721940667</v>
      </c>
      <c r="Y54" s="27">
        <v>765772.4064631667</v>
      </c>
      <c r="Z54" s="27">
        <v>889844.5131330334</v>
      </c>
      <c r="AA54" s="27">
        <v>878525.0648342667</v>
      </c>
      <c r="AB54" s="27">
        <v>818121.3284999334</v>
      </c>
      <c r="AC54" s="27">
        <v>906847.2960631334</v>
      </c>
      <c r="AD54" s="27">
        <v>863258.5851963335</v>
      </c>
      <c r="AE54" s="27">
        <v>937311.0975657001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17485793.1481354</v>
      </c>
      <c r="G55" s="27">
        <v>18966312.5227191</v>
      </c>
      <c r="H55" s="27">
        <v>17991455.78213757</v>
      </c>
      <c r="I55" s="27">
        <v>17031709.562183432</v>
      </c>
      <c r="J55" s="27">
        <v>16881124.49269657</v>
      </c>
      <c r="K55" s="27">
        <v>16185477.7929955</v>
      </c>
      <c r="L55" s="27">
        <v>15860148.068466902</v>
      </c>
      <c r="M55" s="27">
        <v>16636097.298569467</v>
      </c>
      <c r="N55" s="27">
        <v>16222492.536148801</v>
      </c>
      <c r="O55" s="27">
        <v>17889746.410523538</v>
      </c>
      <c r="P55" s="27">
        <v>18145018.773235198</v>
      </c>
      <c r="Q55" s="27">
        <v>19153006.651161898</v>
      </c>
      <c r="R55" s="27">
        <v>19691273.73163207</v>
      </c>
      <c r="S55" s="27">
        <v>19525422.196302</v>
      </c>
      <c r="T55" s="27">
        <v>22161902.169324867</v>
      </c>
      <c r="U55" s="27">
        <v>30736243.522566997</v>
      </c>
      <c r="V55" s="27">
        <v>29772482.532235667</v>
      </c>
      <c r="W55" s="27">
        <v>29032635.67913243</v>
      </c>
      <c r="X55" s="27">
        <v>28096933.080368534</v>
      </c>
      <c r="Y55" s="27">
        <v>30955818.841051128</v>
      </c>
      <c r="Z55" s="27">
        <v>30478909.7401657</v>
      </c>
      <c r="AA55" s="27">
        <v>30229400.64460653</v>
      </c>
      <c r="AB55" s="27">
        <v>37451679.989179134</v>
      </c>
      <c r="AC55" s="27">
        <v>38219104.096896075</v>
      </c>
      <c r="AD55" s="27">
        <v>40082702.03828843</v>
      </c>
      <c r="AE55" s="27">
        <v>43188471.20127356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161526319.46040568</v>
      </c>
      <c r="G56" s="27">
        <v>162070299.6900864</v>
      </c>
      <c r="H56" s="27">
        <v>145154452.0629465</v>
      </c>
      <c r="I56" s="27">
        <v>151394366.96650034</v>
      </c>
      <c r="J56" s="27">
        <v>148825742.2986657</v>
      </c>
      <c r="K56" s="27">
        <v>157546248.56090534</v>
      </c>
      <c r="L56" s="27">
        <v>169891619.31297553</v>
      </c>
      <c r="M56" s="27">
        <v>179773228.46977764</v>
      </c>
      <c r="N56" s="27">
        <v>190050511.5043877</v>
      </c>
      <c r="O56" s="27">
        <v>193694412.81548804</v>
      </c>
      <c r="P56" s="27">
        <v>193360012.22779822</v>
      </c>
      <c r="Q56" s="27">
        <v>194414959.82918724</v>
      </c>
      <c r="R56" s="27">
        <v>196585065.54252934</v>
      </c>
      <c r="S56" s="27">
        <v>201185931.42143178</v>
      </c>
      <c r="T56" s="27">
        <v>208235719.1230802</v>
      </c>
      <c r="U56" s="27">
        <v>212836709.3635713</v>
      </c>
      <c r="V56" s="27">
        <v>220407590.15437916</v>
      </c>
      <c r="W56" s="27">
        <v>224723628.16615778</v>
      </c>
      <c r="X56" s="27">
        <v>237757858.78346702</v>
      </c>
      <c r="Y56" s="27">
        <v>237146986.74436978</v>
      </c>
      <c r="Z56" s="27">
        <v>245751904.44204566</v>
      </c>
      <c r="AA56" s="27">
        <v>242666147.5478064</v>
      </c>
      <c r="AB56" s="27">
        <v>245793048.23588863</v>
      </c>
      <c r="AC56" s="27">
        <v>249571339.40241268</v>
      </c>
      <c r="AD56" s="27">
        <v>262599382.05306092</v>
      </c>
      <c r="AE56" s="27">
        <v>266732080.7751273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21132120.674157657</v>
      </c>
      <c r="G61" s="36">
        <f t="shared" si="2"/>
        <v>22176148.486886278</v>
      </c>
      <c r="H61" s="36">
        <f t="shared" si="2"/>
        <v>22556732.920764126</v>
      </c>
      <c r="I61" s="36">
        <f t="shared" si="2"/>
        <v>29966602.685905054</v>
      </c>
      <c r="J61" s="36">
        <f t="shared" si="2"/>
        <v>35577473.24004999</v>
      </c>
      <c r="K61" s="36">
        <f t="shared" si="2"/>
        <v>44404826.86251599</v>
      </c>
      <c r="L61" s="36">
        <f t="shared" si="2"/>
        <v>43170462.63433563</v>
      </c>
      <c r="M61" s="36">
        <f t="shared" si="2"/>
        <v>55148890.40762898</v>
      </c>
      <c r="N61" s="36">
        <f t="shared" si="2"/>
        <v>57537919.612374924</v>
      </c>
      <c r="O61" s="36">
        <f t="shared" si="2"/>
        <v>59909165.97128712</v>
      </c>
      <c r="P61" s="36">
        <f t="shared" si="2"/>
        <v>59632776.900664516</v>
      </c>
      <c r="Q61" s="36">
        <f t="shared" si="2"/>
        <v>61256760.973874405</v>
      </c>
      <c r="R61" s="36">
        <f t="shared" si="2"/>
        <v>61175236.20002722</v>
      </c>
      <c r="S61" s="36">
        <f t="shared" si="2"/>
        <v>61681544.68788862</v>
      </c>
      <c r="T61" s="36">
        <f t="shared" si="2"/>
        <v>62547695.20167875</v>
      </c>
      <c r="U61" s="36">
        <f t="shared" si="2"/>
        <v>64827015.93232714</v>
      </c>
      <c r="V61" s="36">
        <f t="shared" si="2"/>
        <v>70383753.7161715</v>
      </c>
      <c r="W61" s="36">
        <f t="shared" si="2"/>
        <v>70939285.96453178</v>
      </c>
      <c r="X61" s="36">
        <f t="shared" si="2"/>
        <v>70764232.94821966</v>
      </c>
      <c r="Y61" s="36">
        <f t="shared" si="2"/>
        <v>67630499.59696004</v>
      </c>
      <c r="Z61" s="36">
        <f t="shared" si="2"/>
        <v>71843579.9436264</v>
      </c>
      <c r="AA61" s="36">
        <f t="shared" si="2"/>
        <v>68680870.2842708</v>
      </c>
      <c r="AB61" s="36">
        <f t="shared" si="2"/>
        <v>68094499.9019883</v>
      </c>
      <c r="AC61" s="36">
        <f t="shared" si="2"/>
        <v>68498224.54093026</v>
      </c>
      <c r="AD61" s="36">
        <f t="shared" si="2"/>
        <v>66183111.26382801</v>
      </c>
      <c r="AE61" s="36">
        <f>AE12</f>
        <v>63650563.2897184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120450985.93384707</v>
      </c>
      <c r="G62" s="36">
        <f aca="true" t="shared" si="3" ref="G62:AD62">G49-G63</f>
        <v>118671452.90562819</v>
      </c>
      <c r="H62" s="36">
        <f t="shared" si="3"/>
        <v>102604547.69011638</v>
      </c>
      <c r="I62" s="36">
        <f t="shared" si="3"/>
        <v>102383565.47725393</v>
      </c>
      <c r="J62" s="36">
        <f t="shared" si="3"/>
        <v>94416806.09195489</v>
      </c>
      <c r="K62" s="36">
        <f t="shared" si="3"/>
        <v>94729930.87895529</v>
      </c>
      <c r="L62" s="36">
        <f t="shared" si="3"/>
        <v>108460896.99450643</v>
      </c>
      <c r="M62" s="36">
        <f t="shared" si="3"/>
        <v>105978059.00360194</v>
      </c>
      <c r="N62" s="36">
        <f t="shared" si="3"/>
        <v>114461120.41518052</v>
      </c>
      <c r="O62" s="36">
        <f t="shared" si="3"/>
        <v>114048650.39927468</v>
      </c>
      <c r="P62" s="36">
        <f t="shared" si="3"/>
        <v>113833519.70864922</v>
      </c>
      <c r="Q62" s="36">
        <f t="shared" si="3"/>
        <v>112214366.0890133</v>
      </c>
      <c r="R62" s="36">
        <f t="shared" si="3"/>
        <v>113914227.85566667</v>
      </c>
      <c r="S62" s="36">
        <f t="shared" si="3"/>
        <v>118167820.31878756</v>
      </c>
      <c r="T62" s="36">
        <f t="shared" si="3"/>
        <v>121841496.8772137</v>
      </c>
      <c r="U62" s="36">
        <f t="shared" si="3"/>
        <v>115513166.15128297</v>
      </c>
      <c r="V62" s="36">
        <f t="shared" si="3"/>
        <v>118432616.65312988</v>
      </c>
      <c r="W62" s="36">
        <f t="shared" si="3"/>
        <v>123436152.60670078</v>
      </c>
      <c r="X62" s="36">
        <f t="shared" si="3"/>
        <v>137485115.16924134</v>
      </c>
      <c r="Y62" s="36">
        <f t="shared" si="3"/>
        <v>136945149.2021525</v>
      </c>
      <c r="Z62" s="36">
        <f t="shared" si="3"/>
        <v>141770242.12984198</v>
      </c>
      <c r="AA62" s="36">
        <f t="shared" si="3"/>
        <v>142141414.88894925</v>
      </c>
      <c r="AB62" s="36">
        <f t="shared" si="3"/>
        <v>138886242.10336518</v>
      </c>
      <c r="AC62" s="36">
        <f t="shared" si="3"/>
        <v>141439259.64963683</v>
      </c>
      <c r="AD62" s="36">
        <f t="shared" si="3"/>
        <v>154643925.4215788</v>
      </c>
      <c r="AE62" s="36">
        <f>AE49-AE63</f>
        <v>158319563.55688584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2457419.7042655335</v>
      </c>
      <c r="G63" s="36">
        <f aca="true" t="shared" si="4" ref="G63:AD63">G33</f>
        <v>2256385.774852841</v>
      </c>
      <c r="H63" s="36">
        <f t="shared" si="4"/>
        <v>2001715.669928431</v>
      </c>
      <c r="I63" s="36">
        <f t="shared" si="4"/>
        <v>2012489.2411579555</v>
      </c>
      <c r="J63" s="36">
        <f t="shared" si="4"/>
        <v>1950338.473964254</v>
      </c>
      <c r="K63" s="36">
        <f t="shared" si="4"/>
        <v>2226013.0264385473</v>
      </c>
      <c r="L63" s="36">
        <f t="shared" si="4"/>
        <v>2400111.61566657</v>
      </c>
      <c r="M63" s="36">
        <f t="shared" si="4"/>
        <v>2010181.759977273</v>
      </c>
      <c r="N63" s="36">
        <f t="shared" si="4"/>
        <v>1828978.9406834634</v>
      </c>
      <c r="O63" s="36">
        <f t="shared" si="4"/>
        <v>1846850.03440272</v>
      </c>
      <c r="P63" s="36">
        <f t="shared" si="4"/>
        <v>1748696.8452492887</v>
      </c>
      <c r="Q63" s="36">
        <f t="shared" si="4"/>
        <v>1790826.115137616</v>
      </c>
      <c r="R63" s="36">
        <f t="shared" si="4"/>
        <v>1804327.7552034177</v>
      </c>
      <c r="S63" s="36">
        <f t="shared" si="4"/>
        <v>1811144.2184535973</v>
      </c>
      <c r="T63" s="36">
        <f t="shared" si="4"/>
        <v>1684624.8748628846</v>
      </c>
      <c r="U63" s="36">
        <f t="shared" si="4"/>
        <v>1760283.757394217</v>
      </c>
      <c r="V63" s="36">
        <f t="shared" si="4"/>
        <v>1818737.2528420936</v>
      </c>
      <c r="W63" s="36">
        <f t="shared" si="4"/>
        <v>1315553.9157928</v>
      </c>
      <c r="X63" s="36">
        <f t="shared" si="4"/>
        <v>1411577.5856375033</v>
      </c>
      <c r="Y63" s="36">
        <f t="shared" si="4"/>
        <v>1615519.1042060808</v>
      </c>
      <c r="Z63" s="36">
        <f t="shared" si="4"/>
        <v>1659172.6284115557</v>
      </c>
      <c r="AA63" s="36">
        <f t="shared" si="4"/>
        <v>1614461.7299798753</v>
      </c>
      <c r="AB63" s="36">
        <f t="shared" si="4"/>
        <v>1360626.2413560143</v>
      </c>
      <c r="AC63" s="36">
        <f t="shared" si="4"/>
        <v>1414751.1149495107</v>
      </c>
      <c r="AD63" s="36">
        <f t="shared" si="4"/>
        <v>1689643.3293656674</v>
      </c>
      <c r="AE63" s="36">
        <f>AE33</f>
        <v>1573482.7272494873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17485793.1481354</v>
      </c>
      <c r="G64" s="36">
        <f t="shared" si="5"/>
        <v>18966312.5227191</v>
      </c>
      <c r="H64" s="36">
        <f t="shared" si="5"/>
        <v>17991455.78213757</v>
      </c>
      <c r="I64" s="36">
        <f t="shared" si="5"/>
        <v>17031709.562183432</v>
      </c>
      <c r="J64" s="36">
        <f t="shared" si="5"/>
        <v>16881124.49269657</v>
      </c>
      <c r="K64" s="36">
        <f t="shared" si="5"/>
        <v>16185477.7929955</v>
      </c>
      <c r="L64" s="36">
        <f t="shared" si="5"/>
        <v>15860148.068466902</v>
      </c>
      <c r="M64" s="36">
        <f t="shared" si="5"/>
        <v>16636097.298569467</v>
      </c>
      <c r="N64" s="36">
        <f t="shared" si="5"/>
        <v>16222492.536148801</v>
      </c>
      <c r="O64" s="36">
        <f t="shared" si="5"/>
        <v>17889746.410523538</v>
      </c>
      <c r="P64" s="36">
        <f t="shared" si="5"/>
        <v>18145018.773235198</v>
      </c>
      <c r="Q64" s="36">
        <f t="shared" si="5"/>
        <v>19153006.651161898</v>
      </c>
      <c r="R64" s="36">
        <f t="shared" si="5"/>
        <v>19691273.73163207</v>
      </c>
      <c r="S64" s="36">
        <f t="shared" si="5"/>
        <v>19525422.196302</v>
      </c>
      <c r="T64" s="36">
        <f t="shared" si="5"/>
        <v>22161902.169324867</v>
      </c>
      <c r="U64" s="36">
        <f t="shared" si="5"/>
        <v>30736243.522566997</v>
      </c>
      <c r="V64" s="36">
        <f t="shared" si="5"/>
        <v>29772482.532235667</v>
      </c>
      <c r="W64" s="36">
        <f t="shared" si="5"/>
        <v>29032635.67913243</v>
      </c>
      <c r="X64" s="36">
        <f t="shared" si="5"/>
        <v>28096933.080368534</v>
      </c>
      <c r="Y64" s="36">
        <f t="shared" si="5"/>
        <v>30955818.841051128</v>
      </c>
      <c r="Z64" s="36">
        <f t="shared" si="5"/>
        <v>30478909.7401657</v>
      </c>
      <c r="AA64" s="36">
        <f t="shared" si="5"/>
        <v>30229400.64460653</v>
      </c>
      <c r="AB64" s="36">
        <f t="shared" si="5"/>
        <v>37451679.989179134</v>
      </c>
      <c r="AC64" s="36">
        <f t="shared" si="5"/>
        <v>38219104.096896075</v>
      </c>
      <c r="AD64" s="36">
        <f t="shared" si="5"/>
        <v>40082702.03828843</v>
      </c>
      <c r="AE64" s="36">
        <f>AE55</f>
        <v>43188471.20127356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161526319.46040565</v>
      </c>
      <c r="G65" s="38">
        <f t="shared" si="6"/>
        <v>162070299.69008642</v>
      </c>
      <c r="H65" s="38">
        <f t="shared" si="6"/>
        <v>145154452.0629465</v>
      </c>
      <c r="I65" s="38">
        <f t="shared" si="6"/>
        <v>151394366.96650037</v>
      </c>
      <c r="J65" s="38">
        <f t="shared" si="6"/>
        <v>148825742.2986657</v>
      </c>
      <c r="K65" s="38">
        <f t="shared" si="6"/>
        <v>157546248.56090534</v>
      </c>
      <c r="L65" s="38">
        <f t="shared" si="6"/>
        <v>169891619.31297553</v>
      </c>
      <c r="M65" s="38">
        <f t="shared" si="6"/>
        <v>179773228.46977767</v>
      </c>
      <c r="N65" s="38">
        <f t="shared" si="6"/>
        <v>190050511.50438768</v>
      </c>
      <c r="O65" s="38">
        <f t="shared" si="6"/>
        <v>193694412.81548804</v>
      </c>
      <c r="P65" s="38">
        <f t="shared" si="6"/>
        <v>193360012.22779822</v>
      </c>
      <c r="Q65" s="38">
        <f t="shared" si="6"/>
        <v>194414959.8291872</v>
      </c>
      <c r="R65" s="38">
        <f t="shared" si="6"/>
        <v>196585065.5425294</v>
      </c>
      <c r="S65" s="38">
        <f t="shared" si="6"/>
        <v>201185931.42143178</v>
      </c>
      <c r="T65" s="38">
        <f t="shared" si="6"/>
        <v>208235719.12308022</v>
      </c>
      <c r="U65" s="38">
        <f t="shared" si="6"/>
        <v>212836709.36357135</v>
      </c>
      <c r="V65" s="38">
        <f t="shared" si="6"/>
        <v>220407590.15437913</v>
      </c>
      <c r="W65" s="38">
        <f t="shared" si="6"/>
        <v>224723628.16615778</v>
      </c>
      <c r="X65" s="38">
        <f t="shared" si="6"/>
        <v>237757858.78346705</v>
      </c>
      <c r="Y65" s="38">
        <f t="shared" si="6"/>
        <v>237146986.74436975</v>
      </c>
      <c r="Z65" s="38">
        <f t="shared" si="6"/>
        <v>245751904.44204566</v>
      </c>
      <c r="AA65" s="38">
        <f t="shared" si="6"/>
        <v>242666147.54780644</v>
      </c>
      <c r="AB65" s="38">
        <f t="shared" si="6"/>
        <v>245793048.23588863</v>
      </c>
      <c r="AC65" s="38">
        <f t="shared" si="6"/>
        <v>249571339.40241268</v>
      </c>
      <c r="AD65" s="38">
        <f t="shared" si="6"/>
        <v>262599382.0530609</v>
      </c>
      <c r="AE65" s="38">
        <f t="shared" si="6"/>
        <v>266732080.77512726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2715247.2661114177</v>
      </c>
      <c r="G69" s="36">
        <f t="shared" si="8"/>
        <v>2688215.458924824</v>
      </c>
      <c r="H69" s="36">
        <f t="shared" si="8"/>
        <v>2052955.2767849176</v>
      </c>
      <c r="I69" s="36">
        <f t="shared" si="8"/>
        <v>2268989.359077919</v>
      </c>
      <c r="J69" s="36">
        <f t="shared" si="8"/>
        <v>2406820.560092698</v>
      </c>
      <c r="K69" s="36">
        <f t="shared" si="8"/>
        <v>2821226.025584622</v>
      </c>
      <c r="L69" s="36">
        <f t="shared" si="8"/>
        <v>2748362.779238796</v>
      </c>
      <c r="M69" s="36">
        <f t="shared" si="8"/>
        <v>2736943.538697647</v>
      </c>
      <c r="N69" s="36">
        <f t="shared" si="8"/>
        <v>2488012.201249681</v>
      </c>
      <c r="O69" s="36">
        <f t="shared" si="8"/>
        <v>2194586.5380870383</v>
      </c>
      <c r="P69" s="36">
        <f t="shared" si="8"/>
        <v>2056223.057037075</v>
      </c>
      <c r="Q69" s="36">
        <f t="shared" si="8"/>
        <v>2110845.0831092615</v>
      </c>
      <c r="R69" s="36">
        <f t="shared" si="8"/>
        <v>2282634.02980185</v>
      </c>
      <c r="S69" s="36">
        <f t="shared" si="8"/>
        <v>2188243.15624206</v>
      </c>
      <c r="T69" s="36">
        <f t="shared" si="8"/>
        <v>2056687.8521833285</v>
      </c>
      <c r="U69" s="36">
        <f t="shared" si="8"/>
        <v>1899490.2862368752</v>
      </c>
      <c r="V69" s="36">
        <f t="shared" si="8"/>
        <v>2071051.95067687</v>
      </c>
      <c r="W69" s="36">
        <f t="shared" si="8"/>
        <v>1780627.2787596611</v>
      </c>
      <c r="X69" s="36">
        <f t="shared" si="8"/>
        <v>1908578.9269690693</v>
      </c>
      <c r="Y69" s="36">
        <f t="shared" si="8"/>
        <v>1875476.239262459</v>
      </c>
      <c r="Z69" s="36">
        <f t="shared" si="8"/>
        <v>1969230.4568221057</v>
      </c>
      <c r="AA69" s="36">
        <f t="shared" si="8"/>
        <v>1807096.6368786225</v>
      </c>
      <c r="AB69" s="36">
        <f t="shared" si="8"/>
        <v>1778944.3331655054</v>
      </c>
      <c r="AC69" s="36">
        <f t="shared" si="8"/>
        <v>1871439.033115392</v>
      </c>
      <c r="AD69" s="36">
        <f t="shared" si="8"/>
        <v>2126336.9908753354</v>
      </c>
      <c r="AE69" s="36">
        <f>SUM(AE11,AE21,AE27,AE32,AE54)</f>
        <v>1945813.7197788833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3974564.9354258804</v>
      </c>
      <c r="G70" s="36">
        <f t="shared" si="9"/>
        <v>4039250.1927529983</v>
      </c>
      <c r="H70" s="36">
        <f t="shared" si="9"/>
        <v>2707981.744469255</v>
      </c>
      <c r="I70" s="36">
        <f t="shared" si="9"/>
        <v>4075070.536684671</v>
      </c>
      <c r="J70" s="36">
        <f t="shared" si="9"/>
        <v>4464148.108250762</v>
      </c>
      <c r="K70" s="36">
        <f t="shared" si="9"/>
        <v>5995735.378561051</v>
      </c>
      <c r="L70" s="36">
        <f t="shared" si="9"/>
        <v>6363636.0707410015</v>
      </c>
      <c r="M70" s="36">
        <f t="shared" si="9"/>
        <v>6079993.527842598</v>
      </c>
      <c r="N70" s="36">
        <f t="shared" si="9"/>
        <v>5684593.21036537</v>
      </c>
      <c r="O70" s="36">
        <f t="shared" si="9"/>
        <v>5103714.591852281</v>
      </c>
      <c r="P70" s="36">
        <f t="shared" si="9"/>
        <v>5687685.001893923</v>
      </c>
      <c r="Q70" s="36">
        <f t="shared" si="9"/>
        <v>5388948.578042482</v>
      </c>
      <c r="R70" s="36">
        <f t="shared" si="9"/>
        <v>5359878.609690612</v>
      </c>
      <c r="S70" s="36">
        <f t="shared" si="9"/>
        <v>4156118.889434253</v>
      </c>
      <c r="T70" s="36">
        <f t="shared" si="9"/>
        <v>3788614.6208404824</v>
      </c>
      <c r="U70" s="36">
        <f t="shared" si="9"/>
        <v>3850465.4789404646</v>
      </c>
      <c r="V70" s="36">
        <f t="shared" si="9"/>
        <v>3671051.544407474</v>
      </c>
      <c r="W70" s="36">
        <f t="shared" si="9"/>
        <v>3152576.59368388</v>
      </c>
      <c r="X70" s="36">
        <f t="shared" si="9"/>
        <v>3012228.7003170885</v>
      </c>
      <c r="Y70" s="36">
        <f t="shared" si="9"/>
        <v>3094581.429350057</v>
      </c>
      <c r="Z70" s="36">
        <f t="shared" si="9"/>
        <v>4266831.135212871</v>
      </c>
      <c r="AA70" s="36">
        <f t="shared" si="9"/>
        <v>4448071.175129183</v>
      </c>
      <c r="AB70" s="36">
        <f t="shared" si="9"/>
        <v>4477685.579257456</v>
      </c>
      <c r="AC70" s="36">
        <f t="shared" si="9"/>
        <v>4518905.597311461</v>
      </c>
      <c r="AD70" s="36">
        <f t="shared" si="9"/>
        <v>5131796.253117949</v>
      </c>
      <c r="AE70" s="36">
        <f>SUM(AE8,AE18,AE25,AE30,AE38,AE45,AE51)</f>
        <v>5364662.210902685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21997647.99004037</v>
      </c>
      <c r="G71" s="36">
        <f t="shared" si="10"/>
        <v>18757390.612040736</v>
      </c>
      <c r="H71" s="36">
        <f t="shared" si="10"/>
        <v>14842763.492909137</v>
      </c>
      <c r="I71" s="36">
        <f t="shared" si="10"/>
        <v>15216563.133470388</v>
      </c>
      <c r="J71" s="36">
        <f t="shared" si="10"/>
        <v>17378088.394350566</v>
      </c>
      <c r="K71" s="36">
        <f t="shared" si="10"/>
        <v>17888221.04640321</v>
      </c>
      <c r="L71" s="36">
        <f t="shared" si="10"/>
        <v>16589775.710390817</v>
      </c>
      <c r="M71" s="36">
        <f t="shared" si="10"/>
        <v>15892307.212030642</v>
      </c>
      <c r="N71" s="36">
        <f t="shared" si="10"/>
        <v>17664468.10294719</v>
      </c>
      <c r="O71" s="36">
        <f t="shared" si="10"/>
        <v>16393613.696395041</v>
      </c>
      <c r="P71" s="36">
        <f t="shared" si="10"/>
        <v>17088070.240698326</v>
      </c>
      <c r="Q71" s="36">
        <f t="shared" si="10"/>
        <v>16416258.371705191</v>
      </c>
      <c r="R71" s="36">
        <f t="shared" si="10"/>
        <v>17934404.884088192</v>
      </c>
      <c r="S71" s="36">
        <f t="shared" si="10"/>
        <v>19972601.807019874</v>
      </c>
      <c r="T71" s="36">
        <f t="shared" si="10"/>
        <v>20286472.550698705</v>
      </c>
      <c r="U71" s="36">
        <f t="shared" si="10"/>
        <v>21275850.234749407</v>
      </c>
      <c r="V71" s="36">
        <f t="shared" si="10"/>
        <v>23432663.851440333</v>
      </c>
      <c r="W71" s="36">
        <f t="shared" si="10"/>
        <v>21387081.023098163</v>
      </c>
      <c r="X71" s="36">
        <f t="shared" si="10"/>
        <v>21765423.94689776</v>
      </c>
      <c r="Y71" s="36">
        <f t="shared" si="10"/>
        <v>21866877.578923233</v>
      </c>
      <c r="Z71" s="36">
        <f t="shared" si="10"/>
        <v>21087734.391083784</v>
      </c>
      <c r="AA71" s="36">
        <f t="shared" si="10"/>
        <v>18358083.386443567</v>
      </c>
      <c r="AB71" s="36">
        <f t="shared" si="10"/>
        <v>16911958.540401667</v>
      </c>
      <c r="AC71" s="36">
        <f t="shared" si="10"/>
        <v>17674092.159925893</v>
      </c>
      <c r="AD71" s="36">
        <f t="shared" si="10"/>
        <v>17598221.084390745</v>
      </c>
      <c r="AE71" s="36">
        <f>SUM(AE10,AE13,AE19,AE26,AE31,AE35,AE39,AE42,AE47,AE53)</f>
        <v>17750475.413258307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68348489.92885406</v>
      </c>
      <c r="G72" s="36">
        <f t="shared" si="11"/>
        <v>68418020.4920501</v>
      </c>
      <c r="H72" s="36">
        <f t="shared" si="11"/>
        <v>67102635.08198929</v>
      </c>
      <c r="I72" s="36">
        <f t="shared" si="11"/>
        <v>67127092.58902156</v>
      </c>
      <c r="J72" s="36">
        <f t="shared" si="11"/>
        <v>65925817.23034883</v>
      </c>
      <c r="K72" s="36">
        <f t="shared" si="11"/>
        <v>68275732.30840126</v>
      </c>
      <c r="L72" s="36">
        <f t="shared" si="11"/>
        <v>72042453.18717083</v>
      </c>
      <c r="M72" s="36">
        <f t="shared" si="11"/>
        <v>76353950.70360518</v>
      </c>
      <c r="N72" s="36">
        <f t="shared" si="11"/>
        <v>80850829.44722758</v>
      </c>
      <c r="O72" s="36">
        <f t="shared" si="11"/>
        <v>81608990.25996378</v>
      </c>
      <c r="P72" s="36">
        <f t="shared" si="11"/>
        <v>81571571.41781732</v>
      </c>
      <c r="Q72" s="36">
        <f t="shared" si="11"/>
        <v>77215956.69781926</v>
      </c>
      <c r="R72" s="36">
        <f t="shared" si="11"/>
        <v>79877156.20503907</v>
      </c>
      <c r="S72" s="36">
        <f t="shared" si="11"/>
        <v>79333580.79979348</v>
      </c>
      <c r="T72" s="36">
        <f t="shared" si="11"/>
        <v>84837674.99749418</v>
      </c>
      <c r="U72" s="36">
        <f t="shared" si="11"/>
        <v>86764183.83267128</v>
      </c>
      <c r="V72" s="36">
        <f t="shared" si="11"/>
        <v>87351392.90655278</v>
      </c>
      <c r="W72" s="36">
        <f t="shared" si="11"/>
        <v>90510616.23174238</v>
      </c>
      <c r="X72" s="36">
        <f t="shared" si="11"/>
        <v>91857117.64697583</v>
      </c>
      <c r="Y72" s="36">
        <f t="shared" si="11"/>
        <v>94736556.65561563</v>
      </c>
      <c r="Z72" s="36">
        <f t="shared" si="11"/>
        <v>100455267.19462608</v>
      </c>
      <c r="AA72" s="36">
        <f t="shared" si="11"/>
        <v>98964174.36202872</v>
      </c>
      <c r="AB72" s="36">
        <f t="shared" si="11"/>
        <v>101259377.00136837</v>
      </c>
      <c r="AC72" s="36">
        <f t="shared" si="11"/>
        <v>99285982.55461699</v>
      </c>
      <c r="AD72" s="36">
        <f t="shared" si="11"/>
        <v>110812848.10609315</v>
      </c>
      <c r="AE72" s="36">
        <f>SUM(AE7,AE15,AE17,AE23,AE29,AE34,AE37,AE44,AE50)</f>
        <v>114140611.97724059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64490384.73542692</v>
      </c>
      <c r="G73" s="36">
        <f t="shared" si="12"/>
        <v>68167425.24387445</v>
      </c>
      <c r="H73" s="36">
        <f t="shared" si="12"/>
        <v>58448121.88494071</v>
      </c>
      <c r="I73" s="36">
        <f t="shared" si="12"/>
        <v>62706657.01788122</v>
      </c>
      <c r="J73" s="36">
        <f t="shared" si="12"/>
        <v>58650892.00050031</v>
      </c>
      <c r="K73" s="36">
        <f t="shared" si="12"/>
        <v>62565347.219455615</v>
      </c>
      <c r="L73" s="36">
        <f t="shared" si="12"/>
        <v>72147407.76628724</v>
      </c>
      <c r="M73" s="36">
        <f t="shared" si="12"/>
        <v>78710024.80646978</v>
      </c>
      <c r="N73" s="36">
        <f t="shared" si="12"/>
        <v>83362644.76809819</v>
      </c>
      <c r="O73" s="36">
        <f t="shared" si="12"/>
        <v>88393534.30474366</v>
      </c>
      <c r="P73" s="36">
        <f t="shared" si="12"/>
        <v>86956479.3388651</v>
      </c>
      <c r="Q73" s="36">
        <f t="shared" si="12"/>
        <v>93282968.41779873</v>
      </c>
      <c r="R73" s="36">
        <f t="shared" si="12"/>
        <v>91131014.65957977</v>
      </c>
      <c r="S73" s="36">
        <f t="shared" si="12"/>
        <v>95535405.01990487</v>
      </c>
      <c r="T73" s="36">
        <f t="shared" si="12"/>
        <v>97266307.09998704</v>
      </c>
      <c r="U73" s="36">
        <f t="shared" si="12"/>
        <v>99046752.31999326</v>
      </c>
      <c r="V73" s="36">
        <f t="shared" si="12"/>
        <v>103881387.81197858</v>
      </c>
      <c r="W73" s="36">
        <f t="shared" si="12"/>
        <v>107892748.91838191</v>
      </c>
      <c r="X73" s="36">
        <f t="shared" si="12"/>
        <v>119214511.62249768</v>
      </c>
      <c r="Y73" s="36">
        <f t="shared" si="12"/>
        <v>115573469.49021244</v>
      </c>
      <c r="Z73" s="36">
        <f t="shared" si="12"/>
        <v>117972819.20121653</v>
      </c>
      <c r="AA73" s="36">
        <f t="shared" si="12"/>
        <v>119088746.82739656</v>
      </c>
      <c r="AB73" s="36">
        <f t="shared" si="12"/>
        <v>121365110.7324782</v>
      </c>
      <c r="AC73" s="36">
        <f t="shared" si="12"/>
        <v>126220886.51820171</v>
      </c>
      <c r="AD73" s="36">
        <f t="shared" si="12"/>
        <v>126930204.51436342</v>
      </c>
      <c r="AE73" s="36">
        <f>SUM(AE9,AE20,AE41,AE46,AE52)</f>
        <v>127530530.62208092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161526334.85585862</v>
      </c>
      <c r="G74" s="38">
        <f t="shared" si="13"/>
        <v>162070301.9996431</v>
      </c>
      <c r="H74" s="38">
        <f t="shared" si="13"/>
        <v>145154457.48109332</v>
      </c>
      <c r="I74" s="38">
        <f t="shared" si="13"/>
        <v>151394372.63613576</v>
      </c>
      <c r="J74" s="38">
        <f t="shared" si="13"/>
        <v>148825766.29354316</v>
      </c>
      <c r="K74" s="38">
        <f t="shared" si="13"/>
        <v>157546261.97840577</v>
      </c>
      <c r="L74" s="38">
        <f t="shared" si="13"/>
        <v>169891635.5138287</v>
      </c>
      <c r="M74" s="38">
        <f t="shared" si="13"/>
        <v>179773219.78864586</v>
      </c>
      <c r="N74" s="38">
        <f t="shared" si="13"/>
        <v>190050547.72988802</v>
      </c>
      <c r="O74" s="38">
        <f t="shared" si="13"/>
        <v>193694439.39104182</v>
      </c>
      <c r="P74" s="38">
        <f t="shared" si="13"/>
        <v>193360029.05631176</v>
      </c>
      <c r="Q74" s="38">
        <f t="shared" si="13"/>
        <v>194414977.14847493</v>
      </c>
      <c r="R74" s="38">
        <f t="shared" si="13"/>
        <v>196585088.3881995</v>
      </c>
      <c r="S74" s="38">
        <f t="shared" si="13"/>
        <v>201185949.6723945</v>
      </c>
      <c r="T74" s="38">
        <f t="shared" si="13"/>
        <v>208235757.12120372</v>
      </c>
      <c r="U74" s="38">
        <f t="shared" si="13"/>
        <v>212836742.1525913</v>
      </c>
      <c r="V74" s="38">
        <f t="shared" si="13"/>
        <v>220407548.06505603</v>
      </c>
      <c r="W74" s="38">
        <f t="shared" si="13"/>
        <v>224723650.04566598</v>
      </c>
      <c r="X74" s="38">
        <f t="shared" si="13"/>
        <v>237757860.84365743</v>
      </c>
      <c r="Y74" s="38">
        <f t="shared" si="13"/>
        <v>237146961.39336383</v>
      </c>
      <c r="Z74" s="38">
        <f t="shared" si="13"/>
        <v>245751882.37896138</v>
      </c>
      <c r="AA74" s="38">
        <f t="shared" si="13"/>
        <v>242666172.38787663</v>
      </c>
      <c r="AB74" s="38">
        <f t="shared" si="13"/>
        <v>245793076.1866712</v>
      </c>
      <c r="AC74" s="38">
        <f t="shared" si="13"/>
        <v>249571305.86317146</v>
      </c>
      <c r="AD74" s="38">
        <f t="shared" si="13"/>
        <v>262599406.94884062</v>
      </c>
      <c r="AE74" s="38">
        <f t="shared" si="13"/>
        <v>266732093.94326138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118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21095390.570762288</v>
      </c>
      <c r="G82" s="16">
        <f aca="true" t="shared" si="15" ref="G82:AD82">(G61-G100)</f>
        <v>22144212.786474306</v>
      </c>
      <c r="H82" s="16">
        <f t="shared" si="15"/>
        <v>22535321.229485516</v>
      </c>
      <c r="I82" s="16">
        <f t="shared" si="15"/>
        <v>29947404.039658718</v>
      </c>
      <c r="J82" s="16">
        <f t="shared" si="15"/>
        <v>35554278.00963754</v>
      </c>
      <c r="K82" s="16">
        <f t="shared" si="15"/>
        <v>44388512.531156816</v>
      </c>
      <c r="L82" s="16">
        <f t="shared" si="15"/>
        <v>43159027.390612565</v>
      </c>
      <c r="M82" s="16">
        <f t="shared" si="15"/>
        <v>55136110.08390762</v>
      </c>
      <c r="N82" s="16">
        <f t="shared" si="15"/>
        <v>57526924.699280806</v>
      </c>
      <c r="O82" s="16">
        <f t="shared" si="15"/>
        <v>59899313.65707989</v>
      </c>
      <c r="P82" s="16">
        <f t="shared" si="15"/>
        <v>59622796.42281538</v>
      </c>
      <c r="Q82" s="16">
        <f t="shared" si="15"/>
        <v>61247794.29262881</v>
      </c>
      <c r="R82" s="16">
        <f t="shared" si="15"/>
        <v>61155796.00957651</v>
      </c>
      <c r="S82" s="16">
        <f t="shared" si="15"/>
        <v>61667448.5662952</v>
      </c>
      <c r="T82" s="16">
        <f t="shared" si="15"/>
        <v>62533886.50160197</v>
      </c>
      <c r="U82" s="16">
        <f t="shared" si="15"/>
        <v>64812560.196713835</v>
      </c>
      <c r="V82" s="16">
        <f t="shared" si="15"/>
        <v>70369721.79380518</v>
      </c>
      <c r="W82" s="16">
        <f t="shared" si="15"/>
        <v>70925824.21671824</v>
      </c>
      <c r="X82" s="16">
        <f t="shared" si="15"/>
        <v>70752034.22838193</v>
      </c>
      <c r="Y82" s="16">
        <f t="shared" si="15"/>
        <v>67618316.09432684</v>
      </c>
      <c r="Z82" s="16">
        <f t="shared" si="15"/>
        <v>71830861.0547421</v>
      </c>
      <c r="AA82" s="16">
        <f t="shared" si="15"/>
        <v>68669287.70903681</v>
      </c>
      <c r="AB82" s="16">
        <f t="shared" si="15"/>
        <v>68084244.3503879</v>
      </c>
      <c r="AC82" s="16">
        <f t="shared" si="15"/>
        <v>68487727.54560104</v>
      </c>
      <c r="AD82" s="16">
        <f t="shared" si="15"/>
        <v>66172775.63848464</v>
      </c>
      <c r="AE82" s="16">
        <f>(AE61-AE100)</f>
        <v>63640343.80186484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117265451.12323403</v>
      </c>
      <c r="G83" s="18">
        <f aca="true" t="shared" si="16" ref="G83:AD83">(G62-G101)</f>
        <v>115297958.96636532</v>
      </c>
      <c r="H83" s="18">
        <f t="shared" si="16"/>
        <v>99384068.80123329</v>
      </c>
      <c r="I83" s="18">
        <f t="shared" si="16"/>
        <v>98837581.69886637</v>
      </c>
      <c r="J83" s="18">
        <f t="shared" si="16"/>
        <v>90242629.75097105</v>
      </c>
      <c r="K83" s="18">
        <f t="shared" si="16"/>
        <v>90721966.19556466</v>
      </c>
      <c r="L83" s="18">
        <f t="shared" si="16"/>
        <v>103645153.33685325</v>
      </c>
      <c r="M83" s="18">
        <f t="shared" si="16"/>
        <v>101427391.82136826</v>
      </c>
      <c r="N83" s="18">
        <f t="shared" si="16"/>
        <v>109729295.40481824</v>
      </c>
      <c r="O83" s="18">
        <f t="shared" si="16"/>
        <v>110046834.1834247</v>
      </c>
      <c r="P83" s="18">
        <f t="shared" si="16"/>
        <v>109613192.37687054</v>
      </c>
      <c r="Q83" s="18">
        <f t="shared" si="16"/>
        <v>107768156.10211723</v>
      </c>
      <c r="R83" s="18">
        <f t="shared" si="16"/>
        <v>109630855.15485743</v>
      </c>
      <c r="S83" s="18">
        <f t="shared" si="16"/>
        <v>113207918.43242672</v>
      </c>
      <c r="T83" s="18">
        <f t="shared" si="16"/>
        <v>117366883.30831349</v>
      </c>
      <c r="U83" s="18">
        <f t="shared" si="16"/>
        <v>111398712.05088691</v>
      </c>
      <c r="V83" s="18">
        <f t="shared" si="16"/>
        <v>114672995.3790334</v>
      </c>
      <c r="W83" s="18">
        <f t="shared" si="16"/>
        <v>120819538.94166368</v>
      </c>
      <c r="X83" s="18">
        <f t="shared" si="16"/>
        <v>134648988.25113276</v>
      </c>
      <c r="Y83" s="18">
        <f t="shared" si="16"/>
        <v>134189077.49017873</v>
      </c>
      <c r="Z83" s="18">
        <f t="shared" si="16"/>
        <v>138877000.53730085</v>
      </c>
      <c r="AA83" s="18">
        <f t="shared" si="16"/>
        <v>138627715.37528083</v>
      </c>
      <c r="AB83" s="18">
        <f t="shared" si="16"/>
        <v>135204001.88872293</v>
      </c>
      <c r="AC83" s="18">
        <f t="shared" si="16"/>
        <v>138085828.2264136</v>
      </c>
      <c r="AD83" s="18">
        <f t="shared" si="16"/>
        <v>150346524.083096</v>
      </c>
      <c r="AE83" s="18">
        <f>(AE62-AE101)</f>
        <v>154312402.77708024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2457419.7042655335</v>
      </c>
      <c r="G84" s="18">
        <f aca="true" t="shared" si="17" ref="G84:AD84">(G63-G102)</f>
        <v>2256385.774852841</v>
      </c>
      <c r="H84" s="18">
        <f t="shared" si="17"/>
        <v>2001715.669928431</v>
      </c>
      <c r="I84" s="18">
        <f t="shared" si="17"/>
        <v>2012489.2411579555</v>
      </c>
      <c r="J84" s="18">
        <f t="shared" si="17"/>
        <v>1950338.473964254</v>
      </c>
      <c r="K84" s="18">
        <f t="shared" si="17"/>
        <v>2226013.0264385473</v>
      </c>
      <c r="L84" s="18">
        <f t="shared" si="17"/>
        <v>2400111.61566657</v>
      </c>
      <c r="M84" s="18">
        <f t="shared" si="17"/>
        <v>2010181.759977273</v>
      </c>
      <c r="N84" s="18">
        <f t="shared" si="17"/>
        <v>1828978.9406834634</v>
      </c>
      <c r="O84" s="18">
        <f t="shared" si="17"/>
        <v>1846850.03440272</v>
      </c>
      <c r="P84" s="18">
        <f t="shared" si="17"/>
        <v>1748696.8452492887</v>
      </c>
      <c r="Q84" s="18">
        <f t="shared" si="17"/>
        <v>1790826.115137616</v>
      </c>
      <c r="R84" s="18">
        <f t="shared" si="17"/>
        <v>1804327.7552034177</v>
      </c>
      <c r="S84" s="18">
        <f t="shared" si="17"/>
        <v>1811144.2184535973</v>
      </c>
      <c r="T84" s="18">
        <f t="shared" si="17"/>
        <v>1684624.8748628846</v>
      </c>
      <c r="U84" s="18">
        <f t="shared" si="17"/>
        <v>1760283.757394217</v>
      </c>
      <c r="V84" s="18">
        <f t="shared" si="17"/>
        <v>1818737.2528420936</v>
      </c>
      <c r="W84" s="18">
        <f t="shared" si="17"/>
        <v>1315553.9157928</v>
      </c>
      <c r="X84" s="18">
        <f t="shared" si="17"/>
        <v>1411577.5856375033</v>
      </c>
      <c r="Y84" s="18">
        <f t="shared" si="17"/>
        <v>1615519.1042060808</v>
      </c>
      <c r="Z84" s="18">
        <f t="shared" si="17"/>
        <v>1659172.6284115557</v>
      </c>
      <c r="AA84" s="18">
        <f t="shared" si="17"/>
        <v>1614461.7299798753</v>
      </c>
      <c r="AB84" s="18">
        <f t="shared" si="17"/>
        <v>1360626.2413560143</v>
      </c>
      <c r="AC84" s="18">
        <f t="shared" si="17"/>
        <v>1414751.1149495107</v>
      </c>
      <c r="AD84" s="18">
        <f t="shared" si="17"/>
        <v>1689643.3293656674</v>
      </c>
      <c r="AE84" s="18">
        <f>(AE63-AE102)</f>
        <v>1573482.7272494873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17417196.111245643</v>
      </c>
      <c r="G85" s="18">
        <f aca="true" t="shared" si="18" ref="G85:AD85">(G64-G103)</f>
        <v>18892069.411233116</v>
      </c>
      <c r="H85" s="18">
        <f t="shared" si="18"/>
        <v>17924753.11897667</v>
      </c>
      <c r="I85" s="18">
        <f t="shared" si="18"/>
        <v>16953182.044315025</v>
      </c>
      <c r="J85" s="18">
        <f t="shared" si="18"/>
        <v>16798074.09552283</v>
      </c>
      <c r="K85" s="18">
        <f t="shared" si="18"/>
        <v>16103711.317648789</v>
      </c>
      <c r="L85" s="18">
        <f t="shared" si="18"/>
        <v>15772116.713489816</v>
      </c>
      <c r="M85" s="18">
        <f t="shared" si="18"/>
        <v>16537350.804303885</v>
      </c>
      <c r="N85" s="18">
        <f t="shared" si="18"/>
        <v>16117082.185784604</v>
      </c>
      <c r="O85" s="18">
        <f t="shared" si="18"/>
        <v>17778101.236980785</v>
      </c>
      <c r="P85" s="18">
        <f t="shared" si="18"/>
        <v>18046345.463999193</v>
      </c>
      <c r="Q85" s="18">
        <f t="shared" si="18"/>
        <v>19054301.23100721</v>
      </c>
      <c r="R85" s="18">
        <f t="shared" si="18"/>
        <v>19603601.89973254</v>
      </c>
      <c r="S85" s="18">
        <f t="shared" si="18"/>
        <v>19422906.75698175</v>
      </c>
      <c r="T85" s="18">
        <f t="shared" si="18"/>
        <v>22035079.619384654</v>
      </c>
      <c r="U85" s="18">
        <f t="shared" si="18"/>
        <v>30608703.144205235</v>
      </c>
      <c r="V85" s="18">
        <f t="shared" si="18"/>
        <v>29644290.561894327</v>
      </c>
      <c r="W85" s="18">
        <f t="shared" si="18"/>
        <v>28895195.832091365</v>
      </c>
      <c r="X85" s="18">
        <f t="shared" si="18"/>
        <v>27945366.957354695</v>
      </c>
      <c r="Y85" s="18">
        <f t="shared" si="18"/>
        <v>30800257.742974255</v>
      </c>
      <c r="Z85" s="18">
        <f t="shared" si="18"/>
        <v>30322492.696100798</v>
      </c>
      <c r="AA85" s="18">
        <f t="shared" si="18"/>
        <v>30083098.63841735</v>
      </c>
      <c r="AB85" s="18">
        <f t="shared" si="18"/>
        <v>37329390.85093865</v>
      </c>
      <c r="AC85" s="18">
        <f t="shared" si="18"/>
        <v>38095551.22249039</v>
      </c>
      <c r="AD85" s="18">
        <f t="shared" si="18"/>
        <v>39952348.54148262</v>
      </c>
      <c r="AE85" s="18">
        <f>(AE64-AE103)</f>
        <v>43056887.38381514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158235457.50950748</v>
      </c>
      <c r="G86" s="19">
        <f aca="true" t="shared" si="19" ref="G86:AE86">SUM(G82:G85)</f>
        <v>158590626.9389256</v>
      </c>
      <c r="H86" s="19">
        <f t="shared" si="19"/>
        <v>141845858.81962392</v>
      </c>
      <c r="I86" s="19">
        <f t="shared" si="19"/>
        <v>147750657.02399808</v>
      </c>
      <c r="J86" s="19">
        <f t="shared" si="19"/>
        <v>144545320.33009568</v>
      </c>
      <c r="K86" s="19">
        <f t="shared" si="19"/>
        <v>153440203.0708088</v>
      </c>
      <c r="L86" s="19">
        <f t="shared" si="19"/>
        <v>164976409.0566222</v>
      </c>
      <c r="M86" s="19">
        <f t="shared" si="19"/>
        <v>175111034.46955705</v>
      </c>
      <c r="N86" s="19">
        <f t="shared" si="19"/>
        <v>185202281.2305671</v>
      </c>
      <c r="O86" s="19">
        <f t="shared" si="19"/>
        <v>189571099.1118881</v>
      </c>
      <c r="P86" s="19">
        <f t="shared" si="19"/>
        <v>189031031.1089344</v>
      </c>
      <c r="Q86" s="19">
        <f t="shared" si="19"/>
        <v>189861077.74089086</v>
      </c>
      <c r="R86" s="19">
        <f t="shared" si="19"/>
        <v>192194580.81936988</v>
      </c>
      <c r="S86" s="19">
        <f t="shared" si="19"/>
        <v>196109417.97415727</v>
      </c>
      <c r="T86" s="19">
        <f t="shared" si="19"/>
        <v>203620474.30416298</v>
      </c>
      <c r="U86" s="19">
        <f t="shared" si="19"/>
        <v>208580259.1492002</v>
      </c>
      <c r="V86" s="19">
        <f t="shared" si="19"/>
        <v>216505744.987575</v>
      </c>
      <c r="W86" s="19">
        <f t="shared" si="19"/>
        <v>221956112.9062661</v>
      </c>
      <c r="X86" s="19">
        <f t="shared" si="19"/>
        <v>234757967.0225069</v>
      </c>
      <c r="Y86" s="19">
        <f t="shared" si="19"/>
        <v>234223170.4316859</v>
      </c>
      <c r="Z86" s="19">
        <f t="shared" si="19"/>
        <v>242689526.91655532</v>
      </c>
      <c r="AA86" s="19">
        <f t="shared" si="19"/>
        <v>238994563.45271486</v>
      </c>
      <c r="AB86" s="19">
        <f t="shared" si="19"/>
        <v>241978263.3314055</v>
      </c>
      <c r="AC86" s="19">
        <f t="shared" si="19"/>
        <v>246083858.10945457</v>
      </c>
      <c r="AD86" s="19">
        <f t="shared" si="19"/>
        <v>258161291.59242892</v>
      </c>
      <c r="AE86" s="19">
        <f t="shared" si="19"/>
        <v>262583116.69000968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2715247.2661114177</v>
      </c>
      <c r="G90" s="18">
        <f aca="true" t="shared" si="21" ref="G90:AD90">(G69-G108)</f>
        <v>2688215.458924824</v>
      </c>
      <c r="H90" s="18">
        <f t="shared" si="21"/>
        <v>2052955.2767849176</v>
      </c>
      <c r="I90" s="18">
        <f t="shared" si="21"/>
        <v>2268989.359077919</v>
      </c>
      <c r="J90" s="18">
        <f t="shared" si="21"/>
        <v>2406820.560092698</v>
      </c>
      <c r="K90" s="18">
        <f t="shared" si="21"/>
        <v>2821226.025584622</v>
      </c>
      <c r="L90" s="18">
        <f t="shared" si="21"/>
        <v>2748362.779238796</v>
      </c>
      <c r="M90" s="18">
        <f t="shared" si="21"/>
        <v>2736943.538697647</v>
      </c>
      <c r="N90" s="18">
        <f t="shared" si="21"/>
        <v>2488012.201249681</v>
      </c>
      <c r="O90" s="18">
        <f t="shared" si="21"/>
        <v>2194586.5380870383</v>
      </c>
      <c r="P90" s="18">
        <f t="shared" si="21"/>
        <v>2056223.057037075</v>
      </c>
      <c r="Q90" s="18">
        <f t="shared" si="21"/>
        <v>2110845.0831092615</v>
      </c>
      <c r="R90" s="18">
        <f t="shared" si="21"/>
        <v>2282634.02980185</v>
      </c>
      <c r="S90" s="18">
        <f t="shared" si="21"/>
        <v>2188243.15624206</v>
      </c>
      <c r="T90" s="18">
        <f t="shared" si="21"/>
        <v>2056687.8521833285</v>
      </c>
      <c r="U90" s="18">
        <f t="shared" si="21"/>
        <v>1899490.2862368752</v>
      </c>
      <c r="V90" s="18">
        <f t="shared" si="21"/>
        <v>2071051.95067687</v>
      </c>
      <c r="W90" s="18">
        <f t="shared" si="21"/>
        <v>1780627.2787596611</v>
      </c>
      <c r="X90" s="18">
        <f t="shared" si="21"/>
        <v>1908578.9269690693</v>
      </c>
      <c r="Y90" s="18">
        <f t="shared" si="21"/>
        <v>1875476.239262459</v>
      </c>
      <c r="Z90" s="18">
        <f t="shared" si="21"/>
        <v>1969230.4568221057</v>
      </c>
      <c r="AA90" s="18">
        <f t="shared" si="21"/>
        <v>1807096.6368786225</v>
      </c>
      <c r="AB90" s="18">
        <f t="shared" si="21"/>
        <v>1778944.3331655054</v>
      </c>
      <c r="AC90" s="18">
        <f t="shared" si="21"/>
        <v>1871439.033115392</v>
      </c>
      <c r="AD90" s="18">
        <f t="shared" si="21"/>
        <v>2126336.9908753354</v>
      </c>
      <c r="AE90" s="18">
        <f>(AE69-AE108)</f>
        <v>1945813.7197788833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3974564.9354258804</v>
      </c>
      <c r="G91" s="18">
        <f aca="true" t="shared" si="22" ref="G91:AD91">(G70-G109)</f>
        <v>4039250.1927529983</v>
      </c>
      <c r="H91" s="18">
        <f t="shared" si="22"/>
        <v>2707981.744469255</v>
      </c>
      <c r="I91" s="18">
        <f t="shared" si="22"/>
        <v>4075070.536684671</v>
      </c>
      <c r="J91" s="18">
        <f t="shared" si="22"/>
        <v>4464148.108250762</v>
      </c>
      <c r="K91" s="18">
        <f t="shared" si="22"/>
        <v>5995735.378561051</v>
      </c>
      <c r="L91" s="18">
        <f t="shared" si="22"/>
        <v>6363636.0707410015</v>
      </c>
      <c r="M91" s="18">
        <f t="shared" si="22"/>
        <v>6079993.527842598</v>
      </c>
      <c r="N91" s="18">
        <f t="shared" si="22"/>
        <v>5684593.21036537</v>
      </c>
      <c r="O91" s="18">
        <f t="shared" si="22"/>
        <v>5103714.591852281</v>
      </c>
      <c r="P91" s="18">
        <f t="shared" si="22"/>
        <v>5687685.001893923</v>
      </c>
      <c r="Q91" s="18">
        <f t="shared" si="22"/>
        <v>5388948.578042482</v>
      </c>
      <c r="R91" s="18">
        <f t="shared" si="22"/>
        <v>5359878.609690612</v>
      </c>
      <c r="S91" s="18">
        <f t="shared" si="22"/>
        <v>4156118.889434253</v>
      </c>
      <c r="T91" s="18">
        <f t="shared" si="22"/>
        <v>3788614.6208404824</v>
      </c>
      <c r="U91" s="18">
        <f t="shared" si="22"/>
        <v>3850465.4789404646</v>
      </c>
      <c r="V91" s="18">
        <f t="shared" si="22"/>
        <v>3671051.544407474</v>
      </c>
      <c r="W91" s="18">
        <f t="shared" si="22"/>
        <v>3152576.59368388</v>
      </c>
      <c r="X91" s="18">
        <f t="shared" si="22"/>
        <v>3012228.7003170885</v>
      </c>
      <c r="Y91" s="18">
        <f t="shared" si="22"/>
        <v>3094581.429350057</v>
      </c>
      <c r="Z91" s="18">
        <f t="shared" si="22"/>
        <v>4266831.135212871</v>
      </c>
      <c r="AA91" s="18">
        <f t="shared" si="22"/>
        <v>4448071.175129183</v>
      </c>
      <c r="AB91" s="18">
        <f t="shared" si="22"/>
        <v>4477685.579257456</v>
      </c>
      <c r="AC91" s="18">
        <f t="shared" si="22"/>
        <v>4518905.597311461</v>
      </c>
      <c r="AD91" s="18">
        <f t="shared" si="22"/>
        <v>5131796.253117949</v>
      </c>
      <c r="AE91" s="18">
        <f>(AE70-AE109)</f>
        <v>5364662.210902685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18887949.57563608</v>
      </c>
      <c r="G92" s="18">
        <f aca="true" t="shared" si="23" ref="G92:AD92">(G71-G110)</f>
        <v>15451460.732702587</v>
      </c>
      <c r="H92" s="18">
        <f t="shared" si="23"/>
        <v>11692609.169152936</v>
      </c>
      <c r="I92" s="18">
        <f t="shared" si="23"/>
        <v>11738734.508209284</v>
      </c>
      <c r="J92" s="18">
        <f t="shared" si="23"/>
        <v>13274557.646132542</v>
      </c>
      <c r="K92" s="18">
        <f t="shared" si="23"/>
        <v>13947032.261632826</v>
      </c>
      <c r="L92" s="18">
        <f t="shared" si="23"/>
        <v>11835758.40183175</v>
      </c>
      <c r="M92" s="18">
        <f t="shared" si="23"/>
        <v>11412351.035655746</v>
      </c>
      <c r="N92" s="18">
        <f t="shared" si="23"/>
        <v>12991977.139061788</v>
      </c>
      <c r="O92" s="18">
        <f t="shared" si="23"/>
        <v>12450553.797016418</v>
      </c>
      <c r="P92" s="18">
        <f t="shared" si="23"/>
        <v>12944583.964793578</v>
      </c>
      <c r="Q92" s="18">
        <f t="shared" si="23"/>
        <v>12028322.802629372</v>
      </c>
      <c r="R92" s="18">
        <f t="shared" si="23"/>
        <v>13713108.17309112</v>
      </c>
      <c r="S92" s="18">
        <f t="shared" si="23"/>
        <v>15068365.72937163</v>
      </c>
      <c r="T92" s="18">
        <f t="shared" si="23"/>
        <v>15851292.139123373</v>
      </c>
      <c r="U92" s="18">
        <f t="shared" si="23"/>
        <v>17196371.968881097</v>
      </c>
      <c r="V92" s="18">
        <f t="shared" si="23"/>
        <v>19702568.22417433</v>
      </c>
      <c r="W92" s="18">
        <f t="shared" si="23"/>
        <v>18800999.422504194</v>
      </c>
      <c r="X92" s="18">
        <f t="shared" si="23"/>
        <v>18955467.00891442</v>
      </c>
      <c r="Y92" s="18">
        <f t="shared" si="23"/>
        <v>19134983.209844735</v>
      </c>
      <c r="Z92" s="18">
        <f t="shared" si="23"/>
        <v>18214400.58644184</v>
      </c>
      <c r="AA92" s="18">
        <f t="shared" si="23"/>
        <v>14859705.018199975</v>
      </c>
      <c r="AB92" s="18">
        <f t="shared" si="23"/>
        <v>13268330.143389197</v>
      </c>
      <c r="AC92" s="18">
        <f t="shared" si="23"/>
        <v>14344844.865709634</v>
      </c>
      <c r="AD92" s="18">
        <f t="shared" si="23"/>
        <v>13320435.574881569</v>
      </c>
      <c r="AE92" s="18">
        <f>(AE71-AE110)</f>
        <v>13760981.066454323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68167326.3923602</v>
      </c>
      <c r="G93" s="18">
        <f aca="true" t="shared" si="24" ref="G93:AD93">(G72-G111)</f>
        <v>68244277.62022743</v>
      </c>
      <c r="H93" s="18">
        <f t="shared" si="24"/>
        <v>66944196.16242289</v>
      </c>
      <c r="I93" s="18">
        <f t="shared" si="24"/>
        <v>66961211.271780364</v>
      </c>
      <c r="J93" s="18">
        <f t="shared" si="24"/>
        <v>65748926.00999683</v>
      </c>
      <c r="K93" s="18">
        <f t="shared" si="24"/>
        <v>68110875.60307512</v>
      </c>
      <c r="L93" s="18">
        <f t="shared" si="24"/>
        <v>71881260.23937656</v>
      </c>
      <c r="M93" s="18">
        <f t="shared" si="24"/>
        <v>76171712.87975945</v>
      </c>
      <c r="N93" s="18">
        <f t="shared" si="24"/>
        <v>80675090.13729239</v>
      </c>
      <c r="O93" s="18">
        <f t="shared" si="24"/>
        <v>81428736.45574245</v>
      </c>
      <c r="P93" s="18">
        <f t="shared" si="24"/>
        <v>81386076.57485826</v>
      </c>
      <c r="Q93" s="18">
        <f t="shared" si="24"/>
        <v>77050010.17859873</v>
      </c>
      <c r="R93" s="18">
        <f t="shared" si="24"/>
        <v>79707968.19287667</v>
      </c>
      <c r="S93" s="18">
        <f t="shared" si="24"/>
        <v>79161303.43016721</v>
      </c>
      <c r="T93" s="18">
        <f t="shared" si="24"/>
        <v>84657610.59015231</v>
      </c>
      <c r="U93" s="18">
        <f t="shared" si="24"/>
        <v>86587211.88416849</v>
      </c>
      <c r="V93" s="18">
        <f t="shared" si="24"/>
        <v>87179643.36701465</v>
      </c>
      <c r="W93" s="18">
        <f t="shared" si="24"/>
        <v>90329182.57244465</v>
      </c>
      <c r="X93" s="18">
        <f t="shared" si="24"/>
        <v>91667182.82399903</v>
      </c>
      <c r="Y93" s="18">
        <f t="shared" si="24"/>
        <v>94544634.7120103</v>
      </c>
      <c r="Z93" s="18">
        <f t="shared" si="24"/>
        <v>100266223.47377768</v>
      </c>
      <c r="AA93" s="18">
        <f t="shared" si="24"/>
        <v>98790968.63518071</v>
      </c>
      <c r="AB93" s="18">
        <f t="shared" si="24"/>
        <v>101088220.4938977</v>
      </c>
      <c r="AC93" s="18">
        <f t="shared" si="24"/>
        <v>99127748.55587512</v>
      </c>
      <c r="AD93" s="18">
        <f t="shared" si="24"/>
        <v>110652543.15497035</v>
      </c>
      <c r="AE93" s="18">
        <f>(AE72-AE111)</f>
        <v>113981142.23892699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64490384.73542692</v>
      </c>
      <c r="G94" s="18">
        <f aca="true" t="shared" si="25" ref="G94:AD94">(G73-G112)</f>
        <v>68167425.24387445</v>
      </c>
      <c r="H94" s="18">
        <f t="shared" si="25"/>
        <v>58448121.88494071</v>
      </c>
      <c r="I94" s="18">
        <f t="shared" si="25"/>
        <v>62706657.01788122</v>
      </c>
      <c r="J94" s="18">
        <f t="shared" si="25"/>
        <v>58650892.00050031</v>
      </c>
      <c r="K94" s="18">
        <f t="shared" si="25"/>
        <v>62565347.219455615</v>
      </c>
      <c r="L94" s="18">
        <f t="shared" si="25"/>
        <v>72147407.76628724</v>
      </c>
      <c r="M94" s="18">
        <f t="shared" si="25"/>
        <v>78710024.80646978</v>
      </c>
      <c r="N94" s="18">
        <f t="shared" si="25"/>
        <v>83362644.76809819</v>
      </c>
      <c r="O94" s="18">
        <f t="shared" si="25"/>
        <v>88393534.30474366</v>
      </c>
      <c r="P94" s="18">
        <f t="shared" si="25"/>
        <v>86956479.3388651</v>
      </c>
      <c r="Q94" s="18">
        <f t="shared" si="25"/>
        <v>93282968.41779873</v>
      </c>
      <c r="R94" s="18">
        <f t="shared" si="25"/>
        <v>91131014.65957977</v>
      </c>
      <c r="S94" s="18">
        <f t="shared" si="25"/>
        <v>95535405.01990487</v>
      </c>
      <c r="T94" s="18">
        <f t="shared" si="25"/>
        <v>97266307.09998704</v>
      </c>
      <c r="U94" s="18">
        <f t="shared" si="25"/>
        <v>99046752.31999326</v>
      </c>
      <c r="V94" s="18">
        <f t="shared" si="25"/>
        <v>103881387.81197858</v>
      </c>
      <c r="W94" s="18">
        <f t="shared" si="25"/>
        <v>107892748.91838191</v>
      </c>
      <c r="X94" s="18">
        <f t="shared" si="25"/>
        <v>119214511.62249768</v>
      </c>
      <c r="Y94" s="18">
        <f t="shared" si="25"/>
        <v>115573469.49021244</v>
      </c>
      <c r="Z94" s="18">
        <f t="shared" si="25"/>
        <v>117972819.20121653</v>
      </c>
      <c r="AA94" s="18">
        <f t="shared" si="25"/>
        <v>119088746.82739656</v>
      </c>
      <c r="AB94" s="18">
        <f t="shared" si="25"/>
        <v>121365110.7324782</v>
      </c>
      <c r="AC94" s="18">
        <f t="shared" si="25"/>
        <v>126220886.51820171</v>
      </c>
      <c r="AD94" s="18">
        <f t="shared" si="25"/>
        <v>126930204.51436342</v>
      </c>
      <c r="AE94" s="18">
        <f>(AE73-AE112)</f>
        <v>127530530.62208092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158235472.9049605</v>
      </c>
      <c r="G95" s="19">
        <f aca="true" t="shared" si="26" ref="G95:AE95">SUM(G90:G94)</f>
        <v>158590629.2484823</v>
      </c>
      <c r="H95" s="19">
        <f t="shared" si="26"/>
        <v>141845864.2377707</v>
      </c>
      <c r="I95" s="19">
        <f t="shared" si="26"/>
        <v>147750662.69363347</v>
      </c>
      <c r="J95" s="19">
        <f t="shared" si="26"/>
        <v>144545344.32497314</v>
      </c>
      <c r="K95" s="19">
        <f t="shared" si="26"/>
        <v>153440216.48830923</v>
      </c>
      <c r="L95" s="19">
        <f t="shared" si="26"/>
        <v>164976425.25747535</v>
      </c>
      <c r="M95" s="19">
        <f t="shared" si="26"/>
        <v>175111025.7884252</v>
      </c>
      <c r="N95" s="19">
        <f t="shared" si="26"/>
        <v>185202317.4560674</v>
      </c>
      <c r="O95" s="19">
        <f t="shared" si="26"/>
        <v>189571125.68744183</v>
      </c>
      <c r="P95" s="19">
        <f t="shared" si="26"/>
        <v>189031047.93744794</v>
      </c>
      <c r="Q95" s="19">
        <f t="shared" si="26"/>
        <v>189861095.06017858</v>
      </c>
      <c r="R95" s="19">
        <f t="shared" si="26"/>
        <v>192194603.66504002</v>
      </c>
      <c r="S95" s="19">
        <f t="shared" si="26"/>
        <v>196109436.22512</v>
      </c>
      <c r="T95" s="19">
        <f t="shared" si="26"/>
        <v>203620512.30228654</v>
      </c>
      <c r="U95" s="19">
        <f t="shared" si="26"/>
        <v>208580291.9382202</v>
      </c>
      <c r="V95" s="19">
        <f t="shared" si="26"/>
        <v>216505702.8982519</v>
      </c>
      <c r="W95" s="19">
        <f t="shared" si="26"/>
        <v>221956134.7857743</v>
      </c>
      <c r="X95" s="19">
        <f t="shared" si="26"/>
        <v>234757969.08269727</v>
      </c>
      <c r="Y95" s="19">
        <f t="shared" si="26"/>
        <v>234223145.08067998</v>
      </c>
      <c r="Z95" s="19">
        <f t="shared" si="26"/>
        <v>242689504.85347104</v>
      </c>
      <c r="AA95" s="19">
        <f t="shared" si="26"/>
        <v>238994588.29278505</v>
      </c>
      <c r="AB95" s="19">
        <f t="shared" si="26"/>
        <v>241978291.28218806</v>
      </c>
      <c r="AC95" s="19">
        <f t="shared" si="26"/>
        <v>246083824.57021332</v>
      </c>
      <c r="AD95" s="19">
        <f t="shared" si="26"/>
        <v>258161316.48820862</v>
      </c>
      <c r="AE95" s="19">
        <f t="shared" si="26"/>
        <v>262583129.8581438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122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60">
        <f>F99+1</f>
        <v>1981</v>
      </c>
      <c r="H99" s="60">
        <f aca="true" t="shared" si="27" ref="H99:AE99">G99+1</f>
        <v>1982</v>
      </c>
      <c r="I99" s="60">
        <f t="shared" si="27"/>
        <v>1983</v>
      </c>
      <c r="J99" s="60">
        <f t="shared" si="27"/>
        <v>1984</v>
      </c>
      <c r="K99" s="60">
        <f t="shared" si="27"/>
        <v>1985</v>
      </c>
      <c r="L99" s="60">
        <f t="shared" si="27"/>
        <v>1986</v>
      </c>
      <c r="M99" s="60">
        <f t="shared" si="27"/>
        <v>1987</v>
      </c>
      <c r="N99" s="60">
        <f t="shared" si="27"/>
        <v>1988</v>
      </c>
      <c r="O99" s="60">
        <f t="shared" si="27"/>
        <v>1989</v>
      </c>
      <c r="P99" s="60">
        <f t="shared" si="27"/>
        <v>1990</v>
      </c>
      <c r="Q99" s="60">
        <f t="shared" si="27"/>
        <v>1991</v>
      </c>
      <c r="R99" s="60">
        <f t="shared" si="27"/>
        <v>1992</v>
      </c>
      <c r="S99" s="60">
        <f t="shared" si="27"/>
        <v>1993</v>
      </c>
      <c r="T99" s="60">
        <f t="shared" si="27"/>
        <v>1994</v>
      </c>
      <c r="U99" s="60">
        <f t="shared" si="27"/>
        <v>1995</v>
      </c>
      <c r="V99" s="60">
        <f t="shared" si="27"/>
        <v>1996</v>
      </c>
      <c r="W99" s="60">
        <f t="shared" si="27"/>
        <v>1997</v>
      </c>
      <c r="X99" s="60">
        <f t="shared" si="27"/>
        <v>1998</v>
      </c>
      <c r="Y99" s="60">
        <f t="shared" si="27"/>
        <v>1999</v>
      </c>
      <c r="Z99" s="60">
        <f t="shared" si="27"/>
        <v>2000</v>
      </c>
      <c r="AA99" s="60">
        <f t="shared" si="27"/>
        <v>2001</v>
      </c>
      <c r="AB99" s="60">
        <f t="shared" si="27"/>
        <v>2002</v>
      </c>
      <c r="AC99" s="60">
        <f t="shared" si="27"/>
        <v>2003</v>
      </c>
      <c r="AD99" s="60">
        <f t="shared" si="27"/>
        <v>2004</v>
      </c>
      <c r="AE99" s="60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36730.10339536859</v>
      </c>
      <c r="G100" s="45">
        <f aca="true" t="shared" si="28" ref="G100:AD100">G117</f>
        <v>31935.700411971502</v>
      </c>
      <c r="H100" s="45">
        <f t="shared" si="28"/>
        <v>21411.691278611957</v>
      </c>
      <c r="I100" s="45">
        <f t="shared" si="28"/>
        <v>19198.646246337357</v>
      </c>
      <c r="J100" s="45">
        <f t="shared" si="28"/>
        <v>23195.230412446785</v>
      </c>
      <c r="K100" s="45">
        <f t="shared" si="28"/>
        <v>16314.331359176616</v>
      </c>
      <c r="L100" s="45">
        <f t="shared" si="28"/>
        <v>11435.243723064876</v>
      </c>
      <c r="M100" s="45">
        <f t="shared" si="28"/>
        <v>12780.323721365608</v>
      </c>
      <c r="N100" s="45">
        <f t="shared" si="28"/>
        <v>10994.913094119276</v>
      </c>
      <c r="O100" s="45">
        <f t="shared" si="28"/>
        <v>9852.314207226662</v>
      </c>
      <c r="P100" s="45">
        <f t="shared" si="28"/>
        <v>9980.477849135035</v>
      </c>
      <c r="Q100" s="45">
        <f t="shared" si="28"/>
        <v>8966.681245598005</v>
      </c>
      <c r="R100" s="45">
        <f t="shared" si="28"/>
        <v>19440.190450710572</v>
      </c>
      <c r="S100" s="45">
        <f t="shared" si="28"/>
        <v>14096.121593426817</v>
      </c>
      <c r="T100" s="45">
        <f t="shared" si="28"/>
        <v>13808.700076777888</v>
      </c>
      <c r="U100" s="45">
        <f t="shared" si="28"/>
        <v>14455.735613303277</v>
      </c>
      <c r="V100" s="45">
        <f t="shared" si="28"/>
        <v>14031.92236631736</v>
      </c>
      <c r="W100" s="45">
        <f t="shared" si="28"/>
        <v>13461.74781354226</v>
      </c>
      <c r="X100" s="45">
        <f t="shared" si="28"/>
        <v>12198.719837728366</v>
      </c>
      <c r="Y100" s="45">
        <f t="shared" si="28"/>
        <v>12183.502633200485</v>
      </c>
      <c r="Z100" s="45">
        <f t="shared" si="28"/>
        <v>12718.888884310292</v>
      </c>
      <c r="AA100" s="45">
        <f t="shared" si="28"/>
        <v>11582.575233986718</v>
      </c>
      <c r="AB100" s="45">
        <f t="shared" si="28"/>
        <v>10255.551600392062</v>
      </c>
      <c r="AC100" s="45">
        <f t="shared" si="28"/>
        <v>10496.995329212828</v>
      </c>
      <c r="AD100" s="45">
        <f t="shared" si="28"/>
        <v>10335.625343368065</v>
      </c>
      <c r="AE100" s="45">
        <f>AE117</f>
        <v>10219.487853555544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3185534.8106130287</v>
      </c>
      <c r="G101" s="45">
        <f aca="true" t="shared" si="29" ref="G101:AD101">G119</f>
        <v>3373493.939262862</v>
      </c>
      <c r="H101" s="45">
        <f t="shared" si="29"/>
        <v>3220478.888883091</v>
      </c>
      <c r="I101" s="45">
        <f t="shared" si="29"/>
        <v>3545983.7783875572</v>
      </c>
      <c r="J101" s="45">
        <f t="shared" si="29"/>
        <v>4174176.340983838</v>
      </c>
      <c r="K101" s="45">
        <f t="shared" si="29"/>
        <v>4007964.683390631</v>
      </c>
      <c r="L101" s="45">
        <f t="shared" si="29"/>
        <v>4815743.657653185</v>
      </c>
      <c r="M101" s="45">
        <f t="shared" si="29"/>
        <v>4550667.18223368</v>
      </c>
      <c r="N101" s="45">
        <f t="shared" si="29"/>
        <v>4731825.010362285</v>
      </c>
      <c r="O101" s="45">
        <f t="shared" si="29"/>
        <v>4001816.215849977</v>
      </c>
      <c r="P101" s="45">
        <f t="shared" si="29"/>
        <v>4220327.331778674</v>
      </c>
      <c r="Q101" s="45">
        <f t="shared" si="29"/>
        <v>4446209.986896068</v>
      </c>
      <c r="R101" s="45">
        <f t="shared" si="29"/>
        <v>4283372.700809236</v>
      </c>
      <c r="S101" s="45">
        <f t="shared" si="29"/>
        <v>4959901.8863608325</v>
      </c>
      <c r="T101" s="45">
        <f t="shared" si="29"/>
        <v>4474613.568900209</v>
      </c>
      <c r="U101" s="45">
        <f t="shared" si="29"/>
        <v>4114454.100396046</v>
      </c>
      <c r="V101" s="45">
        <f t="shared" si="29"/>
        <v>3759621.2740964806</v>
      </c>
      <c r="W101" s="45">
        <f t="shared" si="29"/>
        <v>2616613.665037091</v>
      </c>
      <c r="X101" s="45">
        <f t="shared" si="29"/>
        <v>2836126.9181085774</v>
      </c>
      <c r="Y101" s="45">
        <f t="shared" si="29"/>
        <v>2756071.71197376</v>
      </c>
      <c r="Z101" s="45">
        <f t="shared" si="29"/>
        <v>2893241.5925411307</v>
      </c>
      <c r="AA101" s="45">
        <f t="shared" si="29"/>
        <v>3513699.513668423</v>
      </c>
      <c r="AB101" s="45">
        <f t="shared" si="29"/>
        <v>3682240.21464226</v>
      </c>
      <c r="AC101" s="45">
        <f t="shared" si="29"/>
        <v>3353431.4232232277</v>
      </c>
      <c r="AD101" s="45">
        <f t="shared" si="29"/>
        <v>4297401.338482794</v>
      </c>
      <c r="AE101" s="45">
        <f>AE119</f>
        <v>4007160.7798056095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68597.0368897579</v>
      </c>
      <c r="G103" s="45">
        <f aca="true" t="shared" si="31" ref="G103:AD103">G134</f>
        <v>74243.11148598345</v>
      </c>
      <c r="H103" s="45">
        <f t="shared" si="31"/>
        <v>66702.66316089784</v>
      </c>
      <c r="I103" s="45">
        <f t="shared" si="31"/>
        <v>78527.51786840815</v>
      </c>
      <c r="J103" s="45">
        <f t="shared" si="31"/>
        <v>83050.39717373866</v>
      </c>
      <c r="K103" s="45">
        <f t="shared" si="31"/>
        <v>81766.47534670982</v>
      </c>
      <c r="L103" s="45">
        <f t="shared" si="31"/>
        <v>88031.3549770856</v>
      </c>
      <c r="M103" s="45">
        <f t="shared" si="31"/>
        <v>98746.49426558225</v>
      </c>
      <c r="N103" s="45">
        <f t="shared" si="31"/>
        <v>105410.35036419754</v>
      </c>
      <c r="O103" s="45">
        <f t="shared" si="31"/>
        <v>111645.1735427543</v>
      </c>
      <c r="P103" s="45">
        <f t="shared" si="31"/>
        <v>98673.30923600664</v>
      </c>
      <c r="Q103" s="45">
        <f t="shared" si="31"/>
        <v>98705.42015468655</v>
      </c>
      <c r="R103" s="45">
        <f t="shared" si="31"/>
        <v>87671.83189952777</v>
      </c>
      <c r="S103" s="45">
        <f t="shared" si="31"/>
        <v>102515.43932025164</v>
      </c>
      <c r="T103" s="45">
        <f t="shared" si="31"/>
        <v>126822.54994021336</v>
      </c>
      <c r="U103" s="45">
        <f t="shared" si="31"/>
        <v>127540.37836176025</v>
      </c>
      <c r="V103" s="45">
        <f t="shared" si="31"/>
        <v>128191.9703413403</v>
      </c>
      <c r="W103" s="45">
        <f t="shared" si="31"/>
        <v>137439.84704106854</v>
      </c>
      <c r="X103" s="45">
        <f t="shared" si="31"/>
        <v>151566.12301383726</v>
      </c>
      <c r="Y103" s="45">
        <f t="shared" si="31"/>
        <v>155561.09807687116</v>
      </c>
      <c r="Z103" s="45">
        <f t="shared" si="31"/>
        <v>156417.04406490194</v>
      </c>
      <c r="AA103" s="45">
        <f t="shared" si="31"/>
        <v>146302.00618918194</v>
      </c>
      <c r="AB103" s="45">
        <f t="shared" si="31"/>
        <v>122289.13824048438</v>
      </c>
      <c r="AC103" s="45">
        <f t="shared" si="31"/>
        <v>123552.87440568424</v>
      </c>
      <c r="AD103" s="45">
        <f t="shared" si="31"/>
        <v>130353.4968058129</v>
      </c>
      <c r="AE103" s="45">
        <f>AE134</f>
        <v>131583.8174584193</v>
      </c>
    </row>
    <row r="104" spans="3:31" ht="12.75">
      <c r="C104" s="41" t="s">
        <v>79</v>
      </c>
      <c r="D104" s="43"/>
      <c r="E104" s="41"/>
      <c r="F104" s="47">
        <f>SUM(F100:F103)</f>
        <v>3290861.950898155</v>
      </c>
      <c r="G104" s="47">
        <f aca="true" t="shared" si="32" ref="G104:AE104">SUM(G100:G103)</f>
        <v>3479672.7511608168</v>
      </c>
      <c r="H104" s="47">
        <f t="shared" si="32"/>
        <v>3308593.2433226006</v>
      </c>
      <c r="I104" s="47">
        <f t="shared" si="32"/>
        <v>3643709.9425023026</v>
      </c>
      <c r="J104" s="47">
        <f t="shared" si="32"/>
        <v>4280421.968570024</v>
      </c>
      <c r="K104" s="47">
        <f t="shared" si="32"/>
        <v>4106045.490096517</v>
      </c>
      <c r="L104" s="47">
        <f t="shared" si="32"/>
        <v>4915210.2563533345</v>
      </c>
      <c r="M104" s="47">
        <f t="shared" si="32"/>
        <v>4662194.000220628</v>
      </c>
      <c r="N104" s="47">
        <f t="shared" si="32"/>
        <v>4848230.273820602</v>
      </c>
      <c r="O104" s="47">
        <f t="shared" si="32"/>
        <v>4123313.7035999577</v>
      </c>
      <c r="P104" s="47">
        <f t="shared" si="32"/>
        <v>4328981.118863816</v>
      </c>
      <c r="Q104" s="47">
        <f t="shared" si="32"/>
        <v>4553882.088296352</v>
      </c>
      <c r="R104" s="47">
        <f t="shared" si="32"/>
        <v>4390484.723159473</v>
      </c>
      <c r="S104" s="47">
        <f t="shared" si="32"/>
        <v>5076513.447274511</v>
      </c>
      <c r="T104" s="47">
        <f t="shared" si="32"/>
        <v>4615244.8189172</v>
      </c>
      <c r="U104" s="47">
        <f t="shared" si="32"/>
        <v>4256450.214371109</v>
      </c>
      <c r="V104" s="47">
        <f t="shared" si="32"/>
        <v>3901845.166804138</v>
      </c>
      <c r="W104" s="47">
        <f t="shared" si="32"/>
        <v>2767515.259891702</v>
      </c>
      <c r="X104" s="47">
        <f t="shared" si="32"/>
        <v>2999891.760960143</v>
      </c>
      <c r="Y104" s="47">
        <f t="shared" si="32"/>
        <v>2923816.3126838314</v>
      </c>
      <c r="Z104" s="47">
        <f t="shared" si="32"/>
        <v>3062377.5254903426</v>
      </c>
      <c r="AA104" s="47">
        <f t="shared" si="32"/>
        <v>3671584.0950915916</v>
      </c>
      <c r="AB104" s="47">
        <f t="shared" si="32"/>
        <v>3814784.9044831367</v>
      </c>
      <c r="AC104" s="47">
        <f t="shared" si="32"/>
        <v>3487481.292958125</v>
      </c>
      <c r="AD104" s="47">
        <f t="shared" si="32"/>
        <v>4438090.460631976</v>
      </c>
      <c r="AE104" s="47">
        <f t="shared" si="32"/>
        <v>4148964.085117584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3109698.4144042884</v>
      </c>
      <c r="G110" s="45">
        <f aca="true" t="shared" si="33" ref="G110:AD110">(G104-G111)</f>
        <v>3305929.87933815</v>
      </c>
      <c r="H110" s="45">
        <f t="shared" si="33"/>
        <v>3150154.3237562007</v>
      </c>
      <c r="I110" s="45">
        <f t="shared" si="33"/>
        <v>3477828.625261103</v>
      </c>
      <c r="J110" s="45">
        <f t="shared" si="33"/>
        <v>4103530.7482180237</v>
      </c>
      <c r="K110" s="45">
        <f t="shared" si="33"/>
        <v>3941188.7847703835</v>
      </c>
      <c r="L110" s="45">
        <f t="shared" si="33"/>
        <v>4754017.308559068</v>
      </c>
      <c r="M110" s="45">
        <f t="shared" si="33"/>
        <v>4479956.1763748955</v>
      </c>
      <c r="N110" s="45">
        <f t="shared" si="33"/>
        <v>4672490.963885402</v>
      </c>
      <c r="O110" s="45">
        <f t="shared" si="33"/>
        <v>3943059.8993786243</v>
      </c>
      <c r="P110" s="45">
        <f t="shared" si="33"/>
        <v>4143486.2759047495</v>
      </c>
      <c r="Q110" s="45">
        <f t="shared" si="33"/>
        <v>4387935.569075819</v>
      </c>
      <c r="R110" s="45">
        <f t="shared" si="33"/>
        <v>4221296.710997073</v>
      </c>
      <c r="S110" s="45">
        <f t="shared" si="33"/>
        <v>4904236.077648244</v>
      </c>
      <c r="T110" s="45">
        <f t="shared" si="33"/>
        <v>4435180.411575333</v>
      </c>
      <c r="U110" s="45">
        <f t="shared" si="33"/>
        <v>4079478.2658683094</v>
      </c>
      <c r="V110" s="45">
        <f t="shared" si="33"/>
        <v>3730095.6272660047</v>
      </c>
      <c r="W110" s="45">
        <f t="shared" si="33"/>
        <v>2586081.6005939683</v>
      </c>
      <c r="X110" s="45">
        <f t="shared" si="33"/>
        <v>2809956.937983343</v>
      </c>
      <c r="Y110" s="45">
        <f t="shared" si="33"/>
        <v>2731894.3690784983</v>
      </c>
      <c r="Z110" s="45">
        <f t="shared" si="33"/>
        <v>2873333.8046419425</v>
      </c>
      <c r="AA110" s="45">
        <f t="shared" si="33"/>
        <v>3498378.3682435914</v>
      </c>
      <c r="AB110" s="45">
        <f t="shared" si="33"/>
        <v>3643628.3970124703</v>
      </c>
      <c r="AC110" s="45">
        <f t="shared" si="33"/>
        <v>3329247.2942162585</v>
      </c>
      <c r="AD110" s="45">
        <f t="shared" si="33"/>
        <v>4277785.509509176</v>
      </c>
      <c r="AE110" s="45">
        <f>(AE104-AE111)</f>
        <v>3989494.346803984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181163.53649386668</v>
      </c>
      <c r="G111" s="45">
        <f aca="true" t="shared" si="34" ref="G111:AD111">G133</f>
        <v>173742.87182266664</v>
      </c>
      <c r="H111" s="45">
        <f t="shared" si="34"/>
        <v>158438.91956639997</v>
      </c>
      <c r="I111" s="45">
        <f t="shared" si="34"/>
        <v>165881.31724119998</v>
      </c>
      <c r="J111" s="45">
        <f t="shared" si="34"/>
        <v>176891.220352</v>
      </c>
      <c r="K111" s="45">
        <f t="shared" si="34"/>
        <v>164856.7053261333</v>
      </c>
      <c r="L111" s="45">
        <f t="shared" si="34"/>
        <v>161192.94779426666</v>
      </c>
      <c r="M111" s="45">
        <f t="shared" si="34"/>
        <v>182237.8238457333</v>
      </c>
      <c r="N111" s="45">
        <f t="shared" si="34"/>
        <v>175739.30993519997</v>
      </c>
      <c r="O111" s="45">
        <f t="shared" si="34"/>
        <v>180253.8042213333</v>
      </c>
      <c r="P111" s="45">
        <f t="shared" si="34"/>
        <v>185494.84295906665</v>
      </c>
      <c r="Q111" s="45">
        <f t="shared" si="34"/>
        <v>165946.51922053332</v>
      </c>
      <c r="R111" s="45">
        <f t="shared" si="34"/>
        <v>169188.01216239997</v>
      </c>
      <c r="S111" s="45">
        <f t="shared" si="34"/>
        <v>172277.36962626662</v>
      </c>
      <c r="T111" s="45">
        <f t="shared" si="34"/>
        <v>180064.40734186664</v>
      </c>
      <c r="U111" s="45">
        <f t="shared" si="34"/>
        <v>176971.94850279996</v>
      </c>
      <c r="V111" s="45">
        <f t="shared" si="34"/>
        <v>171749.5395381333</v>
      </c>
      <c r="W111" s="45">
        <f t="shared" si="34"/>
        <v>181433.65929773333</v>
      </c>
      <c r="X111" s="45">
        <f t="shared" si="34"/>
        <v>189934.82297679997</v>
      </c>
      <c r="Y111" s="45">
        <f t="shared" si="34"/>
        <v>191921.9436053333</v>
      </c>
      <c r="Z111" s="45">
        <f t="shared" si="34"/>
        <v>189043.72084839997</v>
      </c>
      <c r="AA111" s="45">
        <f t="shared" si="34"/>
        <v>173205.726848</v>
      </c>
      <c r="AB111" s="45">
        <f t="shared" si="34"/>
        <v>171156.50747066666</v>
      </c>
      <c r="AC111" s="45">
        <f t="shared" si="34"/>
        <v>158233.99874186667</v>
      </c>
      <c r="AD111" s="45">
        <f t="shared" si="34"/>
        <v>160304.95112279998</v>
      </c>
      <c r="AE111" s="45">
        <f>AE133</f>
        <v>159469.73831359998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3290861.950898155</v>
      </c>
      <c r="G113" s="47">
        <f aca="true" t="shared" si="35" ref="G113:AD113">(G110+G111)</f>
        <v>3479672.7511608168</v>
      </c>
      <c r="H113" s="47">
        <f t="shared" si="35"/>
        <v>3308593.2433226006</v>
      </c>
      <c r="I113" s="47">
        <f t="shared" si="35"/>
        <v>3643709.9425023026</v>
      </c>
      <c r="J113" s="47">
        <f t="shared" si="35"/>
        <v>4280421.968570024</v>
      </c>
      <c r="K113" s="47">
        <f t="shared" si="35"/>
        <v>4106045.490096517</v>
      </c>
      <c r="L113" s="47">
        <f t="shared" si="35"/>
        <v>4915210.2563533345</v>
      </c>
      <c r="M113" s="47">
        <f t="shared" si="35"/>
        <v>4662194.000220628</v>
      </c>
      <c r="N113" s="47">
        <f t="shared" si="35"/>
        <v>4848230.273820602</v>
      </c>
      <c r="O113" s="47">
        <f t="shared" si="35"/>
        <v>4123313.7035999577</v>
      </c>
      <c r="P113" s="47">
        <f t="shared" si="35"/>
        <v>4328981.118863816</v>
      </c>
      <c r="Q113" s="47">
        <f t="shared" si="35"/>
        <v>4553882.088296352</v>
      </c>
      <c r="R113" s="47">
        <f t="shared" si="35"/>
        <v>4390484.723159473</v>
      </c>
      <c r="S113" s="47">
        <f t="shared" si="35"/>
        <v>5076513.447274511</v>
      </c>
      <c r="T113" s="47">
        <f t="shared" si="35"/>
        <v>4615244.8189172</v>
      </c>
      <c r="U113" s="47">
        <f t="shared" si="35"/>
        <v>4256450.214371109</v>
      </c>
      <c r="V113" s="47">
        <f t="shared" si="35"/>
        <v>3901845.166804138</v>
      </c>
      <c r="W113" s="47">
        <f t="shared" si="35"/>
        <v>2767515.259891702</v>
      </c>
      <c r="X113" s="47">
        <f t="shared" si="35"/>
        <v>2999891.760960143</v>
      </c>
      <c r="Y113" s="47">
        <f t="shared" si="35"/>
        <v>2923816.3126838314</v>
      </c>
      <c r="Z113" s="47">
        <f t="shared" si="35"/>
        <v>3062377.5254903426</v>
      </c>
      <c r="AA113" s="47">
        <f t="shared" si="35"/>
        <v>3671584.0950915916</v>
      </c>
      <c r="AB113" s="47">
        <f t="shared" si="35"/>
        <v>3814784.9044831367</v>
      </c>
      <c r="AC113" s="47">
        <f t="shared" si="35"/>
        <v>3487481.292958125</v>
      </c>
      <c r="AD113" s="47">
        <f t="shared" si="35"/>
        <v>4438090.460631976</v>
      </c>
      <c r="AE113" s="47">
        <f>(AE110+AE111)</f>
        <v>4148964.085117584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115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120</v>
      </c>
      <c r="D116" s="51" t="s">
        <v>121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0.00691356208616187</v>
      </c>
      <c r="E117" s="52"/>
      <c r="F117" s="55">
        <f aca="true" t="shared" si="37" ref="F117:AD117">(F139*$D117)*10^6</f>
        <v>36730.10339536859</v>
      </c>
      <c r="G117" s="55">
        <f t="shared" si="37"/>
        <v>31935.700411971502</v>
      </c>
      <c r="H117" s="55">
        <f t="shared" si="37"/>
        <v>21411.691278611957</v>
      </c>
      <c r="I117" s="55">
        <f t="shared" si="37"/>
        <v>19198.646246337357</v>
      </c>
      <c r="J117" s="55">
        <f t="shared" si="37"/>
        <v>23195.230412446785</v>
      </c>
      <c r="K117" s="55">
        <f t="shared" si="37"/>
        <v>16314.331359176616</v>
      </c>
      <c r="L117" s="55">
        <f t="shared" si="37"/>
        <v>11435.243723064876</v>
      </c>
      <c r="M117" s="55">
        <f t="shared" si="37"/>
        <v>12780.323721365608</v>
      </c>
      <c r="N117" s="55">
        <f t="shared" si="37"/>
        <v>10994.913094119276</v>
      </c>
      <c r="O117" s="55">
        <f t="shared" si="37"/>
        <v>9852.314207226662</v>
      </c>
      <c r="P117" s="55">
        <f t="shared" si="37"/>
        <v>9980.477849135035</v>
      </c>
      <c r="Q117" s="55">
        <f t="shared" si="37"/>
        <v>8966.681245598005</v>
      </c>
      <c r="R117" s="55">
        <f t="shared" si="37"/>
        <v>19440.190450710572</v>
      </c>
      <c r="S117" s="55">
        <f t="shared" si="37"/>
        <v>14096.121593426817</v>
      </c>
      <c r="T117" s="55">
        <f t="shared" si="37"/>
        <v>13808.700076777888</v>
      </c>
      <c r="U117" s="55">
        <f t="shared" si="37"/>
        <v>14455.735613303277</v>
      </c>
      <c r="V117" s="55">
        <f t="shared" si="37"/>
        <v>14031.92236631736</v>
      </c>
      <c r="W117" s="55">
        <f t="shared" si="37"/>
        <v>13461.74781354226</v>
      </c>
      <c r="X117" s="55">
        <f t="shared" si="37"/>
        <v>12198.719837728366</v>
      </c>
      <c r="Y117" s="55">
        <f t="shared" si="37"/>
        <v>12183.502633200485</v>
      </c>
      <c r="Z117" s="55">
        <f t="shared" si="37"/>
        <v>12718.888884310292</v>
      </c>
      <c r="AA117" s="55">
        <f t="shared" si="37"/>
        <v>11582.575233986718</v>
      </c>
      <c r="AB117" s="55">
        <f t="shared" si="37"/>
        <v>10255.551600392062</v>
      </c>
      <c r="AC117" s="55">
        <f t="shared" si="37"/>
        <v>10496.995329212828</v>
      </c>
      <c r="AD117" s="55">
        <f t="shared" si="37"/>
        <v>10335.625343368065</v>
      </c>
      <c r="AE117" s="55">
        <f>(AE139*$D117)*10^6</f>
        <v>10219.487853555544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3185534.8106130287</v>
      </c>
      <c r="G119" s="55">
        <f aca="true" t="shared" si="38" ref="G119:AD119">SUM(G120,G122,G123,G124,G125,G126,G127,G128,G129,G130,G131,G132,G133)</f>
        <v>3373493.939262862</v>
      </c>
      <c r="H119" s="55">
        <f t="shared" si="38"/>
        <v>3220478.888883091</v>
      </c>
      <c r="I119" s="55">
        <f t="shared" si="38"/>
        <v>3545983.7783875572</v>
      </c>
      <c r="J119" s="55">
        <f t="shared" si="38"/>
        <v>4174176.340983838</v>
      </c>
      <c r="K119" s="55">
        <f t="shared" si="38"/>
        <v>4007964.683390631</v>
      </c>
      <c r="L119" s="55">
        <f t="shared" si="38"/>
        <v>4815743.657653185</v>
      </c>
      <c r="M119" s="55">
        <f t="shared" si="38"/>
        <v>4550667.18223368</v>
      </c>
      <c r="N119" s="55">
        <f t="shared" si="38"/>
        <v>4731825.010362285</v>
      </c>
      <c r="O119" s="55">
        <f t="shared" si="38"/>
        <v>4001816.215849977</v>
      </c>
      <c r="P119" s="55">
        <f t="shared" si="38"/>
        <v>4220327.331778674</v>
      </c>
      <c r="Q119" s="55">
        <f t="shared" si="38"/>
        <v>4446209.986896068</v>
      </c>
      <c r="R119" s="55">
        <f t="shared" si="38"/>
        <v>4283372.700809236</v>
      </c>
      <c r="S119" s="55">
        <f t="shared" si="38"/>
        <v>4959901.8863608325</v>
      </c>
      <c r="T119" s="55">
        <f t="shared" si="38"/>
        <v>4474613.568900209</v>
      </c>
      <c r="U119" s="55">
        <f t="shared" si="38"/>
        <v>4114454.100396046</v>
      </c>
      <c r="V119" s="55">
        <f t="shared" si="38"/>
        <v>3759621.2740964806</v>
      </c>
      <c r="W119" s="55">
        <f t="shared" si="38"/>
        <v>2616613.665037091</v>
      </c>
      <c r="X119" s="55">
        <f t="shared" si="38"/>
        <v>2836126.9181085774</v>
      </c>
      <c r="Y119" s="55">
        <f t="shared" si="38"/>
        <v>2756071.71197376</v>
      </c>
      <c r="Z119" s="55">
        <f t="shared" si="38"/>
        <v>2893241.5925411307</v>
      </c>
      <c r="AA119" s="55">
        <f t="shared" si="38"/>
        <v>3513699.513668423</v>
      </c>
      <c r="AB119" s="55">
        <f t="shared" si="38"/>
        <v>3682240.21464226</v>
      </c>
      <c r="AC119" s="55">
        <f t="shared" si="38"/>
        <v>3353431.4232232277</v>
      </c>
      <c r="AD119" s="55">
        <f t="shared" si="38"/>
        <v>4297401.338482794</v>
      </c>
      <c r="AE119" s="55">
        <f>SUM(AE120,AE122,AE123,AE124,AE125,AE126,AE127,AE128,AE129,AE130,AE131,AE132,AE133)</f>
        <v>4007160.7798056095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2251185.9150080667</v>
      </c>
      <c r="G120" s="55">
        <f aca="true" t="shared" si="39" ref="G120:AD120">G13</f>
        <v>2515821.354480867</v>
      </c>
      <c r="H120" s="55">
        <f t="shared" si="39"/>
        <v>2512289.2098597335</v>
      </c>
      <c r="I120" s="55">
        <f t="shared" si="39"/>
        <v>2871845.0019519334</v>
      </c>
      <c r="J120" s="55">
        <f t="shared" si="39"/>
        <v>3488004.5373169333</v>
      </c>
      <c r="K120" s="55">
        <f t="shared" si="39"/>
        <v>3344598.1162711335</v>
      </c>
      <c r="L120" s="55">
        <f t="shared" si="39"/>
        <v>4134175.4502385333</v>
      </c>
      <c r="M120" s="55">
        <f t="shared" si="39"/>
        <v>3804572.0277238665</v>
      </c>
      <c r="N120" s="55">
        <f t="shared" si="39"/>
        <v>3979209.381517333</v>
      </c>
      <c r="O120" s="55">
        <f t="shared" si="39"/>
        <v>3251744.989790733</v>
      </c>
      <c r="P120" s="55">
        <f t="shared" si="39"/>
        <v>3413516.497745933</v>
      </c>
      <c r="Q120" s="55">
        <f t="shared" si="39"/>
        <v>3667689.3831042666</v>
      </c>
      <c r="R120" s="55">
        <f t="shared" si="39"/>
        <v>3478381.4908986</v>
      </c>
      <c r="S120" s="55">
        <f t="shared" si="39"/>
        <v>4185530.6374273337</v>
      </c>
      <c r="T120" s="55">
        <f t="shared" si="39"/>
        <v>3664451.1291571334</v>
      </c>
      <c r="U120" s="55">
        <f t="shared" si="39"/>
        <v>3326519.4342196668</v>
      </c>
      <c r="V120" s="55">
        <f t="shared" si="39"/>
        <v>2970246.7353643333</v>
      </c>
      <c r="W120" s="55">
        <f t="shared" si="39"/>
        <v>1764687.6848523999</v>
      </c>
      <c r="X120" s="55">
        <f t="shared" si="39"/>
        <v>1919700.3537426002</v>
      </c>
      <c r="Y120" s="55">
        <f t="shared" si="39"/>
        <v>1842102.7926715333</v>
      </c>
      <c r="Z120" s="55">
        <f t="shared" si="39"/>
        <v>2018466.6957685999</v>
      </c>
      <c r="AA120" s="55">
        <f t="shared" si="39"/>
        <v>2686531.544526133</v>
      </c>
      <c r="AB120" s="55">
        <f t="shared" si="39"/>
        <v>2834096.5046218</v>
      </c>
      <c r="AC120" s="55">
        <f t="shared" si="39"/>
        <v>2515776.3601974663</v>
      </c>
      <c r="AD120" s="55">
        <f t="shared" si="39"/>
        <v>3363608.328404866</v>
      </c>
      <c r="AE120" s="55">
        <f>AE13</f>
        <v>3114944.582542467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135973.52239093333</v>
      </c>
      <c r="G123" s="55">
        <f aca="true" t="shared" si="40" ref="G123:AD123">(G35*0.5)</f>
        <v>130403.89410106666</v>
      </c>
      <c r="H123" s="55">
        <f t="shared" si="40"/>
        <v>118917.40557986665</v>
      </c>
      <c r="I123" s="55">
        <f t="shared" si="40"/>
        <v>124503.34744466667</v>
      </c>
      <c r="J123" s="55">
        <f t="shared" si="40"/>
        <v>132766.90786039998</v>
      </c>
      <c r="K123" s="55">
        <f t="shared" si="40"/>
        <v>123734.32031253332</v>
      </c>
      <c r="L123" s="55">
        <f t="shared" si="40"/>
        <v>120984.46250293331</v>
      </c>
      <c r="M123" s="55">
        <f t="shared" si="40"/>
        <v>136779.83615706666</v>
      </c>
      <c r="N123" s="55">
        <f t="shared" si="40"/>
        <v>131902.33291693332</v>
      </c>
      <c r="O123" s="55">
        <f t="shared" si="40"/>
        <v>135290.71927799998</v>
      </c>
      <c r="P123" s="55">
        <f t="shared" si="40"/>
        <v>139224.41556466665</v>
      </c>
      <c r="Q123" s="55">
        <f t="shared" si="40"/>
        <v>124552.28742733333</v>
      </c>
      <c r="R123" s="55">
        <f t="shared" si="40"/>
        <v>126985.21348626664</v>
      </c>
      <c r="S123" s="55">
        <f t="shared" si="40"/>
        <v>129303.94823133331</v>
      </c>
      <c r="T123" s="55">
        <f t="shared" si="40"/>
        <v>135148.56512226665</v>
      </c>
      <c r="U123" s="55">
        <f t="shared" si="40"/>
        <v>132827.49636786664</v>
      </c>
      <c r="V123" s="55">
        <f t="shared" si="40"/>
        <v>128907.7826153333</v>
      </c>
      <c r="W123" s="55">
        <f t="shared" si="40"/>
        <v>136176.26690946665</v>
      </c>
      <c r="X123" s="55">
        <f t="shared" si="40"/>
        <v>142556.86956279998</v>
      </c>
      <c r="Y123" s="55">
        <f t="shared" si="40"/>
        <v>144048.32045119998</v>
      </c>
      <c r="Z123" s="55">
        <f t="shared" si="40"/>
        <v>141888.04898399996</v>
      </c>
      <c r="AA123" s="55">
        <f t="shared" si="40"/>
        <v>130000.73610479997</v>
      </c>
      <c r="AB123" s="55">
        <f t="shared" si="40"/>
        <v>128462.6796141333</v>
      </c>
      <c r="AC123" s="55">
        <f t="shared" si="40"/>
        <v>118763.60067293332</v>
      </c>
      <c r="AD123" s="55">
        <f t="shared" si="40"/>
        <v>120317.9711096</v>
      </c>
      <c r="AE123" s="55">
        <f>(AE35*0.5)</f>
        <v>119691.0959068</v>
      </c>
    </row>
    <row r="124" spans="1:31" ht="12.75">
      <c r="A124" s="4"/>
      <c r="B124" s="4"/>
      <c r="C124" s="57" t="s">
        <v>95</v>
      </c>
      <c r="D124" s="54">
        <v>0.00691356208616187</v>
      </c>
      <c r="E124" s="56"/>
      <c r="F124" s="55">
        <f aca="true" t="shared" si="41" ref="F124:F132">(F146*$D124)*10^6</f>
        <v>163749.45422793587</v>
      </c>
      <c r="G124" s="55">
        <f aca="true" t="shared" si="42" ref="G124:AD124">(G146*$D124)*10^6</f>
        <v>151926.88557061134</v>
      </c>
      <c r="H124" s="55">
        <f t="shared" si="42"/>
        <v>109027.5402809599</v>
      </c>
      <c r="I124" s="55">
        <f t="shared" si="42"/>
        <v>97858.36220848447</v>
      </c>
      <c r="J124" s="55">
        <f t="shared" si="42"/>
        <v>95224.89046413415</v>
      </c>
      <c r="K124" s="55">
        <f t="shared" si="42"/>
        <v>81322.69350527934</v>
      </c>
      <c r="L124" s="55">
        <f t="shared" si="42"/>
        <v>117737.00154951813</v>
      </c>
      <c r="M124" s="55">
        <f t="shared" si="42"/>
        <v>119984.95467347097</v>
      </c>
      <c r="N124" s="55">
        <f t="shared" si="42"/>
        <v>122634.71594068469</v>
      </c>
      <c r="O124" s="55">
        <f t="shared" si="42"/>
        <v>134015.6577793452</v>
      </c>
      <c r="P124" s="55">
        <f t="shared" si="42"/>
        <v>119950.56572980934</v>
      </c>
      <c r="Q124" s="55">
        <f t="shared" si="42"/>
        <v>103101.7764308339</v>
      </c>
      <c r="R124" s="55">
        <f t="shared" si="42"/>
        <v>130064.54518798616</v>
      </c>
      <c r="S124" s="55">
        <f t="shared" si="42"/>
        <v>120913.45710421272</v>
      </c>
      <c r="T124" s="55">
        <f t="shared" si="42"/>
        <v>137380.3477614483</v>
      </c>
      <c r="U124" s="55">
        <f t="shared" si="42"/>
        <v>128629.25789196148</v>
      </c>
      <c r="V124" s="55">
        <f t="shared" si="42"/>
        <v>165306.00799646892</v>
      </c>
      <c r="W124" s="55">
        <f t="shared" si="42"/>
        <v>184987.3632376321</v>
      </c>
      <c r="X124" s="55">
        <f t="shared" si="42"/>
        <v>201409.00523940724</v>
      </c>
      <c r="Y124" s="55">
        <f t="shared" si="42"/>
        <v>173157.55471611075</v>
      </c>
      <c r="Z124" s="55">
        <f t="shared" si="42"/>
        <v>211597.19250288574</v>
      </c>
      <c r="AA124" s="55">
        <f t="shared" si="42"/>
        <v>170274.31039016988</v>
      </c>
      <c r="AB124" s="55">
        <f t="shared" si="42"/>
        <v>200913.0799755605</v>
      </c>
      <c r="AC124" s="55">
        <f t="shared" si="42"/>
        <v>211398.09841885965</v>
      </c>
      <c r="AD124" s="55">
        <f t="shared" si="42"/>
        <v>258465.74982883624</v>
      </c>
      <c r="AE124" s="55">
        <f aca="true" t="shared" si="43" ref="AE124:AE132">(AE146*$D124)*10^6</f>
        <v>240958.14005807278</v>
      </c>
    </row>
    <row r="125" spans="1:31" ht="12.75">
      <c r="A125" s="4"/>
      <c r="B125" s="4"/>
      <c r="C125" s="57" t="s">
        <v>96</v>
      </c>
      <c r="D125" s="54">
        <v>0.00691356208616187</v>
      </c>
      <c r="E125" s="52"/>
      <c r="F125" s="55">
        <f t="shared" si="41"/>
        <v>217164.39240806605</v>
      </c>
      <c r="G125" s="55">
        <f aca="true" t="shared" si="44" ref="G125:AD125">(G147*$D125)*10^6</f>
        <v>183999.89869092286</v>
      </c>
      <c r="H125" s="55">
        <f t="shared" si="44"/>
        <v>131952.4413190854</v>
      </c>
      <c r="I125" s="55">
        <f t="shared" si="44"/>
        <v>129395.43474315069</v>
      </c>
      <c r="J125" s="55">
        <f t="shared" si="44"/>
        <v>118849.25537997953</v>
      </c>
      <c r="K125" s="55">
        <f t="shared" si="44"/>
        <v>127761.95524991657</v>
      </c>
      <c r="L125" s="55">
        <f t="shared" si="44"/>
        <v>154293.84486325452</v>
      </c>
      <c r="M125" s="55">
        <f t="shared" si="44"/>
        <v>140414.42470799256</v>
      </c>
      <c r="N125" s="55">
        <f t="shared" si="44"/>
        <v>147449.13874174244</v>
      </c>
      <c r="O125" s="55">
        <f t="shared" si="44"/>
        <v>137925.17289557686</v>
      </c>
      <c r="P125" s="55">
        <f t="shared" si="44"/>
        <v>190639.8675260519</v>
      </c>
      <c r="Q125" s="55">
        <f t="shared" si="44"/>
        <v>209192.89482732274</v>
      </c>
      <c r="R125" s="55">
        <f t="shared" si="44"/>
        <v>205961.28622602596</v>
      </c>
      <c r="S125" s="55">
        <f t="shared" si="44"/>
        <v>213436.406344024</v>
      </c>
      <c r="T125" s="55">
        <f t="shared" si="44"/>
        <v>212062.16263868997</v>
      </c>
      <c r="U125" s="55">
        <f t="shared" si="44"/>
        <v>202547.03432496917</v>
      </c>
      <c r="V125" s="55">
        <f t="shared" si="44"/>
        <v>184500.6949489699</v>
      </c>
      <c r="W125" s="55">
        <f t="shared" si="44"/>
        <v>217777.13138012055</v>
      </c>
      <c r="X125" s="55">
        <f t="shared" si="44"/>
        <v>207011.48537159295</v>
      </c>
      <c r="Y125" s="55">
        <f t="shared" si="44"/>
        <v>205108.45970632014</v>
      </c>
      <c r="Z125" s="55">
        <f t="shared" si="44"/>
        <v>182606.5068515428</v>
      </c>
      <c r="AA125" s="55">
        <f t="shared" si="44"/>
        <v>167510.44644644932</v>
      </c>
      <c r="AB125" s="55">
        <f t="shared" si="44"/>
        <v>159826.17021136565</v>
      </c>
      <c r="AC125" s="55">
        <f t="shared" si="44"/>
        <v>176847.3502329541</v>
      </c>
      <c r="AD125" s="55">
        <f t="shared" si="44"/>
        <v>197104.5576435552</v>
      </c>
      <c r="AE125" s="55">
        <f t="shared" si="43"/>
        <v>179022.8679633008</v>
      </c>
    </row>
    <row r="126" spans="1:31" ht="12.75">
      <c r="A126" s="4"/>
      <c r="B126" s="4"/>
      <c r="C126" s="57" t="s">
        <v>97</v>
      </c>
      <c r="D126" s="54">
        <v>0.00691356208616187</v>
      </c>
      <c r="E126" s="52"/>
      <c r="F126" s="55">
        <f t="shared" si="41"/>
        <v>32640.698693004117</v>
      </c>
      <c r="G126" s="55">
        <f aca="true" t="shared" si="45" ref="G126:AD126">(G148*$D126)*10^6</f>
        <v>15182.612198847739</v>
      </c>
      <c r="H126" s="55">
        <f t="shared" si="45"/>
        <v>15838.835122962962</v>
      </c>
      <c r="I126" s="55">
        <f t="shared" si="45"/>
        <v>19505.58724115226</v>
      </c>
      <c r="J126" s="55">
        <f t="shared" si="45"/>
        <v>24642.44915687243</v>
      </c>
      <c r="K126" s="55">
        <f t="shared" si="45"/>
        <v>26877.44216790123</v>
      </c>
      <c r="L126" s="55">
        <f t="shared" si="45"/>
        <v>-732.9314068356347</v>
      </c>
      <c r="M126" s="55">
        <f t="shared" si="45"/>
        <v>18634.68460942239</v>
      </c>
      <c r="N126" s="55">
        <f t="shared" si="45"/>
        <v>12006.262431789874</v>
      </c>
      <c r="O126" s="55">
        <f t="shared" si="45"/>
        <v>8951.281236586632</v>
      </c>
      <c r="P126" s="55">
        <f t="shared" si="45"/>
        <v>7559.6444086323045</v>
      </c>
      <c r="Q126" s="55">
        <f t="shared" si="45"/>
        <v>7818.319104982419</v>
      </c>
      <c r="R126" s="55">
        <f t="shared" si="45"/>
        <v>4003.590492900091</v>
      </c>
      <c r="S126" s="55">
        <f t="shared" si="45"/>
        <v>10098.208345970537</v>
      </c>
      <c r="T126" s="55">
        <f t="shared" si="45"/>
        <v>7778.047329103682</v>
      </c>
      <c r="U126" s="55">
        <f t="shared" si="45"/>
        <v>14250.71314918273</v>
      </c>
      <c r="V126" s="55">
        <f t="shared" si="45"/>
        <v>0</v>
      </c>
      <c r="W126" s="55">
        <f t="shared" si="45"/>
        <v>747.4329391814466</v>
      </c>
      <c r="X126" s="55">
        <f t="shared" si="45"/>
        <v>0</v>
      </c>
      <c r="Y126" s="55">
        <f t="shared" si="45"/>
        <v>5699.7406798698885</v>
      </c>
      <c r="Z126" s="55">
        <f t="shared" si="45"/>
        <v>4470.970356443811</v>
      </c>
      <c r="AA126" s="55">
        <f t="shared" si="45"/>
        <v>12703.795796314664</v>
      </c>
      <c r="AB126" s="55">
        <f t="shared" si="45"/>
        <v>20527.037070366583</v>
      </c>
      <c r="AC126" s="55">
        <f t="shared" si="45"/>
        <v>20956.52169349791</v>
      </c>
      <c r="AD126" s="55">
        <f t="shared" si="45"/>
        <v>22562.98950123463</v>
      </c>
      <c r="AE126" s="55">
        <f t="shared" si="43"/>
        <v>24028.838110946544</v>
      </c>
    </row>
    <row r="127" spans="1:31" ht="12.75">
      <c r="A127" s="4"/>
      <c r="B127" s="4"/>
      <c r="C127" s="57" t="s">
        <v>98</v>
      </c>
      <c r="D127" s="54">
        <v>0.00691356208616187</v>
      </c>
      <c r="E127" s="52"/>
      <c r="F127" s="55">
        <f t="shared" si="41"/>
        <v>50510.32148508415</v>
      </c>
      <c r="G127" s="55">
        <f aca="true" t="shared" si="46" ref="G127:AD127">(G149*$D127)*10^6</f>
        <v>61188.72791734949</v>
      </c>
      <c r="H127" s="55">
        <f t="shared" si="46"/>
        <v>49377.392469496575</v>
      </c>
      <c r="I127" s="55">
        <f t="shared" si="46"/>
        <v>20598.772164112517</v>
      </c>
      <c r="J127" s="55">
        <f t="shared" si="46"/>
        <v>33046.170489031916</v>
      </c>
      <c r="K127" s="55">
        <f t="shared" si="46"/>
        <v>32796.35742594893</v>
      </c>
      <c r="L127" s="55">
        <f t="shared" si="46"/>
        <v>29422.74166538168</v>
      </c>
      <c r="M127" s="55">
        <f t="shared" si="46"/>
        <v>50963.6200603271</v>
      </c>
      <c r="N127" s="55">
        <f t="shared" si="46"/>
        <v>52563.19187110809</v>
      </c>
      <c r="O127" s="55">
        <f t="shared" si="46"/>
        <v>48002.093630059244</v>
      </c>
      <c r="P127" s="55">
        <f t="shared" si="46"/>
        <v>62830.16769958806</v>
      </c>
      <c r="Q127" s="55">
        <f t="shared" si="46"/>
        <v>54013.980969306875</v>
      </c>
      <c r="R127" s="55">
        <f t="shared" si="46"/>
        <v>81583.69758258165</v>
      </c>
      <c r="S127" s="55">
        <f t="shared" si="46"/>
        <v>43595.93980881668</v>
      </c>
      <c r="T127" s="55">
        <f t="shared" si="46"/>
        <v>48147.26308309887</v>
      </c>
      <c r="U127" s="55">
        <f t="shared" si="46"/>
        <v>46803.38911843673</v>
      </c>
      <c r="V127" s="55">
        <f t="shared" si="46"/>
        <v>52301.07938084442</v>
      </c>
      <c r="W127" s="55">
        <f t="shared" si="46"/>
        <v>41547.3283842761</v>
      </c>
      <c r="X127" s="55">
        <f t="shared" si="46"/>
        <v>75442.86381231491</v>
      </c>
      <c r="Y127" s="55">
        <f t="shared" si="46"/>
        <v>100170.83386441687</v>
      </c>
      <c r="Z127" s="55">
        <f t="shared" si="46"/>
        <v>49668.449978581506</v>
      </c>
      <c r="AA127" s="55">
        <f t="shared" si="46"/>
        <v>73271.3816871179</v>
      </c>
      <c r="AB127" s="55">
        <f t="shared" si="46"/>
        <v>67815.18190374717</v>
      </c>
      <c r="AC127" s="55">
        <f t="shared" si="46"/>
        <v>56837.72733790377</v>
      </c>
      <c r="AD127" s="55">
        <f t="shared" si="46"/>
        <v>86794.45358160957</v>
      </c>
      <c r="AE127" s="55">
        <f t="shared" si="43"/>
        <v>80819.61783834251</v>
      </c>
    </row>
    <row r="128" spans="1:31" ht="12.75">
      <c r="A128" s="1"/>
      <c r="B128" s="1"/>
      <c r="C128" s="57" t="s">
        <v>99</v>
      </c>
      <c r="D128" s="54">
        <v>0.00691356208616187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0.00691356208616187</v>
      </c>
      <c r="E129" s="56"/>
      <c r="F129" s="55">
        <f t="shared" si="41"/>
        <v>16527.649741611884</v>
      </c>
      <c r="G129" s="55">
        <f aca="true" t="shared" si="48" ref="G129:AD129">(G151*$D129)*10^6</f>
        <v>18298.86637144087</v>
      </c>
      <c r="H129" s="55">
        <f t="shared" si="48"/>
        <v>14308.762658918571</v>
      </c>
      <c r="I129" s="55">
        <f t="shared" si="48"/>
        <v>15557.234072972153</v>
      </c>
      <c r="J129" s="55">
        <f t="shared" si="48"/>
        <v>15407.083824013542</v>
      </c>
      <c r="K129" s="55">
        <f t="shared" si="48"/>
        <v>15765.776200915634</v>
      </c>
      <c r="L129" s="55">
        <f t="shared" si="48"/>
        <v>15362.594851315573</v>
      </c>
      <c r="M129" s="55">
        <f t="shared" si="48"/>
        <v>16435.89116574512</v>
      </c>
      <c r="N129" s="55">
        <f t="shared" si="48"/>
        <v>17047.614422330294</v>
      </c>
      <c r="O129" s="55">
        <f t="shared" si="48"/>
        <v>16802.925067469696</v>
      </c>
      <c r="P129" s="55">
        <f t="shared" si="48"/>
        <v>16722.28889798531</v>
      </c>
      <c r="Q129" s="55">
        <f t="shared" si="48"/>
        <v>17639.873561904707</v>
      </c>
      <c r="R129" s="55">
        <f t="shared" si="48"/>
        <v>18710.389205689164</v>
      </c>
      <c r="S129" s="55">
        <f t="shared" si="48"/>
        <v>20100.6694945323</v>
      </c>
      <c r="T129" s="55">
        <f t="shared" si="48"/>
        <v>20381.506021070418</v>
      </c>
      <c r="U129" s="55">
        <f t="shared" si="48"/>
        <v>20384.28654106206</v>
      </c>
      <c r="V129" s="55">
        <f t="shared" si="48"/>
        <v>24438.343288053493</v>
      </c>
      <c r="W129" s="55">
        <f t="shared" si="48"/>
        <v>21966.425260393942</v>
      </c>
      <c r="X129" s="55">
        <f t="shared" si="48"/>
        <v>21276.846389468505</v>
      </c>
      <c r="Y129" s="55">
        <f t="shared" si="48"/>
        <v>18799.367281651404</v>
      </c>
      <c r="Z129" s="55">
        <f t="shared" si="48"/>
        <v>16613.846991253828</v>
      </c>
      <c r="AA129" s="55">
        <f t="shared" si="48"/>
        <v>18248.816368803156</v>
      </c>
      <c r="AB129" s="55">
        <f t="shared" si="48"/>
        <v>16155.054563880292</v>
      </c>
      <c r="AC129" s="55">
        <f t="shared" si="48"/>
        <v>15587.820290036647</v>
      </c>
      <c r="AD129" s="55">
        <f t="shared" si="48"/>
        <v>15446.011721575735</v>
      </c>
      <c r="AE129" s="55">
        <f t="shared" si="43"/>
        <v>15751.873339824762</v>
      </c>
    </row>
    <row r="130" spans="3:31" ht="12.75">
      <c r="C130" s="57" t="s">
        <v>101</v>
      </c>
      <c r="D130" s="54">
        <v>0.00691356208616187</v>
      </c>
      <c r="E130" s="52"/>
      <c r="F130" s="55">
        <f t="shared" si="41"/>
        <v>118740.30415510834</v>
      </c>
      <c r="G130" s="55">
        <f aca="true" t="shared" si="49" ref="G130:AD130">(G152*$D130)*10^6</f>
        <v>105049.8120997379</v>
      </c>
      <c r="H130" s="55">
        <f t="shared" si="49"/>
        <v>92449.36601631583</v>
      </c>
      <c r="I130" s="55">
        <f t="shared" si="49"/>
        <v>82831.42772880317</v>
      </c>
      <c r="J130" s="55">
        <f t="shared" si="49"/>
        <v>71205.46204181419</v>
      </c>
      <c r="K130" s="55">
        <f t="shared" si="49"/>
        <v>71968.75376488986</v>
      </c>
      <c r="L130" s="55">
        <f t="shared" si="49"/>
        <v>69046.9289365445</v>
      </c>
      <c r="M130" s="55">
        <f t="shared" si="49"/>
        <v>69369.44792406555</v>
      </c>
      <c r="N130" s="55">
        <f t="shared" si="49"/>
        <v>84252.2744359886</v>
      </c>
      <c r="O130" s="55">
        <f t="shared" si="49"/>
        <v>77387.65274929971</v>
      </c>
      <c r="P130" s="55">
        <f t="shared" si="49"/>
        <v>69724.92382810586</v>
      </c>
      <c r="Q130" s="55">
        <f t="shared" si="49"/>
        <v>77301.48679345656</v>
      </c>
      <c r="R130" s="55">
        <f t="shared" si="49"/>
        <v>50775.462881400366</v>
      </c>
      <c r="S130" s="55">
        <f t="shared" si="49"/>
        <v>48074.5719466775</v>
      </c>
      <c r="T130" s="55">
        <f t="shared" si="49"/>
        <v>53697.75733034312</v>
      </c>
      <c r="U130" s="55">
        <f t="shared" si="49"/>
        <v>49304.228576152746</v>
      </c>
      <c r="V130" s="55">
        <f t="shared" si="49"/>
        <v>45240.8506716365</v>
      </c>
      <c r="W130" s="55">
        <f t="shared" si="49"/>
        <v>49646.203894419516</v>
      </c>
      <c r="X130" s="55">
        <f t="shared" si="49"/>
        <v>60436.57354336612</v>
      </c>
      <c r="Y130" s="55">
        <f t="shared" si="49"/>
        <v>56704.6015270969</v>
      </c>
      <c r="Z130" s="55">
        <f t="shared" si="49"/>
        <v>60528.06278919544</v>
      </c>
      <c r="AA130" s="55">
        <f t="shared" si="49"/>
        <v>63594.65803040695</v>
      </c>
      <c r="AB130" s="55">
        <f t="shared" si="49"/>
        <v>68354.84336435022</v>
      </c>
      <c r="AC130" s="55">
        <f t="shared" si="49"/>
        <v>64096.789791319236</v>
      </c>
      <c r="AD130" s="55">
        <f t="shared" si="49"/>
        <v>57863.16972232642</v>
      </c>
      <c r="AE130" s="55">
        <f t="shared" si="43"/>
        <v>57540.86988586398</v>
      </c>
    </row>
    <row r="131" spans="3:31" ht="12.75">
      <c r="C131" s="57" t="s">
        <v>102</v>
      </c>
      <c r="D131" s="54">
        <v>0.00691356208616187</v>
      </c>
      <c r="E131" s="52"/>
      <c r="F131" s="55">
        <f t="shared" si="41"/>
        <v>5891.7203259219295</v>
      </c>
      <c r="G131" s="55">
        <f aca="true" t="shared" si="50" ref="G131:AD131">(G153*$D131)*10^6</f>
        <v>5891.7203259219295</v>
      </c>
      <c r="H131" s="55">
        <f t="shared" si="50"/>
        <v>5891.7203259219295</v>
      </c>
      <c r="I131" s="55">
        <f t="shared" si="50"/>
        <v>6019.997907652589</v>
      </c>
      <c r="J131" s="55">
        <f t="shared" si="50"/>
        <v>6151.068415229075</v>
      </c>
      <c r="K131" s="55">
        <f t="shared" si="50"/>
        <v>6284.9926576772195</v>
      </c>
      <c r="L131" s="55">
        <f t="shared" si="50"/>
        <v>4113.147529119473</v>
      </c>
      <c r="M131" s="55">
        <f t="shared" si="50"/>
        <v>2691.8062625953976</v>
      </c>
      <c r="N131" s="55">
        <f t="shared" si="50"/>
        <v>1761.624377450657</v>
      </c>
      <c r="O131" s="55">
        <f t="shared" si="50"/>
        <v>1771.389678813937</v>
      </c>
      <c r="P131" s="55">
        <f t="shared" si="50"/>
        <v>1781.2091126653559</v>
      </c>
      <c r="Q131" s="55">
        <f t="shared" si="50"/>
        <v>1791.0829790802663</v>
      </c>
      <c r="R131" s="55">
        <f t="shared" si="50"/>
        <v>1770.7223567704962</v>
      </c>
      <c r="S131" s="55">
        <f t="shared" si="50"/>
        <v>1750.5931893657655</v>
      </c>
      <c r="T131" s="55">
        <f t="shared" si="50"/>
        <v>1730.692845739567</v>
      </c>
      <c r="U131" s="55">
        <f t="shared" si="50"/>
        <v>2034.4846750449167</v>
      </c>
      <c r="V131" s="55">
        <f t="shared" si="50"/>
        <v>2338.276504350266</v>
      </c>
      <c r="W131" s="55">
        <f t="shared" si="50"/>
        <v>2642.0683336556162</v>
      </c>
      <c r="X131" s="55">
        <f t="shared" si="50"/>
        <v>2945.8601629609648</v>
      </c>
      <c r="Y131" s="55">
        <f t="shared" si="50"/>
        <v>2945.8601629609648</v>
      </c>
      <c r="Z131" s="55">
        <f t="shared" si="50"/>
        <v>2945.8601629609648</v>
      </c>
      <c r="AA131" s="55">
        <f t="shared" si="50"/>
        <v>2945.8601629609648</v>
      </c>
      <c r="AB131" s="55">
        <f t="shared" si="50"/>
        <v>2945.8601629609648</v>
      </c>
      <c r="AC131" s="55">
        <f t="shared" si="50"/>
        <v>2945.8601629609648</v>
      </c>
      <c r="AD131" s="55">
        <f t="shared" si="50"/>
        <v>2945.8601629609648</v>
      </c>
      <c r="AE131" s="55">
        <f t="shared" si="43"/>
        <v>2945.8601629609648</v>
      </c>
    </row>
    <row r="132" spans="1:31" ht="12.75">
      <c r="A132" s="4"/>
      <c r="B132" s="4"/>
      <c r="C132" s="57" t="s">
        <v>103</v>
      </c>
      <c r="D132" s="54">
        <v>0.00691356208616187</v>
      </c>
      <c r="E132" s="52"/>
      <c r="F132" s="55">
        <f t="shared" si="41"/>
        <v>11987.295683429555</v>
      </c>
      <c r="G132" s="55">
        <f aca="true" t="shared" si="51" ref="G132:AD132">(G154*$D132)*10^6</f>
        <v>11987.295683429555</v>
      </c>
      <c r="H132" s="55">
        <f t="shared" si="51"/>
        <v>11987.295683429555</v>
      </c>
      <c r="I132" s="55">
        <f t="shared" si="51"/>
        <v>11987.295683429555</v>
      </c>
      <c r="J132" s="55">
        <f t="shared" si="51"/>
        <v>11987.295683429555</v>
      </c>
      <c r="K132" s="55">
        <f t="shared" si="51"/>
        <v>11997.570508301067</v>
      </c>
      <c r="L132" s="55">
        <f t="shared" si="51"/>
        <v>10147.46912915259</v>
      </c>
      <c r="M132" s="55">
        <f t="shared" si="51"/>
        <v>8582.665103394018</v>
      </c>
      <c r="N132" s="55">
        <f t="shared" si="51"/>
        <v>7259.163771722555</v>
      </c>
      <c r="O132" s="55">
        <f t="shared" si="51"/>
        <v>9670.529522760018</v>
      </c>
      <c r="P132" s="55">
        <f t="shared" si="51"/>
        <v>12882.908306170037</v>
      </c>
      <c r="Q132" s="55">
        <f t="shared" si="51"/>
        <v>17162.382477047286</v>
      </c>
      <c r="R132" s="55">
        <f t="shared" si="51"/>
        <v>15948.290328616042</v>
      </c>
      <c r="S132" s="55">
        <f t="shared" si="51"/>
        <v>14820.084842299097</v>
      </c>
      <c r="T132" s="55">
        <f t="shared" si="51"/>
        <v>13771.690269448638</v>
      </c>
      <c r="U132" s="55">
        <f t="shared" si="51"/>
        <v>14181.82702890312</v>
      </c>
      <c r="V132" s="55">
        <f t="shared" si="51"/>
        <v>14591.963788357605</v>
      </c>
      <c r="W132" s="55">
        <f t="shared" si="51"/>
        <v>15002.100547812084</v>
      </c>
      <c r="X132" s="55">
        <f t="shared" si="51"/>
        <v>15412.237307266572</v>
      </c>
      <c r="Y132" s="55">
        <f t="shared" si="51"/>
        <v>15412.237307266572</v>
      </c>
      <c r="Z132" s="55">
        <f t="shared" si="51"/>
        <v>15412.237307266572</v>
      </c>
      <c r="AA132" s="55">
        <f t="shared" si="51"/>
        <v>15412.237307266572</v>
      </c>
      <c r="AB132" s="55">
        <f t="shared" si="51"/>
        <v>11987.295683429555</v>
      </c>
      <c r="AC132" s="55">
        <f t="shared" si="51"/>
        <v>11987.295683429555</v>
      </c>
      <c r="AD132" s="55">
        <f t="shared" si="51"/>
        <v>11987.295683429555</v>
      </c>
      <c r="AE132" s="55">
        <f t="shared" si="43"/>
        <v>11987.295683429555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181163.53649386668</v>
      </c>
      <c r="G133" s="55">
        <f aca="true" t="shared" si="52" ref="G133:AD133">(G34*0.5)</f>
        <v>173742.87182266664</v>
      </c>
      <c r="H133" s="55">
        <f t="shared" si="52"/>
        <v>158438.91956639997</v>
      </c>
      <c r="I133" s="55">
        <f t="shared" si="52"/>
        <v>165881.31724119998</v>
      </c>
      <c r="J133" s="55">
        <f t="shared" si="52"/>
        <v>176891.220352</v>
      </c>
      <c r="K133" s="55">
        <f t="shared" si="52"/>
        <v>164856.7053261333</v>
      </c>
      <c r="L133" s="55">
        <f t="shared" si="52"/>
        <v>161192.94779426666</v>
      </c>
      <c r="M133" s="55">
        <f t="shared" si="52"/>
        <v>182237.8238457333</v>
      </c>
      <c r="N133" s="55">
        <f t="shared" si="52"/>
        <v>175739.30993519997</v>
      </c>
      <c r="O133" s="55">
        <f t="shared" si="52"/>
        <v>180253.8042213333</v>
      </c>
      <c r="P133" s="55">
        <f t="shared" si="52"/>
        <v>185494.84295906665</v>
      </c>
      <c r="Q133" s="55">
        <f t="shared" si="52"/>
        <v>165946.51922053332</v>
      </c>
      <c r="R133" s="55">
        <f t="shared" si="52"/>
        <v>169188.01216239997</v>
      </c>
      <c r="S133" s="55">
        <f t="shared" si="52"/>
        <v>172277.36962626662</v>
      </c>
      <c r="T133" s="55">
        <f t="shared" si="52"/>
        <v>180064.40734186664</v>
      </c>
      <c r="U133" s="55">
        <f t="shared" si="52"/>
        <v>176971.94850279996</v>
      </c>
      <c r="V133" s="55">
        <f t="shared" si="52"/>
        <v>171749.5395381333</v>
      </c>
      <c r="W133" s="55">
        <f t="shared" si="52"/>
        <v>181433.65929773333</v>
      </c>
      <c r="X133" s="55">
        <f t="shared" si="52"/>
        <v>189934.82297679997</v>
      </c>
      <c r="Y133" s="55">
        <f t="shared" si="52"/>
        <v>191921.9436053333</v>
      </c>
      <c r="Z133" s="55">
        <f t="shared" si="52"/>
        <v>189043.72084839997</v>
      </c>
      <c r="AA133" s="55">
        <f t="shared" si="52"/>
        <v>173205.726848</v>
      </c>
      <c r="AB133" s="55">
        <f t="shared" si="52"/>
        <v>171156.50747066666</v>
      </c>
      <c r="AC133" s="55">
        <f t="shared" si="52"/>
        <v>158233.99874186667</v>
      </c>
      <c r="AD133" s="55">
        <f t="shared" si="52"/>
        <v>160304.95112279998</v>
      </c>
      <c r="AE133" s="55">
        <f>(AE34*0.5)</f>
        <v>159469.73831359998</v>
      </c>
    </row>
    <row r="134" spans="1:31" ht="12.75">
      <c r="A134" s="1"/>
      <c r="B134" s="1"/>
      <c r="C134" s="59" t="s">
        <v>69</v>
      </c>
      <c r="D134" s="54">
        <v>0.00691356208616187</v>
      </c>
      <c r="E134" s="51"/>
      <c r="F134" s="55">
        <f>(F156*$D134)*10^6</f>
        <v>68597.0368897579</v>
      </c>
      <c r="G134" s="55">
        <f aca="true" t="shared" si="53" ref="G134:AD134">(G156*$D134)*10^6</f>
        <v>74243.11148598345</v>
      </c>
      <c r="H134" s="55">
        <f t="shared" si="53"/>
        <v>66702.66316089784</v>
      </c>
      <c r="I134" s="55">
        <f t="shared" si="53"/>
        <v>78527.51786840815</v>
      </c>
      <c r="J134" s="55">
        <f t="shared" si="53"/>
        <v>83050.39717373866</v>
      </c>
      <c r="K134" s="55">
        <f t="shared" si="53"/>
        <v>81766.47534670982</v>
      </c>
      <c r="L134" s="55">
        <f t="shared" si="53"/>
        <v>88031.3549770856</v>
      </c>
      <c r="M134" s="55">
        <f t="shared" si="53"/>
        <v>98746.49426558225</v>
      </c>
      <c r="N134" s="55">
        <f t="shared" si="53"/>
        <v>105410.35036419754</v>
      </c>
      <c r="O134" s="55">
        <f t="shared" si="53"/>
        <v>111645.1735427543</v>
      </c>
      <c r="P134" s="55">
        <f t="shared" si="53"/>
        <v>98673.30923600664</v>
      </c>
      <c r="Q134" s="55">
        <f t="shared" si="53"/>
        <v>98705.42015468655</v>
      </c>
      <c r="R134" s="55">
        <f t="shared" si="53"/>
        <v>87671.83189952777</v>
      </c>
      <c r="S134" s="55">
        <f t="shared" si="53"/>
        <v>102515.43932025164</v>
      </c>
      <c r="T134" s="55">
        <f t="shared" si="53"/>
        <v>126822.54994021336</v>
      </c>
      <c r="U134" s="55">
        <f t="shared" si="53"/>
        <v>127540.37836176025</v>
      </c>
      <c r="V134" s="55">
        <f t="shared" si="53"/>
        <v>128191.9703413403</v>
      </c>
      <c r="W134" s="55">
        <f t="shared" si="53"/>
        <v>137439.84704106854</v>
      </c>
      <c r="X134" s="55">
        <f t="shared" si="53"/>
        <v>151566.12301383726</v>
      </c>
      <c r="Y134" s="55">
        <f t="shared" si="53"/>
        <v>155561.09807687116</v>
      </c>
      <c r="Z134" s="55">
        <f t="shared" si="53"/>
        <v>156417.04406490194</v>
      </c>
      <c r="AA134" s="55">
        <f t="shared" si="53"/>
        <v>146302.00618918194</v>
      </c>
      <c r="AB134" s="55">
        <f t="shared" si="53"/>
        <v>122289.13824048438</v>
      </c>
      <c r="AC134" s="55">
        <f t="shared" si="53"/>
        <v>123552.87440568424</v>
      </c>
      <c r="AD134" s="55">
        <f t="shared" si="53"/>
        <v>130353.4968058129</v>
      </c>
      <c r="AE134" s="55">
        <f>(AE156*$D134)*10^6</f>
        <v>131583.8174584193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114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2007-08-01T17:59:36Z</cp:lastPrinted>
  <dcterms:created xsi:type="dcterms:W3CDTF">2007-07-31T16:32:37Z</dcterms:created>
  <dcterms:modified xsi:type="dcterms:W3CDTF">2008-06-05T13:01:27Z</dcterms:modified>
  <cp:category/>
  <cp:version/>
  <cp:contentType/>
  <cp:contentStatus/>
</cp:coreProperties>
</file>