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95" activeTab="1"/>
  </bookViews>
  <sheets>
    <sheet name="Summary" sheetId="1" r:id="rId1"/>
    <sheet name="New York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<sst xmlns="http://schemas.openxmlformats.org/spreadsheetml/2006/main" count="260" uniqueCount="125">
  <si>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</si>
  <si>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</si>
  <si>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</si>
  <si>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</si>
  <si>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</si>
  <si>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</si>
  <si>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</si>
  <si>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</si>
  <si>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</si>
  <si>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</si>
  <si>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</si>
  <si>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</si>
  <si>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</si>
  <si>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</si>
  <si>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</si>
  <si>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</si>
  <si>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</si>
  <si>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</si>
  <si>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</si>
  <si>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</si>
  <si>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</si>
  <si>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</si>
  <si>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</si>
  <si>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</si>
  <si>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</si>
  <si>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</si>
  <si>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</si>
  <si>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</si>
  <si>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</si>
  <si>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</si>
  <si>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</si>
  <si>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</si>
  <si>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</si>
  <si>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</si>
  <si>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</si>
  <si>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</si>
  <si>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</si>
  <si>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</si>
  <si>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</si>
  <si>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</si>
  <si>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</si>
  <si>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</si>
  <si>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</si>
  <si>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</si>
  <si>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</si>
  <si>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</si>
  <si>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</si>
  <si>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</si>
  <si>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</si>
  <si>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</si>
  <si>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</si>
  <si>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</si>
  <si>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</si>
  <si>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</si>
  <si>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</si>
  <si>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</si>
  <si>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</si>
  <si>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</si>
  <si>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</si>
  <si>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</si>
  <si>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</si>
  <si>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</si>
  <si>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</si>
  <si>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</si>
  <si>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</si>
  <si>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</si>
  <si>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</si>
  <si>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</si>
  <si>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</si>
  <si>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</si>
  <si>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</si>
  <si>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</si>
  <si>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</si>
  <si>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</si>
  <si>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</si>
  <si>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</si>
  <si>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</si>
  <si>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</si>
  <si>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</si>
  <si>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</si>
  <si>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</si>
  <si>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</si>
  <si>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</si>
  <si>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</si>
  <si>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</si>
  <si>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</si>
  <si>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</si>
  <si>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</si>
  <si>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</si>
  <si>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</si>
  <si>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</si>
  <si>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</si>
  <si>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</si>
  <si>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</si>
  <si>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</si>
  <si>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</si>
  <si>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</si>
  <si>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</si>
  <si>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</si>
  <si>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</si>
  <si>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</si>
  <si>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</si>
  <si>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</si>
  <si>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</si>
  <si>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</si>
  <si>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</si>
  <si>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</si>
  <si>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</si>
  <si>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</si>
  <si>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</si>
  <si>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</si>
  <si>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</si>
  <si>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</si>
  <si>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</si>
  <si>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</si>
  <si>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</si>
  <si>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</si>
  <si>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</si>
  <si>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</si>
  <si>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</si>
  <si>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New York</t>
  </si>
  <si>
    <t>New York Values</t>
  </si>
  <si>
    <t>New York Shares</t>
  </si>
  <si>
    <t>New York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</si>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</sst>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L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f>L3+1</f>
        <v>1991</v>
      </c>
      <c r="N3" s="1">
        <f aca="true" t="shared" si="0" ref="N3:AA3">M3+1</f>
        <v>1992</v>
      </c>
      <c r="O3" s="1">
        <f t="shared" si="0"/>
        <v>1993</v>
      </c>
      <c r="P3" s="1">
        <f t="shared" si="0"/>
        <v>1994</v>
      </c>
      <c r="Q3" s="1">
        <f t="shared" si="0"/>
        <v>1995</v>
      </c>
      <c r="R3" s="1">
        <f t="shared" si="0"/>
        <v>1996</v>
      </c>
      <c r="S3" s="1">
        <f t="shared" si="0"/>
        <v>1997</v>
      </c>
      <c r="T3" s="1">
        <f t="shared" si="0"/>
        <v>1998</v>
      </c>
      <c r="U3" s="1">
        <f t="shared" si="0"/>
        <v>1999</v>
      </c>
      <c r="V3" s="1">
        <f t="shared" si="0"/>
        <v>2000</v>
      </c>
      <c r="W3" s="1">
        <f t="shared" si="0"/>
        <v>2001</v>
      </c>
      <c r="X3" s="1">
        <f t="shared" si="0"/>
        <v>2002</v>
      </c>
      <c r="Y3" s="1">
        <f t="shared" si="0"/>
        <v>2003</v>
      </c>
      <c r="Z3" s="1">
        <f t="shared" si="0"/>
        <v>2004</v>
      </c>
      <c r="AA3" s="1">
        <f t="shared" si="0"/>
        <v>2005</v>
      </c>
    </row>
    <row r="4" spans="1:27" ht="12.75">
      <c r="A4" s="67" t="s">
        <v>6</v>
      </c>
      <c r="B4" s="69">
        <f>('New York'!F82/10^6)</f>
        <v>29.262446595337796</v>
      </c>
      <c r="C4" s="69">
        <f>('New York'!G82/10^6)</f>
        <v>28.811955996144743</v>
      </c>
      <c r="D4" s="69">
        <f>('New York'!H82/10^6)</f>
        <v>27.03187566264134</v>
      </c>
      <c r="E4" s="69">
        <f>('New York'!I82/10^6)</f>
        <v>25.080357546588512</v>
      </c>
      <c r="F4" s="69">
        <f>('New York'!J82/10^6)</f>
        <v>28.071373034061804</v>
      </c>
      <c r="G4" s="69">
        <f>('New York'!K82/10^6)</f>
        <v>28.251514030278585</v>
      </c>
      <c r="H4" s="69">
        <f>('New York'!L82/10^6)</f>
        <v>23.7491420758782</v>
      </c>
      <c r="I4" s="69">
        <f>('New York'!M82/10^6)</f>
        <v>27.60022273855179</v>
      </c>
      <c r="J4" s="69">
        <f>('New York'!N82/10^6)</f>
        <v>31.262422861247483</v>
      </c>
      <c r="K4" s="69">
        <f>('New York'!O82/10^6)</f>
        <v>34.17220581250149</v>
      </c>
      <c r="L4" s="69">
        <f>('New York'!P82/10^6)</f>
        <v>32.87856520090742</v>
      </c>
      <c r="M4" s="69">
        <f>('New York'!Q82/10^6)</f>
        <v>33.13156282911967</v>
      </c>
      <c r="N4" s="69">
        <f>('New York'!R82/10^6)</f>
        <v>33.46493927825903</v>
      </c>
      <c r="O4" s="69">
        <f>('New York'!S82/10^6)</f>
        <v>30.678588791344307</v>
      </c>
      <c r="P4" s="69">
        <f>('New York'!T82/10^6)</f>
        <v>29.8075048913786</v>
      </c>
      <c r="Q4" s="69">
        <f>('New York'!U82/10^6)</f>
        <v>28.744835091028897</v>
      </c>
      <c r="R4" s="69">
        <f>('New York'!V82/10^6)</f>
        <v>29.353949648332875</v>
      </c>
      <c r="S4" s="69">
        <f>('New York'!W82/10^6)</f>
        <v>30.64223487733799</v>
      </c>
      <c r="T4" s="69">
        <f>('New York'!X82/10^6)</f>
        <v>31.798602138378538</v>
      </c>
      <c r="U4" s="69">
        <f>('New York'!Y82/10^6)</f>
        <v>29.96398689967881</v>
      </c>
      <c r="V4" s="69">
        <f>('New York'!Z82/10^6)</f>
        <v>31.191178872795486</v>
      </c>
      <c r="W4" s="69">
        <f>('New York'!AA82/10^6)</f>
        <v>28.98083866246974</v>
      </c>
      <c r="X4" s="69">
        <f>('New York'!AB82/10^6)</f>
        <v>26.498612237223096</v>
      </c>
      <c r="Y4" s="69">
        <f>('New York'!AC82/10^6)</f>
        <v>27.031851140535203</v>
      </c>
      <c r="Z4" s="69">
        <f>('New York'!AD82/10^6)</f>
        <v>26.123822622533062</v>
      </c>
      <c r="AA4" s="69">
        <f>('New York'!AE82/10^6)</f>
        <v>24.268355646675438</v>
      </c>
    </row>
    <row r="5" spans="1:27" ht="12.75">
      <c r="A5" s="68" t="s">
        <v>118</v>
      </c>
      <c r="B5" s="69">
        <f>(('New York'!F83+'New York'!F84)/10^6)</f>
        <v>155.44165676577717</v>
      </c>
      <c r="C5" s="69">
        <f>(('New York'!G83+'New York'!G84)/10^6)</f>
        <v>137.83670587236526</v>
      </c>
      <c r="D5" s="69">
        <f>(('New York'!H83+'New York'!H84)/10^6)</f>
        <v>128.29076571214742</v>
      </c>
      <c r="E5" s="69">
        <f>(('New York'!I83+'New York'!I84)/10^6)</f>
        <v>115.15955966355271</v>
      </c>
      <c r="F5" s="69">
        <f>(('New York'!J83+'New York'!J84)/10^6)</f>
        <v>112.14261271011578</v>
      </c>
      <c r="G5" s="69">
        <f>(('New York'!K83+'New York'!K84)/10^6)</f>
        <v>119.63353375665248</v>
      </c>
      <c r="H5" s="69">
        <f>(('New York'!L83+'New York'!L84)/10^6)</f>
        <v>129.45230101482682</v>
      </c>
      <c r="I5" s="69">
        <f>(('New York'!M83+'New York'!M84)/10^6)</f>
        <v>133.48773129911265</v>
      </c>
      <c r="J5" s="69">
        <f>(('New York'!N83+'New York'!N84)/10^6)</f>
        <v>136.7999072095709</v>
      </c>
      <c r="K5" s="69">
        <f>(('New York'!O83+'New York'!O84)/10^6)</f>
        <v>135.76909203959815</v>
      </c>
      <c r="L5" s="69">
        <f>(('New York'!P83+'New York'!P84)/10^6)</f>
        <v>129.28376471440328</v>
      </c>
      <c r="M5" s="69">
        <f>(('New York'!Q83+'New York'!Q84)/10^6)</f>
        <v>119.94114618058411</v>
      </c>
      <c r="N5" s="69">
        <f>(('New York'!R83+'New York'!R84)/10^6)</f>
        <v>112.35779821464163</v>
      </c>
      <c r="O5" s="69">
        <f>(('New York'!S83+'New York'!S84)/10^6)</f>
        <v>111.2832105844332</v>
      </c>
      <c r="P5" s="69">
        <f>(('New York'!T83+'New York'!T84)/10^6)</f>
        <v>106.52973024082122</v>
      </c>
      <c r="Q5" s="69">
        <f>(('New York'!U83+'New York'!U84)/10^6)</f>
        <v>102.35743015701892</v>
      </c>
      <c r="R5" s="69">
        <f>(('New York'!V83+'New York'!V84)/10^6)</f>
        <v>112.21657176424728</v>
      </c>
      <c r="S5" s="69">
        <f>(('New York'!W83+'New York'!W84)/10^6)</f>
        <v>108.97917746831284</v>
      </c>
      <c r="T5" s="69">
        <f>(('New York'!X83+'New York'!X84)/10^6)</f>
        <v>111.44819987758113</v>
      </c>
      <c r="U5" s="69">
        <f>(('New York'!Y83+'New York'!Y84)/10^6)</f>
        <v>113.36400902187297</v>
      </c>
      <c r="V5" s="69">
        <f>(('New York'!Z83+'New York'!Z84)/10^6)</f>
        <v>119.61227564299361</v>
      </c>
      <c r="W5" s="69">
        <f>(('New York'!AA83+'New York'!AA84)/10^6)</f>
        <v>115.14755873545928</v>
      </c>
      <c r="X5" s="69">
        <f>(('New York'!AB83+'New York'!AB84)/10^6)</f>
        <v>110.55954330620716</v>
      </c>
      <c r="Y5" s="69">
        <f>(('New York'!AC83+'New York'!AC84)/10^6)</f>
        <v>124.80483067230146</v>
      </c>
      <c r="Z5" s="69">
        <f>(('New York'!AD83+'New York'!AD84)/10^6)</f>
        <v>131.62075301902007</v>
      </c>
      <c r="AA5" s="69">
        <f>(('New York'!AE83+'New York'!AE84)/10^6)</f>
        <v>129.5266759687976</v>
      </c>
    </row>
    <row r="6" spans="1:27" ht="12.75">
      <c r="A6" s="67" t="s">
        <v>69</v>
      </c>
      <c r="B6" s="69">
        <f>('New York'!F85/10^6)</f>
        <v>39.92287598207359</v>
      </c>
      <c r="C6" s="69">
        <f>('New York'!G85/10^6)</f>
        <v>40.95807600024693</v>
      </c>
      <c r="D6" s="69">
        <f>('New York'!H85/10^6)</f>
        <v>41.90262841726104</v>
      </c>
      <c r="E6" s="69">
        <f>('New York'!I85/10^6)</f>
        <v>39.04608443703325</v>
      </c>
      <c r="F6" s="69">
        <f>('New York'!J85/10^6)</f>
        <v>42.82722300947488</v>
      </c>
      <c r="G6" s="69">
        <f>('New York'!K85/10^6)</f>
        <v>41.419099995133905</v>
      </c>
      <c r="H6" s="69">
        <f>('New York'!L85/10^6)</f>
        <v>39.55620049609886</v>
      </c>
      <c r="I6" s="69">
        <f>('New York'!M85/10^6)</f>
        <v>42.28559920094209</v>
      </c>
      <c r="J6" s="69">
        <f>('New York'!N85/10^6)</f>
        <v>42.86321299179559</v>
      </c>
      <c r="K6" s="69">
        <f>('New York'!O85/10^6)</f>
        <v>45.91301678170717</v>
      </c>
      <c r="L6" s="69">
        <f>('New York'!P85/10^6)</f>
        <v>47.243704542312635</v>
      </c>
      <c r="M6" s="69">
        <f>('New York'!Q85/10^6)</f>
        <v>48.404225964177634</v>
      </c>
      <c r="N6" s="69">
        <f>('New York'!R85/10^6)</f>
        <v>54.62593603993552</v>
      </c>
      <c r="O6" s="69">
        <f>('New York'!S85/10^6)</f>
        <v>54.014490139916326</v>
      </c>
      <c r="P6" s="69">
        <f>('New York'!T85/10^6)</f>
        <v>57.79229728722533</v>
      </c>
      <c r="Q6" s="69">
        <f>('New York'!U85/10^6)</f>
        <v>68.39203578775384</v>
      </c>
      <c r="R6" s="69">
        <f>('New York'!V85/10^6)</f>
        <v>64.96130975203282</v>
      </c>
      <c r="S6" s="69">
        <f>('New York'!W85/10^6)</f>
        <v>71.69199805958652</v>
      </c>
      <c r="T6" s="69">
        <f>('New York'!X85/10^6)</f>
        <v>66.8250917937002</v>
      </c>
      <c r="U6" s="69">
        <f>('New York'!Y85/10^6)</f>
        <v>69.02120197500751</v>
      </c>
      <c r="V6" s="69">
        <f>('New York'!Z85/10^6)</f>
        <v>67.48223695330199</v>
      </c>
      <c r="W6" s="69">
        <f>('New York'!AA85/10^6)</f>
        <v>63.5929220288913</v>
      </c>
      <c r="X6" s="69">
        <f>('New York'!AB85/10^6)</f>
        <v>62.879293281613535</v>
      </c>
      <c r="Y6" s="69">
        <f>('New York'!AC85/10^6)</f>
        <v>60.45912166581659</v>
      </c>
      <c r="Z6" s="69">
        <f>('New York'!AD85/10^6)</f>
        <v>59.07937663201976</v>
      </c>
      <c r="AA6" s="69">
        <f>('New York'!AE85/10^6)</f>
        <v>58.45448726819028</v>
      </c>
    </row>
    <row r="7" spans="1:27" ht="12.75">
      <c r="A7" s="66" t="s">
        <v>79</v>
      </c>
      <c r="B7" s="70">
        <f>('New York'!F86/10^6)</f>
        <v>224.6269793431886</v>
      </c>
      <c r="C7" s="70">
        <f>('New York'!G86/10^6)</f>
        <v>207.60673786875694</v>
      </c>
      <c r="D7" s="70">
        <f>('New York'!H86/10^6)</f>
        <v>197.2252697920498</v>
      </c>
      <c r="E7" s="70">
        <f>('New York'!I86/10^6)</f>
        <v>179.2860016471745</v>
      </c>
      <c r="F7" s="70">
        <f>('New York'!J86/10^6)</f>
        <v>183.04120875365248</v>
      </c>
      <c r="G7" s="70">
        <f>('New York'!K86/10^6)</f>
        <v>189.30414778206497</v>
      </c>
      <c r="H7" s="70">
        <f>('New York'!L86/10^6)</f>
        <v>192.75764358680385</v>
      </c>
      <c r="I7" s="70">
        <f>('New York'!M86/10^6)</f>
        <v>203.37355323860652</v>
      </c>
      <c r="J7" s="70">
        <f>('New York'!N86/10^6)</f>
        <v>210.925543062614</v>
      </c>
      <c r="K7" s="70">
        <f>('New York'!O86/10^6)</f>
        <v>215.8543146338068</v>
      </c>
      <c r="L7" s="70">
        <f>('New York'!P86/10^6)</f>
        <v>209.40603445762335</v>
      </c>
      <c r="M7" s="70">
        <f>('New York'!Q86/10^6)</f>
        <v>201.4769349738814</v>
      </c>
      <c r="N7" s="70">
        <f>('New York'!R86/10^6)</f>
        <v>200.4486735328362</v>
      </c>
      <c r="O7" s="70">
        <f>('New York'!S86/10^6)</f>
        <v>195.97628951569385</v>
      </c>
      <c r="P7" s="70">
        <f>('New York'!T86/10^6)</f>
        <v>194.12953241942515</v>
      </c>
      <c r="Q7" s="70">
        <f>('New York'!U86/10^6)</f>
        <v>199.49430103580164</v>
      </c>
      <c r="R7" s="70">
        <f>('New York'!V86/10^6)</f>
        <v>206.53183116461295</v>
      </c>
      <c r="S7" s="70">
        <f>('New York'!W86/10^6)</f>
        <v>211.31341040523733</v>
      </c>
      <c r="T7" s="70">
        <f>('New York'!X86/10^6)</f>
        <v>210.07189380965985</v>
      </c>
      <c r="U7" s="70">
        <f>('New York'!Y86/10^6)</f>
        <v>212.3491978965593</v>
      </c>
      <c r="V7" s="70">
        <f>('New York'!Z86/10^6)</f>
        <v>218.2856914690911</v>
      </c>
      <c r="W7" s="70">
        <f>('New York'!AA86/10^6)</f>
        <v>207.72131942682032</v>
      </c>
      <c r="X7" s="70">
        <f>('New York'!AB86/10^6)</f>
        <v>199.93744882504376</v>
      </c>
      <c r="Y7" s="70">
        <f>('New York'!AC86/10^6)</f>
        <v>212.29580347865326</v>
      </c>
      <c r="Z7" s="70">
        <f>('New York'!AD86/10^6)</f>
        <v>216.8239522735729</v>
      </c>
      <c r="AA7" s="70">
        <f>('New York'!AE86/10^6)</f>
        <v>212.24951888366337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f>L10+1</f>
        <v>1991</v>
      </c>
      <c r="N10" s="1">
        <f aca="true" t="shared" si="1" ref="N10:AA10">M10+1</f>
        <v>1992</v>
      </c>
      <c r="O10" s="1">
        <f t="shared" si="1"/>
        <v>1993</v>
      </c>
      <c r="P10" s="1">
        <f t="shared" si="1"/>
        <v>1994</v>
      </c>
      <c r="Q10" s="1">
        <f t="shared" si="1"/>
        <v>1995</v>
      </c>
      <c r="R10" s="1">
        <f t="shared" si="1"/>
        <v>1996</v>
      </c>
      <c r="S10" s="1">
        <f t="shared" si="1"/>
        <v>1997</v>
      </c>
      <c r="T10" s="1">
        <f t="shared" si="1"/>
        <v>1998</v>
      </c>
      <c r="U10" s="1">
        <f t="shared" si="1"/>
        <v>1999</v>
      </c>
      <c r="V10" s="1">
        <f t="shared" si="1"/>
        <v>2000</v>
      </c>
      <c r="W10" s="1">
        <f t="shared" si="1"/>
        <v>2001</v>
      </c>
      <c r="X10" s="1">
        <f t="shared" si="1"/>
        <v>2002</v>
      </c>
      <c r="Y10" s="1">
        <f t="shared" si="1"/>
        <v>2003</v>
      </c>
      <c r="Z10" s="1">
        <f t="shared" si="1"/>
        <v>2004</v>
      </c>
      <c r="AA10" s="1">
        <f t="shared" si="1"/>
        <v>2005</v>
      </c>
    </row>
    <row r="11" spans="1:27" ht="12.75">
      <c r="A11" s="68" t="s">
        <v>81</v>
      </c>
      <c r="B11" s="69">
        <f>('New York'!F90/10^6)</f>
        <v>35.62826442303074</v>
      </c>
      <c r="C11" s="69">
        <f>('New York'!G90/10^6)</f>
        <v>34.541384124121144</v>
      </c>
      <c r="D11" s="69">
        <f>('New York'!H90/10^6)</f>
        <v>33.64016381375874</v>
      </c>
      <c r="E11" s="69">
        <f>('New York'!I90/10^6)</f>
        <v>31.48483133812552</v>
      </c>
      <c r="F11" s="69">
        <f>('New York'!J90/10^6)</f>
        <v>34.41220295240781</v>
      </c>
      <c r="G11" s="69">
        <f>('New York'!K90/10^6)</f>
        <v>34.44991417392889</v>
      </c>
      <c r="H11" s="69">
        <f>('New York'!L90/10^6)</f>
        <v>36.43583703294879</v>
      </c>
      <c r="I11" s="69">
        <f>('New York'!M90/10^6)</f>
        <v>38.30380140920106</v>
      </c>
      <c r="J11" s="69">
        <f>('New York'!N90/10^6)</f>
        <v>39.981368750777364</v>
      </c>
      <c r="K11" s="69">
        <f>('New York'!O90/10^6)</f>
        <v>38.56339752562082</v>
      </c>
      <c r="L11" s="69">
        <f>('New York'!P90/10^6)</f>
        <v>33.66214760607717</v>
      </c>
      <c r="M11" s="69">
        <f>('New York'!Q90/10^6)</f>
        <v>32.9265758471649</v>
      </c>
      <c r="N11" s="69">
        <f>('New York'!R90/10^6)</f>
        <v>36.302817208624006</v>
      </c>
      <c r="O11" s="69">
        <f>('New York'!S90/10^6)</f>
        <v>35.72860754180262</v>
      </c>
      <c r="P11" s="69">
        <f>('New York'!T90/10^6)</f>
        <v>35.33540726923585</v>
      </c>
      <c r="Q11" s="69">
        <f>('New York'!U90/10^6)</f>
        <v>34.307967078756384</v>
      </c>
      <c r="R11" s="69">
        <f>('New York'!V90/10^6)</f>
        <v>36.64414971364309</v>
      </c>
      <c r="S11" s="69">
        <f>('New York'!W90/10^6)</f>
        <v>34.75021011888914</v>
      </c>
      <c r="T11" s="69">
        <f>('New York'!X90/10^6)</f>
        <v>31.673830105522235</v>
      </c>
      <c r="U11" s="69">
        <f>('New York'!Y90/10^6)</f>
        <v>34.370294953506374</v>
      </c>
      <c r="V11" s="69">
        <f>('New York'!Z90/10^6)</f>
        <v>39.31468400975752</v>
      </c>
      <c r="W11" s="69">
        <f>('New York'!AA90/10^6)</f>
        <v>38.24778215417561</v>
      </c>
      <c r="X11" s="69">
        <f>('New York'!AB90/10^6)</f>
        <v>35.178511531467926</v>
      </c>
      <c r="Y11" s="69">
        <f>('New York'!AC90/10^6)</f>
        <v>39.047127911390334</v>
      </c>
      <c r="Z11" s="69">
        <f>('New York'!AD90/10^6)</f>
        <v>38.07954303892505</v>
      </c>
      <c r="AA11" s="69">
        <f>('New York'!AE90/10^6)</f>
        <v>39.12800879945676</v>
      </c>
    </row>
    <row r="12" spans="1:27" ht="12.75">
      <c r="A12" s="68" t="s">
        <v>82</v>
      </c>
      <c r="B12" s="69">
        <f>('New York'!F91/10^6)</f>
        <v>28.727739398900898</v>
      </c>
      <c r="C12" s="69">
        <f>('New York'!G91/10^6)</f>
        <v>22.70040749217485</v>
      </c>
      <c r="D12" s="69">
        <f>('New York'!H91/10^6)</f>
        <v>25.77243510421054</v>
      </c>
      <c r="E12" s="69">
        <f>('New York'!I91/10^6)</f>
        <v>21.815449098716982</v>
      </c>
      <c r="F12" s="69">
        <f>('New York'!J91/10^6)</f>
        <v>25.27376602969391</v>
      </c>
      <c r="G12" s="69">
        <f>('New York'!K91/10^6)</f>
        <v>24.858851413703434</v>
      </c>
      <c r="H12" s="69">
        <f>('New York'!L91/10^6)</f>
        <v>28.575729098320558</v>
      </c>
      <c r="I12" s="69">
        <f>('New York'!M91/10^6)</f>
        <v>27.211349030633144</v>
      </c>
      <c r="J12" s="69">
        <f>('New York'!N91/10^6)</f>
        <v>27.64994621531739</v>
      </c>
      <c r="K12" s="69">
        <f>('New York'!O91/10^6)</f>
        <v>27.280635024402432</v>
      </c>
      <c r="L12" s="69">
        <f>('New York'!P91/10^6)</f>
        <v>27.066048574635687</v>
      </c>
      <c r="M12" s="69">
        <f>('New York'!Q91/10^6)</f>
        <v>26.682843562975542</v>
      </c>
      <c r="N12" s="69">
        <f>('New York'!R91/10^6)</f>
        <v>27.704128280060363</v>
      </c>
      <c r="O12" s="69">
        <f>('New York'!S91/10^6)</f>
        <v>28.428135976526843</v>
      </c>
      <c r="P12" s="69">
        <f>('New York'!T91/10^6)</f>
        <v>27.881878116836127</v>
      </c>
      <c r="Q12" s="69">
        <f>('New York'!U91/10^6)</f>
        <v>27.06270351558857</v>
      </c>
      <c r="R12" s="69">
        <f>('New York'!V91/10^6)</f>
        <v>27.901621971648186</v>
      </c>
      <c r="S12" s="69">
        <f>('New York'!W91/10^6)</f>
        <v>29.699951167262448</v>
      </c>
      <c r="T12" s="69">
        <f>('New York'!X91/10^6)</f>
        <v>27.710875969989925</v>
      </c>
      <c r="U12" s="69">
        <f>('New York'!Y91/10^6)</f>
        <v>30.200577078502256</v>
      </c>
      <c r="V12" s="69">
        <f>('New York'!Z91/10^6)</f>
        <v>32.079876153900706</v>
      </c>
      <c r="W12" s="69">
        <f>('New York'!AA91/10^6)</f>
        <v>30.652445775312486</v>
      </c>
      <c r="X12" s="69">
        <f>('New York'!AB91/10^6)</f>
        <v>30.399950839215126</v>
      </c>
      <c r="Y12" s="69">
        <f>('New York'!AC91/10^6)</f>
        <v>33.104336387408694</v>
      </c>
      <c r="Z12" s="69">
        <f>('New York'!AD91/10^6)</f>
        <v>34.52725702350549</v>
      </c>
      <c r="AA12" s="69">
        <f>('New York'!AE91/10^6)</f>
        <v>28.662659219581275</v>
      </c>
    </row>
    <row r="13" spans="1:27" ht="12.75">
      <c r="A13" s="68" t="s">
        <v>83</v>
      </c>
      <c r="B13" s="69">
        <f>('New York'!F92/10^6)</f>
        <v>34.82967185325688</v>
      </c>
      <c r="C13" s="69">
        <f>('New York'!G92/10^6)</f>
        <v>29.978287637145467</v>
      </c>
      <c r="D13" s="69">
        <f>('New York'!H92/10^6)</f>
        <v>26.054326836006265</v>
      </c>
      <c r="E13" s="69">
        <f>('New York'!I92/10^6)</f>
        <v>19.984362352844617</v>
      </c>
      <c r="F13" s="69">
        <f>('New York'!J92/10^6)</f>
        <v>23.198956175307377</v>
      </c>
      <c r="G13" s="69">
        <f>('New York'!K92/10^6)</f>
        <v>22.273398963558257</v>
      </c>
      <c r="H13" s="69">
        <f>('New York'!L92/10^6)</f>
        <v>19.768949840799078</v>
      </c>
      <c r="I13" s="69">
        <f>('New York'!M92/10^6)</f>
        <v>21.105196613721297</v>
      </c>
      <c r="J13" s="69">
        <f>('New York'!N92/10^6)</f>
        <v>21.388521243245904</v>
      </c>
      <c r="K13" s="69">
        <f>('New York'!O92/10^6)</f>
        <v>21.817091108360934</v>
      </c>
      <c r="L13" s="69">
        <f>('New York'!P92/10^6)</f>
        <v>20.672005534552447</v>
      </c>
      <c r="M13" s="69">
        <f>('New York'!Q92/10^6)</f>
        <v>19.927576656741785</v>
      </c>
      <c r="N13" s="69">
        <f>('New York'!R92/10^6)</f>
        <v>21.25695869113046</v>
      </c>
      <c r="O13" s="69">
        <f>('New York'!S92/10^6)</f>
        <v>21.631833876673795</v>
      </c>
      <c r="P13" s="69">
        <f>('New York'!T92/10^6)</f>
        <v>21.970744514573887</v>
      </c>
      <c r="Q13" s="69">
        <f>('New York'!U92/10^6)</f>
        <v>23.801922578788332</v>
      </c>
      <c r="R13" s="69">
        <f>('New York'!V92/10^6)</f>
        <v>28.898803588800455</v>
      </c>
      <c r="S13" s="69">
        <f>('New York'!W92/10^6)</f>
        <v>28.408379351593684</v>
      </c>
      <c r="T13" s="69">
        <f>('New York'!X92/10^6)</f>
        <v>27.499029608446673</v>
      </c>
      <c r="U13" s="69">
        <f>('New York'!Y92/10^6)</f>
        <v>23.471852925804928</v>
      </c>
      <c r="V13" s="69">
        <f>('New York'!Z92/10^6)</f>
        <v>23.084423340538955</v>
      </c>
      <c r="W13" s="69">
        <f>('New York'!AA92/10^6)</f>
        <v>16.090050545831826</v>
      </c>
      <c r="X13" s="69">
        <f>('New York'!AB92/10^6)</f>
        <v>14.399185702752169</v>
      </c>
      <c r="Y13" s="69">
        <f>('New York'!AC92/10^6)</f>
        <v>14.287388802731309</v>
      </c>
      <c r="Z13" s="69">
        <f>('New York'!AD92/10^6)</f>
        <v>14.184126597223889</v>
      </c>
      <c r="AA13" s="69">
        <f>('New York'!AE92/10^6)</f>
        <v>14.440143233464703</v>
      </c>
    </row>
    <row r="14" spans="1:27" ht="12.75">
      <c r="A14" s="68" t="s">
        <v>84</v>
      </c>
      <c r="B14" s="69">
        <f>('New York'!F93/10^6)</f>
        <v>71.74137545021452</v>
      </c>
      <c r="C14" s="69">
        <f>('New York'!G93/10^6)</f>
        <v>67.1571974059306</v>
      </c>
      <c r="D14" s="69">
        <f>('New York'!H93/10^6)</f>
        <v>60.08426491732937</v>
      </c>
      <c r="E14" s="69">
        <f>('New York'!I93/10^6)</f>
        <v>54.15008635844613</v>
      </c>
      <c r="F14" s="69">
        <f>('New York'!J93/10^6)</f>
        <v>49.257287550253594</v>
      </c>
      <c r="G14" s="69">
        <f>('New York'!K93/10^6)</f>
        <v>58.03011107653359</v>
      </c>
      <c r="H14" s="69">
        <f>('New York'!L93/10^6)</f>
        <v>59.18769750412169</v>
      </c>
      <c r="I14" s="69">
        <f>('New York'!M93/10^6)</f>
        <v>62.53028101161931</v>
      </c>
      <c r="J14" s="69">
        <f>('New York'!N93/10^6)</f>
        <v>59.73249805071646</v>
      </c>
      <c r="K14" s="69">
        <f>('New York'!O93/10^6)</f>
        <v>59.94352410015068</v>
      </c>
      <c r="L14" s="69">
        <f>('New York'!P93/10^6)</f>
        <v>63.804808679537345</v>
      </c>
      <c r="M14" s="69">
        <f>('New York'!Q93/10^6)</f>
        <v>62.21994122154053</v>
      </c>
      <c r="N14" s="69">
        <f>('New York'!R93/10^6)</f>
        <v>60.64984805000767</v>
      </c>
      <c r="O14" s="69">
        <f>('New York'!S93/10^6)</f>
        <v>62.018532101412006</v>
      </c>
      <c r="P14" s="69">
        <f>('New York'!T93/10^6)</f>
        <v>61.036698027210925</v>
      </c>
      <c r="Q14" s="69">
        <f>('New York'!U93/10^6)</f>
        <v>62.72644941304741</v>
      </c>
      <c r="R14" s="69">
        <f>('New York'!V93/10^6)</f>
        <v>65.85679179276366</v>
      </c>
      <c r="S14" s="69">
        <f>('New York'!W93/10^6)</f>
        <v>65.75114507529803</v>
      </c>
      <c r="T14" s="69">
        <f>('New York'!X93/10^6)</f>
        <v>66.11629262494735</v>
      </c>
      <c r="U14" s="69">
        <f>('New York'!Y93/10^6)</f>
        <v>66.69608973545937</v>
      </c>
      <c r="V14" s="69">
        <f>('New York'!Z93/10^6)</f>
        <v>67.10670719816132</v>
      </c>
      <c r="W14" s="69">
        <f>('New York'!AA93/10^6)</f>
        <v>66.83245404882108</v>
      </c>
      <c r="X14" s="69">
        <f>('New York'!AB93/10^6)</f>
        <v>68.38651531947549</v>
      </c>
      <c r="Y14" s="69">
        <f>('New York'!AC93/10^6)</f>
        <v>72.94334131668283</v>
      </c>
      <c r="Z14" s="69">
        <f>('New York'!AD93/10^6)</f>
        <v>76.63552519878925</v>
      </c>
      <c r="AA14" s="69">
        <f>('New York'!AE93/10^6)</f>
        <v>73.93615331548214</v>
      </c>
    </row>
    <row r="15" spans="1:27" ht="12.75">
      <c r="A15" s="68" t="s">
        <v>85</v>
      </c>
      <c r="B15" s="69">
        <f>('New York'!F94/10^6)</f>
        <v>53.70019922135282</v>
      </c>
      <c r="C15" s="69">
        <f>('New York'!G94/10^6)</f>
        <v>53.22934906727399</v>
      </c>
      <c r="D15" s="69">
        <f>('New York'!H94/10^6)</f>
        <v>51.67404450024056</v>
      </c>
      <c r="E15" s="69">
        <f>('New York'!I94/10^6)</f>
        <v>51.85125017810154</v>
      </c>
      <c r="F15" s="69">
        <f>('New York'!J94/10^6)</f>
        <v>50.899011063148755</v>
      </c>
      <c r="G15" s="69">
        <f>('New York'!K94/10^6)</f>
        <v>49.69173429932611</v>
      </c>
      <c r="H15" s="69">
        <f>('New York'!L94/10^6)</f>
        <v>48.78946006110212</v>
      </c>
      <c r="I15" s="69">
        <f>('New York'!M94/10^6)</f>
        <v>54.22292517343173</v>
      </c>
      <c r="J15" s="69">
        <f>('New York'!N94/10^6)</f>
        <v>62.173303922548875</v>
      </c>
      <c r="K15" s="69">
        <f>('New York'!O94/10^6)</f>
        <v>68.24966047876019</v>
      </c>
      <c r="L15" s="69">
        <f>('New York'!P94/10^6)</f>
        <v>64.20099925935958</v>
      </c>
      <c r="M15" s="69">
        <f>('New York'!Q94/10^6)</f>
        <v>59.72002154185827</v>
      </c>
      <c r="N15" s="69">
        <f>('New York'!R94/10^6)</f>
        <v>54.53486540781534</v>
      </c>
      <c r="O15" s="69">
        <f>('New York'!S94/10^6)</f>
        <v>48.16901726211736</v>
      </c>
      <c r="P15" s="69">
        <f>('New York'!T94/10^6)</f>
        <v>47.90488457636217</v>
      </c>
      <c r="Q15" s="69">
        <f>('New York'!U94/10^6)</f>
        <v>51.59519867385801</v>
      </c>
      <c r="R15" s="69">
        <f>('New York'!V94/10^6)</f>
        <v>47.23041312409564</v>
      </c>
      <c r="S15" s="69">
        <f>('New York'!W94/10^6)</f>
        <v>52.703777277186944</v>
      </c>
      <c r="T15" s="69">
        <f>('New York'!X94/10^6)</f>
        <v>57.0720465863404</v>
      </c>
      <c r="U15" s="69">
        <f>('New York'!Y94/10^6)</f>
        <v>57.61019807106769</v>
      </c>
      <c r="V15" s="69">
        <f>('New York'!Z94/10^6)</f>
        <v>56.69985083124541</v>
      </c>
      <c r="W15" s="69">
        <f>('New York'!AA94/10^6)</f>
        <v>55.898711030873265</v>
      </c>
      <c r="X15" s="69">
        <f>('New York'!AB94/10^6)</f>
        <v>51.57310542731063</v>
      </c>
      <c r="Y15" s="69">
        <f>('New York'!AC94/10^6)</f>
        <v>52.91378436709468</v>
      </c>
      <c r="Z15" s="69">
        <f>('New York'!AD94/10^6)</f>
        <v>53.39738111880587</v>
      </c>
      <c r="AA15" s="69">
        <f>('New York'!AE94/10^6)</f>
        <v>56.08236378122991</v>
      </c>
    </row>
    <row r="16" spans="1:27" ht="12.75">
      <c r="A16" s="66" t="s">
        <v>79</v>
      </c>
      <c r="B16" s="70">
        <f>('New York'!F95/10^6)</f>
        <v>224.62725034675586</v>
      </c>
      <c r="C16" s="70">
        <f>('New York'!G95/10^6)</f>
        <v>207.60662572664606</v>
      </c>
      <c r="D16" s="70">
        <f>('New York'!H95/10^6)</f>
        <v>197.22523517154548</v>
      </c>
      <c r="E16" s="70">
        <f>('New York'!I95/10^6)</f>
        <v>179.28597932623478</v>
      </c>
      <c r="F16" s="70">
        <f>('New York'!J95/10^6)</f>
        <v>183.04122377081143</v>
      </c>
      <c r="G16" s="70">
        <f>('New York'!K95/10^6)</f>
        <v>189.3040099270503</v>
      </c>
      <c r="H16" s="70">
        <f>('New York'!L95/10^6)</f>
        <v>192.75767353729225</v>
      </c>
      <c r="I16" s="70">
        <f>('New York'!M95/10^6)</f>
        <v>203.37355323860652</v>
      </c>
      <c r="J16" s="70">
        <f>('New York'!N95/10^6)</f>
        <v>210.92563818260598</v>
      </c>
      <c r="K16" s="70">
        <f>('New York'!O95/10^6)</f>
        <v>215.8543082372951</v>
      </c>
      <c r="L16" s="70">
        <f>('New York'!P95/10^6)</f>
        <v>209.40600965416223</v>
      </c>
      <c r="M16" s="70">
        <f>('New York'!Q95/10^6)</f>
        <v>201.476958830281</v>
      </c>
      <c r="N16" s="70">
        <f>('New York'!R95/10^6)</f>
        <v>200.44861763763785</v>
      </c>
      <c r="O16" s="70">
        <f>('New York'!S95/10^6)</f>
        <v>195.97612675853262</v>
      </c>
      <c r="P16" s="70">
        <f>('New York'!T95/10^6)</f>
        <v>194.12961250421895</v>
      </c>
      <c r="Q16" s="70">
        <f>('New York'!U95/10^6)</f>
        <v>199.4942412600387</v>
      </c>
      <c r="R16" s="70">
        <f>('New York'!V95/10^6)</f>
        <v>206.53178019095105</v>
      </c>
      <c r="S16" s="70">
        <f>('New York'!W95/10^6)</f>
        <v>211.31346299023025</v>
      </c>
      <c r="T16" s="70">
        <f>('New York'!X95/10^6)</f>
        <v>210.07207489524657</v>
      </c>
      <c r="U16" s="70">
        <f>('New York'!Y95/10^6)</f>
        <v>212.3490127643406</v>
      </c>
      <c r="V16" s="70">
        <f>('New York'!Z95/10^6)</f>
        <v>218.28554153360392</v>
      </c>
      <c r="W16" s="70">
        <f>('New York'!AA95/10^6)</f>
        <v>207.72144355501428</v>
      </c>
      <c r="X16" s="70">
        <f>('New York'!AB95/10^6)</f>
        <v>199.93726882022136</v>
      </c>
      <c r="Y16" s="70">
        <f>('New York'!AC95/10^6)</f>
        <v>212.29597878530788</v>
      </c>
      <c r="Z16" s="70">
        <f>('New York'!AD95/10^6)</f>
        <v>216.82383297724957</v>
      </c>
      <c r="AA16" s="70">
        <f>('New York'!AE95/10^6)</f>
        <v>212.24932834921478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94">
      <selection activeCell="F137" sqref="F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2" ht="15.75">
      <c r="A1" s="65" t="s">
        <v>120</v>
      </c>
      <c r="B1" s="1"/>
    </row>
    <row r="3" spans="1:3" ht="15.75">
      <c r="A3" s="65"/>
      <c r="B3" s="50"/>
      <c r="C3" s="65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616050.0060680652</v>
      </c>
      <c r="G8" s="27">
        <v>885684.2828988419</v>
      </c>
      <c r="H8" s="27">
        <v>1176000.2881997805</v>
      </c>
      <c r="I8" s="27">
        <v>751352.2660844047</v>
      </c>
      <c r="J8" s="27">
        <v>916402.3134980178</v>
      </c>
      <c r="K8" s="27">
        <v>751963.7474068095</v>
      </c>
      <c r="L8" s="27">
        <v>816812.7886293329</v>
      </c>
      <c r="M8" s="27">
        <v>678163.5246328166</v>
      </c>
      <c r="N8" s="27">
        <v>567349.0224056754</v>
      </c>
      <c r="O8" s="27">
        <v>567101.3422993532</v>
      </c>
      <c r="P8" s="27">
        <v>507734.5247607298</v>
      </c>
      <c r="Q8" s="27">
        <v>534714.1891164918</v>
      </c>
      <c r="R8" s="27">
        <v>521772.4533779065</v>
      </c>
      <c r="S8" s="27">
        <v>433857.846619372</v>
      </c>
      <c r="T8" s="27">
        <v>368558.3936047936</v>
      </c>
      <c r="U8" s="27">
        <v>447227.71323493397</v>
      </c>
      <c r="V8" s="27">
        <v>579279.4233881576</v>
      </c>
      <c r="W8" s="27">
        <v>526292.7511607443</v>
      </c>
      <c r="X8" s="27">
        <v>312043.35481398157</v>
      </c>
      <c r="Y8" s="27">
        <v>378671.1426005389</v>
      </c>
      <c r="Z8" s="27">
        <v>214269.36737396923</v>
      </c>
      <c r="AA8" s="27">
        <v>236494.5951084541</v>
      </c>
      <c r="AB8" s="27">
        <v>93176.60655986067</v>
      </c>
      <c r="AC8" s="27">
        <v>173118.37937240885</v>
      </c>
      <c r="AD8" s="27">
        <v>335421.14819152514</v>
      </c>
      <c r="AE8" s="27">
        <v>341247.6792136514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14889268.610753784</v>
      </c>
      <c r="G9" s="27">
        <v>14854723.975730965</v>
      </c>
      <c r="H9" s="27">
        <v>15547200.246618465</v>
      </c>
      <c r="I9" s="27">
        <v>15748948.995179215</v>
      </c>
      <c r="J9" s="27">
        <v>17302973.096551787</v>
      </c>
      <c r="K9" s="27">
        <v>18451302.319680944</v>
      </c>
      <c r="L9" s="27">
        <v>15060112.825441118</v>
      </c>
      <c r="M9" s="27">
        <v>18823940.16664414</v>
      </c>
      <c r="N9" s="27">
        <v>21998529.86336648</v>
      </c>
      <c r="O9" s="27">
        <v>24634162.370136354</v>
      </c>
      <c r="P9" s="27">
        <v>24519666.00878519</v>
      </c>
      <c r="Q9" s="27">
        <v>24786413.358396005</v>
      </c>
      <c r="R9" s="27">
        <v>26182909.05015377</v>
      </c>
      <c r="S9" s="27">
        <v>23034240.038739555</v>
      </c>
      <c r="T9" s="27">
        <v>22354941.428235706</v>
      </c>
      <c r="U9" s="27">
        <v>21460650.590997543</v>
      </c>
      <c r="V9" s="27">
        <v>21928556.743836578</v>
      </c>
      <c r="W9" s="27">
        <v>23250455.325510975</v>
      </c>
      <c r="X9" s="27">
        <v>24416959.065946966</v>
      </c>
      <c r="Y9" s="27">
        <v>22836725.49792436</v>
      </c>
      <c r="Z9" s="27">
        <v>24076664.774756916</v>
      </c>
      <c r="AA9" s="27">
        <v>22815665.699439</v>
      </c>
      <c r="AB9" s="27">
        <v>22174024.561832495</v>
      </c>
      <c r="AC9" s="27">
        <v>22918250.461464345</v>
      </c>
      <c r="AD9" s="27">
        <v>22119178.72641361</v>
      </c>
      <c r="AE9" s="27">
        <v>20174513.299167372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13686744.584459454</v>
      </c>
      <c r="G10" s="27">
        <v>12955775.365325091</v>
      </c>
      <c r="H10" s="27">
        <v>10118974.830882419</v>
      </c>
      <c r="I10" s="27">
        <v>8485178.25289211</v>
      </c>
      <c r="J10" s="27">
        <v>9694352.82997977</v>
      </c>
      <c r="K10" s="27">
        <v>8875518.260932043</v>
      </c>
      <c r="L10" s="27">
        <v>7653985.507874373</v>
      </c>
      <c r="M10" s="27">
        <v>7925230.527855142</v>
      </c>
      <c r="N10" s="27">
        <v>8562660.99776651</v>
      </c>
      <c r="O10" s="27">
        <v>8843039.119414685</v>
      </c>
      <c r="P10" s="27">
        <v>7748615.138409342</v>
      </c>
      <c r="Q10" s="27">
        <v>7714514.352614511</v>
      </c>
      <c r="R10" s="27">
        <v>6694397.814837932</v>
      </c>
      <c r="S10" s="27">
        <v>7150853.398780742</v>
      </c>
      <c r="T10" s="27">
        <v>7054409.682655515</v>
      </c>
      <c r="U10" s="27">
        <v>6807159.60084187</v>
      </c>
      <c r="V10" s="27">
        <v>6803111.819792073</v>
      </c>
      <c r="W10" s="27">
        <v>6834935.4242781075</v>
      </c>
      <c r="X10" s="27">
        <v>7062647.117141276</v>
      </c>
      <c r="Y10" s="27">
        <v>6728299.835538098</v>
      </c>
      <c r="Z10" s="27">
        <v>6906963.893118997</v>
      </c>
      <c r="AA10" s="27">
        <v>5929595.201799857</v>
      </c>
      <c r="AB10" s="27">
        <v>4245627.35754189</v>
      </c>
      <c r="AC10" s="27">
        <v>3941945.8996217037</v>
      </c>
      <c r="AD10" s="27">
        <v>3654399.3247416792</v>
      </c>
      <c r="AE10" s="27">
        <v>3745304.940831527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167597.70328764143</v>
      </c>
      <c r="G11" s="27">
        <v>200297.23785504987</v>
      </c>
      <c r="H11" s="27">
        <v>246371.05429507128</v>
      </c>
      <c r="I11" s="27">
        <v>145691.47863849552</v>
      </c>
      <c r="J11" s="27">
        <v>219036.08056717258</v>
      </c>
      <c r="K11" s="27">
        <v>215909.17378323706</v>
      </c>
      <c r="L11" s="27">
        <v>248496.84530485977</v>
      </c>
      <c r="M11" s="27">
        <v>206714.46128947395</v>
      </c>
      <c r="N11" s="27">
        <v>162983.43707849883</v>
      </c>
      <c r="O11" s="27">
        <v>153979.30038464683</v>
      </c>
      <c r="P11" s="27">
        <v>128965.0619948109</v>
      </c>
      <c r="Q11" s="27">
        <v>119653.22601355336</v>
      </c>
      <c r="R11" s="27">
        <v>117312.70603732164</v>
      </c>
      <c r="S11" s="27">
        <v>96945.99797561487</v>
      </c>
      <c r="T11" s="27">
        <v>66143.15329898124</v>
      </c>
      <c r="U11" s="27">
        <v>68057.47444185393</v>
      </c>
      <c r="V11" s="27">
        <v>80140.23469123931</v>
      </c>
      <c r="W11" s="27">
        <v>66180.85721620961</v>
      </c>
      <c r="X11" s="27">
        <v>39239.19955729332</v>
      </c>
      <c r="Y11" s="27">
        <v>52536.747013090695</v>
      </c>
      <c r="Z11" s="27">
        <v>26944.178586785936</v>
      </c>
      <c r="AA11" s="27">
        <v>29739.00279050358</v>
      </c>
      <c r="AB11" s="27">
        <v>12927.287605120158</v>
      </c>
      <c r="AC11" s="27">
        <v>26319.010404514156</v>
      </c>
      <c r="AD11" s="27">
        <v>42178.932301258275</v>
      </c>
      <c r="AE11" s="27">
        <v>34337.85312933748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29359660.904568944</v>
      </c>
      <c r="G12" s="27">
        <v>28896480.86180995</v>
      </c>
      <c r="H12" s="27">
        <v>27088546.419995736</v>
      </c>
      <c r="I12" s="27">
        <v>25131170.992794227</v>
      </c>
      <c r="J12" s="27">
        <v>28132764.32059675</v>
      </c>
      <c r="K12" s="27">
        <v>28294693.501803037</v>
      </c>
      <c r="L12" s="27">
        <v>23779407.967249684</v>
      </c>
      <c r="M12" s="27">
        <v>27634048.680421576</v>
      </c>
      <c r="N12" s="27">
        <v>31291523.32061717</v>
      </c>
      <c r="O12" s="27">
        <v>34198282.132235035</v>
      </c>
      <c r="P12" s="27">
        <v>32904980.733950075</v>
      </c>
      <c r="Q12" s="27">
        <v>33155295.12614056</v>
      </c>
      <c r="R12" s="27">
        <v>33516392.024406925</v>
      </c>
      <c r="S12" s="27">
        <v>30715897.282115288</v>
      </c>
      <c r="T12" s="27">
        <v>29844052.657794997</v>
      </c>
      <c r="U12" s="27">
        <v>28783095.379516203</v>
      </c>
      <c r="V12" s="27">
        <v>29391088.221708048</v>
      </c>
      <c r="W12" s="27">
        <v>30677864.35816604</v>
      </c>
      <c r="X12" s="27">
        <v>31830888.737459514</v>
      </c>
      <c r="Y12" s="27">
        <v>29996233.223076086</v>
      </c>
      <c r="Z12" s="27">
        <v>31224842.213836662</v>
      </c>
      <c r="AA12" s="27">
        <v>29011494.499137815</v>
      </c>
      <c r="AB12" s="27">
        <v>26525755.813539363</v>
      </c>
      <c r="AC12" s="27">
        <v>27059633.750862967</v>
      </c>
      <c r="AD12" s="27">
        <v>26151178.131648075</v>
      </c>
      <c r="AE12" s="27">
        <v>24295403.772341885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2500259.6758238003</v>
      </c>
      <c r="G13" s="27">
        <v>2721143.0569906</v>
      </c>
      <c r="H13" s="27">
        <v>2709332.4753249334</v>
      </c>
      <c r="I13" s="27">
        <v>2876101.0471394667</v>
      </c>
      <c r="J13" s="27">
        <v>2702825.804151</v>
      </c>
      <c r="K13" s="27">
        <v>3616551.3435545997</v>
      </c>
      <c r="L13" s="27">
        <v>3230358.2688388</v>
      </c>
      <c r="M13" s="27">
        <v>3288050.232973</v>
      </c>
      <c r="N13" s="27">
        <v>4008120.9618186</v>
      </c>
      <c r="O13" s="27">
        <v>2492016.3800018667</v>
      </c>
      <c r="P13" s="27">
        <v>2771478.1197172664</v>
      </c>
      <c r="Q13" s="27">
        <v>3198568.668602267</v>
      </c>
      <c r="R13" s="27">
        <v>3463690.3209392</v>
      </c>
      <c r="S13" s="27">
        <v>4047846.1788152666</v>
      </c>
      <c r="T13" s="27">
        <v>3732157.215193</v>
      </c>
      <c r="U13" s="27">
        <v>3548456.931849867</v>
      </c>
      <c r="V13" s="27">
        <v>3102557.8750525336</v>
      </c>
      <c r="W13" s="27">
        <v>3174603.7089044666</v>
      </c>
      <c r="X13" s="27">
        <v>3323443.9652062</v>
      </c>
      <c r="Y13" s="27">
        <v>3147828.9136316</v>
      </c>
      <c r="Z13" s="27">
        <v>2953581.479874667</v>
      </c>
      <c r="AA13" s="27">
        <v>2969722.3260121997</v>
      </c>
      <c r="AB13" s="27">
        <v>2582946.7934138</v>
      </c>
      <c r="AC13" s="27">
        <v>2706674.7331447997</v>
      </c>
      <c r="AD13" s="27">
        <v>3847255.270118333</v>
      </c>
      <c r="AE13" s="27">
        <v>3757236.5634767334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2500259.6758238003</v>
      </c>
      <c r="G14" s="27">
        <v>2721143.0569906</v>
      </c>
      <c r="H14" s="27">
        <v>2709332.4753249334</v>
      </c>
      <c r="I14" s="27">
        <v>2876101.0471394667</v>
      </c>
      <c r="J14" s="27">
        <v>2702825.804151</v>
      </c>
      <c r="K14" s="27">
        <v>3616551.3435545997</v>
      </c>
      <c r="L14" s="27">
        <v>3230358.2688388</v>
      </c>
      <c r="M14" s="27">
        <v>3288050.232973</v>
      </c>
      <c r="N14" s="27">
        <v>4008120.9618186</v>
      </c>
      <c r="O14" s="27">
        <v>2492016.3800018667</v>
      </c>
      <c r="P14" s="27">
        <v>2771478.1197172664</v>
      </c>
      <c r="Q14" s="27">
        <v>3198568.668602267</v>
      </c>
      <c r="R14" s="27">
        <v>3463690.3209392</v>
      </c>
      <c r="S14" s="27">
        <v>4047846.1788152666</v>
      </c>
      <c r="T14" s="27">
        <v>3732157.215193</v>
      </c>
      <c r="U14" s="27">
        <v>3548456.931849867</v>
      </c>
      <c r="V14" s="27">
        <v>3102557.8750525336</v>
      </c>
      <c r="W14" s="27">
        <v>3174603.7089044666</v>
      </c>
      <c r="X14" s="27">
        <v>3323443.9652062</v>
      </c>
      <c r="Y14" s="27">
        <v>3147828.9136316</v>
      </c>
      <c r="Z14" s="27">
        <v>2953581.479874667</v>
      </c>
      <c r="AA14" s="27">
        <v>2969722.3260121997</v>
      </c>
      <c r="AB14" s="27">
        <v>2582946.7934138</v>
      </c>
      <c r="AC14" s="27">
        <v>2706674.7331447997</v>
      </c>
      <c r="AD14" s="27">
        <v>3847255.270118333</v>
      </c>
      <c r="AE14" s="27">
        <v>3757236.5634767334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111933.82180640001</v>
      </c>
      <c r="G15" s="27">
        <v>94809.5161387</v>
      </c>
      <c r="H15" s="27">
        <v>69057.2679797</v>
      </c>
      <c r="I15" s="27">
        <v>78492.4183736</v>
      </c>
      <c r="J15" s="27">
        <v>66047.6891008</v>
      </c>
      <c r="K15" s="27">
        <v>77123.80973</v>
      </c>
      <c r="L15" s="27">
        <v>89476.0727949</v>
      </c>
      <c r="M15" s="27">
        <v>43871.8090789</v>
      </c>
      <c r="N15" s="27">
        <v>36406.394199999995</v>
      </c>
      <c r="O15" s="27">
        <v>31077.1631434</v>
      </c>
      <c r="P15" s="27">
        <v>27095.080759999997</v>
      </c>
      <c r="Q15" s="27">
        <v>22688.2499613</v>
      </c>
      <c r="R15" s="27">
        <v>25860.732543800004</v>
      </c>
      <c r="S15" s="27">
        <v>20871.310182800004</v>
      </c>
      <c r="T15" s="27">
        <v>34461.181004800004</v>
      </c>
      <c r="U15" s="27">
        <v>26579.2949103</v>
      </c>
      <c r="V15" s="27">
        <v>23188.221744600003</v>
      </c>
      <c r="W15" s="27">
        <v>23676.813156700002</v>
      </c>
      <c r="X15" s="27">
        <v>83151.1713461</v>
      </c>
      <c r="Y15" s="27">
        <v>29401.9853721</v>
      </c>
      <c r="Z15" s="27">
        <v>26307.2232247</v>
      </c>
      <c r="AA15" s="27">
        <v>86939.25742370001</v>
      </c>
      <c r="AB15" s="27">
        <v>61098.3146037</v>
      </c>
      <c r="AC15" s="27">
        <v>6441.813175599999</v>
      </c>
      <c r="AD15" s="27">
        <v>78861.58023480001</v>
      </c>
      <c r="AE15" s="27">
        <v>96004.87233039999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111933.82180640001</v>
      </c>
      <c r="G16" s="27">
        <v>94809.5161387</v>
      </c>
      <c r="H16" s="27">
        <v>69057.2679797</v>
      </c>
      <c r="I16" s="27">
        <v>78492.4183736</v>
      </c>
      <c r="J16" s="27">
        <v>66047.6891008</v>
      </c>
      <c r="K16" s="27">
        <v>77123.80973</v>
      </c>
      <c r="L16" s="27">
        <v>89476.0727949</v>
      </c>
      <c r="M16" s="27">
        <v>43871.8090789</v>
      </c>
      <c r="N16" s="27">
        <v>36406.394199999995</v>
      </c>
      <c r="O16" s="27">
        <v>31077.1631434</v>
      </c>
      <c r="P16" s="27">
        <v>27095.080759999997</v>
      </c>
      <c r="Q16" s="27">
        <v>22688.2499613</v>
      </c>
      <c r="R16" s="27">
        <v>25860.732543800004</v>
      </c>
      <c r="S16" s="27">
        <v>20871.310182800004</v>
      </c>
      <c r="T16" s="27">
        <v>34461.181004800004</v>
      </c>
      <c r="U16" s="27">
        <v>26579.2949103</v>
      </c>
      <c r="V16" s="27">
        <v>23188.221744600003</v>
      </c>
      <c r="W16" s="27">
        <v>23676.813156700002</v>
      </c>
      <c r="X16" s="27">
        <v>83151.1713461</v>
      </c>
      <c r="Y16" s="27">
        <v>29401.9853721</v>
      </c>
      <c r="Z16" s="27">
        <v>26307.2232247</v>
      </c>
      <c r="AA16" s="27">
        <v>86939.25742370001</v>
      </c>
      <c r="AB16" s="27">
        <v>61098.3146037</v>
      </c>
      <c r="AC16" s="27">
        <v>6441.813175599999</v>
      </c>
      <c r="AD16" s="27">
        <v>78861.58023480001</v>
      </c>
      <c r="AE16" s="27">
        <v>96004.87233039999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4392857.8922305</v>
      </c>
      <c r="G17" s="27">
        <v>4023438.0818169997</v>
      </c>
      <c r="H17" s="27">
        <v>4307991.893436</v>
      </c>
      <c r="I17" s="27">
        <v>4234427.307764499</v>
      </c>
      <c r="J17" s="27">
        <v>4501311.030254499</v>
      </c>
      <c r="K17" s="27">
        <v>5856241.4337735</v>
      </c>
      <c r="L17" s="27">
        <v>6539181.005973</v>
      </c>
      <c r="M17" s="27">
        <v>7293620.749414999</v>
      </c>
      <c r="N17" s="27">
        <v>7930474.7243645</v>
      </c>
      <c r="O17" s="27">
        <v>7801564.206436</v>
      </c>
      <c r="P17" s="27">
        <v>9246254.4212885</v>
      </c>
      <c r="Q17" s="27">
        <v>8448507.577279</v>
      </c>
      <c r="R17" s="27">
        <v>8481370.784617499</v>
      </c>
      <c r="S17" s="27">
        <v>8918940.871532999</v>
      </c>
      <c r="T17" s="27">
        <v>9163573.8145875</v>
      </c>
      <c r="U17" s="27">
        <v>9082602.244253999</v>
      </c>
      <c r="V17" s="27">
        <v>9298144.5690595</v>
      </c>
      <c r="W17" s="27">
        <v>9731723.738274999</v>
      </c>
      <c r="X17" s="27">
        <v>9185748.065956</v>
      </c>
      <c r="Y17" s="27">
        <v>10238432.489131</v>
      </c>
      <c r="Z17" s="27">
        <v>9819192.0497825</v>
      </c>
      <c r="AA17" s="27">
        <v>10021835.028243499</v>
      </c>
      <c r="AB17" s="27">
        <v>10073283.150315</v>
      </c>
      <c r="AC17" s="27">
        <v>12997860.014139</v>
      </c>
      <c r="AD17" s="27">
        <v>15301061.353770498</v>
      </c>
      <c r="AE17" s="27">
        <v>12162921.4395535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6174914.741071999</v>
      </c>
      <c r="G18" s="27">
        <v>5367984.796019999</v>
      </c>
      <c r="H18" s="27">
        <v>5794121.643271499</v>
      </c>
      <c r="I18" s="27">
        <v>5082538.337145499</v>
      </c>
      <c r="J18" s="27">
        <v>5977777.439787999</v>
      </c>
      <c r="K18" s="27">
        <v>5631088.967003499</v>
      </c>
      <c r="L18" s="27">
        <v>7824304.802660499</v>
      </c>
      <c r="M18" s="27">
        <v>7194179.131061999</v>
      </c>
      <c r="N18" s="27">
        <v>7180932.6367625</v>
      </c>
      <c r="O18" s="27">
        <v>7328716.4581785</v>
      </c>
      <c r="P18" s="27">
        <v>6568186.727794999</v>
      </c>
      <c r="Q18" s="27">
        <v>6292343.874932499</v>
      </c>
      <c r="R18" s="27">
        <v>6886254.058298999</v>
      </c>
      <c r="S18" s="27">
        <v>6872882.551381</v>
      </c>
      <c r="T18" s="27">
        <v>6916607.1219245</v>
      </c>
      <c r="U18" s="27">
        <v>6694265.7686905</v>
      </c>
      <c r="V18" s="27">
        <v>6617800.128632</v>
      </c>
      <c r="W18" s="27">
        <v>6108841.2654885</v>
      </c>
      <c r="X18" s="27">
        <v>5076740.30941</v>
      </c>
      <c r="Y18" s="27">
        <v>5942477.1655864995</v>
      </c>
      <c r="Z18" s="27">
        <v>6445911.636857</v>
      </c>
      <c r="AA18" s="27">
        <v>7186198.863998</v>
      </c>
      <c r="AB18" s="27">
        <v>6404987.6645370005</v>
      </c>
      <c r="AC18" s="27">
        <v>8180370.0045374995</v>
      </c>
      <c r="AD18" s="27">
        <v>8482334.363965</v>
      </c>
      <c r="AE18" s="27">
        <v>7706613.5408955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3979341.9363390002</v>
      </c>
      <c r="G19" s="27">
        <v>2611727.7946375</v>
      </c>
      <c r="H19" s="27">
        <v>2601364.336417</v>
      </c>
      <c r="I19" s="27">
        <v>2080612.9303189998</v>
      </c>
      <c r="J19" s="27">
        <v>2447093.6220115</v>
      </c>
      <c r="K19" s="27">
        <v>2291359.9361344995</v>
      </c>
      <c r="L19" s="27">
        <v>1495172.8607970001</v>
      </c>
      <c r="M19" s="27">
        <v>1881586.482006</v>
      </c>
      <c r="N19" s="27">
        <v>1807564.2406745</v>
      </c>
      <c r="O19" s="27">
        <v>1821661.9398285</v>
      </c>
      <c r="P19" s="27">
        <v>1735409.8758149997</v>
      </c>
      <c r="Q19" s="27">
        <v>1500812.7426215</v>
      </c>
      <c r="R19" s="27">
        <v>1544089.828281</v>
      </c>
      <c r="S19" s="27">
        <v>1839321.981805</v>
      </c>
      <c r="T19" s="27">
        <v>1453469.6222585</v>
      </c>
      <c r="U19" s="27">
        <v>1308481.805246</v>
      </c>
      <c r="V19" s="27">
        <v>1300895.6842804998</v>
      </c>
      <c r="W19" s="27">
        <v>1245036.7671664997</v>
      </c>
      <c r="X19" s="27">
        <v>1285094.3742944999</v>
      </c>
      <c r="Y19" s="27">
        <v>1466119.1854925</v>
      </c>
      <c r="Z19" s="27">
        <v>1399809.4339459997</v>
      </c>
      <c r="AA19" s="27">
        <v>1270089.353995</v>
      </c>
      <c r="AB19" s="27">
        <v>1231093.9719154998</v>
      </c>
      <c r="AC19" s="27">
        <v>1261171.5372795</v>
      </c>
      <c r="AD19" s="27">
        <v>1483246.9836799998</v>
      </c>
      <c r="AE19" s="27">
        <v>1436213.014236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318918.64215749997</v>
      </c>
      <c r="G20" s="27">
        <v>386314.66900949995</v>
      </c>
      <c r="H20" s="27">
        <v>278858.4894095</v>
      </c>
      <c r="I20" s="27">
        <v>256931.1551345</v>
      </c>
      <c r="J20" s="27">
        <v>346273.41017499997</v>
      </c>
      <c r="K20" s="27">
        <v>349654.07765749993</v>
      </c>
      <c r="L20" s="27">
        <v>574967.8533445</v>
      </c>
      <c r="M20" s="27">
        <v>614379.0046625</v>
      </c>
      <c r="N20" s="27">
        <v>921300.4908799999</v>
      </c>
      <c r="O20" s="27">
        <v>1549327.4385049997</v>
      </c>
      <c r="P20" s="27">
        <v>466428.1444899999</v>
      </c>
      <c r="Q20" s="27">
        <v>418569.15935449995</v>
      </c>
      <c r="R20" s="27">
        <v>212807.7773745</v>
      </c>
      <c r="S20" s="27">
        <v>384643.60261249996</v>
      </c>
      <c r="T20" s="27">
        <v>980144.3025219999</v>
      </c>
      <c r="U20" s="27">
        <v>693297.6063475</v>
      </c>
      <c r="V20" s="27">
        <v>540380.1391449999</v>
      </c>
      <c r="W20" s="27">
        <v>668256.2092744999</v>
      </c>
      <c r="X20" s="27">
        <v>592340.7515795</v>
      </c>
      <c r="Y20" s="27">
        <v>940491.9785799999</v>
      </c>
      <c r="Z20" s="27">
        <v>1002330.4122369998</v>
      </c>
      <c r="AA20" s="27">
        <v>1282347.171182</v>
      </c>
      <c r="AB20" s="27">
        <v>949892.995667</v>
      </c>
      <c r="AC20" s="27">
        <v>1026725.843605</v>
      </c>
      <c r="AD20" s="27">
        <v>741351.3189775</v>
      </c>
      <c r="AE20" s="27">
        <v>670827.714865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16059487.102158498</v>
      </c>
      <c r="G21" s="27">
        <v>14932842.724877</v>
      </c>
      <c r="H21" s="27">
        <v>13490302.4294885</v>
      </c>
      <c r="I21" s="27">
        <v>12528995.637427498</v>
      </c>
      <c r="J21" s="27">
        <v>14735860.664717501</v>
      </c>
      <c r="K21" s="27">
        <v>14746485.6071225</v>
      </c>
      <c r="L21" s="27">
        <v>16181543.255146498</v>
      </c>
      <c r="M21" s="27">
        <v>17628420.148801</v>
      </c>
      <c r="N21" s="27">
        <v>17767649.4749215</v>
      </c>
      <c r="O21" s="27">
        <v>16477433.803292</v>
      </c>
      <c r="P21" s="27">
        <v>13430469.0036825</v>
      </c>
      <c r="Q21" s="27">
        <v>12341179.967192998</v>
      </c>
      <c r="R21" s="27">
        <v>13870864.496181</v>
      </c>
      <c r="S21" s="27">
        <v>13046132.3114045</v>
      </c>
      <c r="T21" s="27">
        <v>12684328.773655</v>
      </c>
      <c r="U21" s="27">
        <v>12196802.000267498</v>
      </c>
      <c r="V21" s="27">
        <v>12885124.907731999</v>
      </c>
      <c r="W21" s="27">
        <v>12513205.069518998</v>
      </c>
      <c r="X21" s="27">
        <v>11350099.014022999</v>
      </c>
      <c r="Y21" s="27">
        <v>12078532.002767997</v>
      </c>
      <c r="Z21" s="27">
        <v>15011211.974451</v>
      </c>
      <c r="AA21" s="27">
        <v>15553574.269387</v>
      </c>
      <c r="AB21" s="27">
        <v>14015607.412113998</v>
      </c>
      <c r="AC21" s="27">
        <v>14422222.476739</v>
      </c>
      <c r="AD21" s="27">
        <v>14599160.490337498</v>
      </c>
      <c r="AE21" s="27">
        <v>14936332.2263925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30917225.103957497</v>
      </c>
      <c r="G22" s="27">
        <v>27321478.545360997</v>
      </c>
      <c r="H22" s="27">
        <v>26467661.6660225</v>
      </c>
      <c r="I22" s="27">
        <v>24183505.367790997</v>
      </c>
      <c r="J22" s="27">
        <v>28008316.166946497</v>
      </c>
      <c r="K22" s="27">
        <v>28874830.0216915</v>
      </c>
      <c r="L22" s="27">
        <v>32615169.777921498</v>
      </c>
      <c r="M22" s="27">
        <v>34612185.5159465</v>
      </c>
      <c r="N22" s="27">
        <v>35607921.567603</v>
      </c>
      <c r="O22" s="27">
        <v>34978703.84623999</v>
      </c>
      <c r="P22" s="27">
        <v>31446748.173070997</v>
      </c>
      <c r="Q22" s="27">
        <v>29001413.321380496</v>
      </c>
      <c r="R22" s="27">
        <v>30995386.944753</v>
      </c>
      <c r="S22" s="27">
        <v>31061921.318735994</v>
      </c>
      <c r="T22" s="27">
        <v>31198123.634947494</v>
      </c>
      <c r="U22" s="27">
        <v>29975449.4248055</v>
      </c>
      <c r="V22" s="27">
        <v>30642345.428849</v>
      </c>
      <c r="W22" s="27">
        <v>30267063.0497235</v>
      </c>
      <c r="X22" s="27">
        <v>27490022.515263</v>
      </c>
      <c r="Y22" s="27">
        <v>30666052.821558</v>
      </c>
      <c r="Z22" s="27">
        <v>33678455.507273495</v>
      </c>
      <c r="AA22" s="27">
        <v>35314044.686805494</v>
      </c>
      <c r="AB22" s="27">
        <v>32674865.1945485</v>
      </c>
      <c r="AC22" s="27">
        <v>37888349.8763</v>
      </c>
      <c r="AD22" s="27">
        <v>40607154.5107305</v>
      </c>
      <c r="AE22" s="27">
        <v>36912907.93594249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14490873.692211486</v>
      </c>
      <c r="G23" s="27">
        <v>10231094.301272692</v>
      </c>
      <c r="H23" s="27">
        <v>1918395.133831853</v>
      </c>
      <c r="I23" s="27">
        <v>1501386.4122512203</v>
      </c>
      <c r="J23" s="27">
        <v>1533669.3564396796</v>
      </c>
      <c r="K23" s="27">
        <v>1521391.25981603</v>
      </c>
      <c r="L23" s="27">
        <v>1478265.774679822</v>
      </c>
      <c r="M23" s="27">
        <v>1139289.2615283688</v>
      </c>
      <c r="N23" s="27">
        <v>1950019.954317184</v>
      </c>
      <c r="O23" s="27">
        <v>2408044.7212429084</v>
      </c>
      <c r="P23" s="27">
        <v>2164864.6415294944</v>
      </c>
      <c r="Q23" s="27">
        <v>2102107.93996762</v>
      </c>
      <c r="R23" s="27">
        <v>2125210.638654315</v>
      </c>
      <c r="S23" s="27">
        <v>2039071.5616494417</v>
      </c>
      <c r="T23" s="27">
        <v>2292858.559698434</v>
      </c>
      <c r="U23" s="27">
        <v>3093200.786925613</v>
      </c>
      <c r="V23" s="27">
        <v>4634468.809742696</v>
      </c>
      <c r="W23" s="27">
        <v>4876085.802849659</v>
      </c>
      <c r="X23" s="27">
        <v>5942629.323716632</v>
      </c>
      <c r="Y23" s="27">
        <v>3665897.840211986</v>
      </c>
      <c r="Z23" s="27">
        <v>3824537.839192952</v>
      </c>
      <c r="AA23" s="27">
        <v>5889583.840218939</v>
      </c>
      <c r="AB23" s="27">
        <v>6200578.309335171</v>
      </c>
      <c r="AC23" s="27">
        <v>6939838.2217831295</v>
      </c>
      <c r="AD23" s="27">
        <v>7756578.1854055235</v>
      </c>
      <c r="AE23" s="27">
        <v>8044132.153734246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14498961.400576845</v>
      </c>
      <c r="G24" s="27">
        <v>10231902.889243918</v>
      </c>
      <c r="H24" s="27">
        <v>1923248.0865079476</v>
      </c>
      <c r="I24" s="27">
        <v>1501386.4122512203</v>
      </c>
      <c r="J24" s="27">
        <v>1533669.3564396796</v>
      </c>
      <c r="K24" s="27">
        <v>1521391.25981603</v>
      </c>
      <c r="L24" s="27">
        <v>1478265.774679822</v>
      </c>
      <c r="M24" s="27">
        <v>1139289.2615283688</v>
      </c>
      <c r="N24" s="27">
        <v>1950019.954317184</v>
      </c>
      <c r="O24" s="27">
        <v>2408044.7212429084</v>
      </c>
      <c r="P24" s="27">
        <v>2164864.6415294944</v>
      </c>
      <c r="Q24" s="27">
        <v>2102107.93996762</v>
      </c>
      <c r="R24" s="27">
        <v>2125210.638654315</v>
      </c>
      <c r="S24" s="27">
        <v>2039071.5616494417</v>
      </c>
      <c r="T24" s="27">
        <v>2292858.559698434</v>
      </c>
      <c r="U24" s="27">
        <v>3093200.786925613</v>
      </c>
      <c r="V24" s="27">
        <v>4634468.809742696</v>
      </c>
      <c r="W24" s="27">
        <v>4876085.802849659</v>
      </c>
      <c r="X24" s="27">
        <v>5942629.323716632</v>
      </c>
      <c r="Y24" s="27">
        <v>3665897.840211986</v>
      </c>
      <c r="Z24" s="27">
        <v>3824537.839192952</v>
      </c>
      <c r="AA24" s="27">
        <v>5889583.840218939</v>
      </c>
      <c r="AB24" s="27">
        <v>6200578.309335171</v>
      </c>
      <c r="AC24" s="27">
        <v>6939838.2217831295</v>
      </c>
      <c r="AD24" s="27">
        <v>7756578.1854055235</v>
      </c>
      <c r="AE24" s="27">
        <v>8044132.153734246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69286.41719999998</v>
      </c>
      <c r="G25" s="27">
        <v>64776.65039999999</v>
      </c>
      <c r="H25" s="27">
        <v>81594.46884599999</v>
      </c>
      <c r="I25" s="27">
        <v>528557.8454038666</v>
      </c>
      <c r="J25" s="27">
        <v>179171.00170053332</v>
      </c>
      <c r="K25" s="27">
        <v>353530.4835274666</v>
      </c>
      <c r="L25" s="27">
        <v>93614.30901093333</v>
      </c>
      <c r="M25" s="27">
        <v>130289.89749013334</v>
      </c>
      <c r="N25" s="27">
        <v>85014.38907426666</v>
      </c>
      <c r="O25" s="27">
        <v>212919.3162404</v>
      </c>
      <c r="P25" s="27">
        <v>110275.72018319998</v>
      </c>
      <c r="Q25" s="27">
        <v>87328.89944386666</v>
      </c>
      <c r="R25" s="27">
        <v>167391.9702121333</v>
      </c>
      <c r="S25" s="27">
        <v>252582.5149569333</v>
      </c>
      <c r="T25" s="27">
        <v>220673.14333239995</v>
      </c>
      <c r="U25" s="27">
        <v>292902.0355022666</v>
      </c>
      <c r="V25" s="27">
        <v>308007.2575330667</v>
      </c>
      <c r="W25" s="27">
        <v>328573.13036826666</v>
      </c>
      <c r="X25" s="27">
        <v>402388.1488087999</v>
      </c>
      <c r="Y25" s="27">
        <v>279509.36867186666</v>
      </c>
      <c r="Z25" s="27">
        <v>388603.2024042666</v>
      </c>
      <c r="AA25" s="27">
        <v>358284.9216261333</v>
      </c>
      <c r="AB25" s="27">
        <v>202229.04527759997</v>
      </c>
      <c r="AC25" s="27">
        <v>272566.5620758666</v>
      </c>
      <c r="AD25" s="27">
        <v>305339.89063013333</v>
      </c>
      <c r="AE25" s="27">
        <v>311252.78058893327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170961.15959999998</v>
      </c>
      <c r="G26" s="27">
        <v>166041.414</v>
      </c>
      <c r="H26" s="27">
        <v>215671.81195119995</v>
      </c>
      <c r="I26" s="27">
        <v>295368.8367270666</v>
      </c>
      <c r="J26" s="27">
        <v>102114.29318053332</v>
      </c>
      <c r="K26" s="27">
        <v>507571.6994685333</v>
      </c>
      <c r="L26" s="27">
        <v>255628.57139599996</v>
      </c>
      <c r="M26" s="27">
        <v>257426.76299706663</v>
      </c>
      <c r="N26" s="27">
        <v>366062.64968679997</v>
      </c>
      <c r="O26" s="27">
        <v>617927.7219896</v>
      </c>
      <c r="P26" s="27">
        <v>102017.48901519999</v>
      </c>
      <c r="Q26" s="27">
        <v>137291.63835786667</v>
      </c>
      <c r="R26" s="27">
        <v>82504.49018386667</v>
      </c>
      <c r="S26" s="27">
        <v>98676.32520826666</v>
      </c>
      <c r="T26" s="27">
        <v>145445.6250045333</v>
      </c>
      <c r="U26" s="27">
        <v>167725.04147226666</v>
      </c>
      <c r="V26" s="27">
        <v>279771.1809889333</v>
      </c>
      <c r="W26" s="27">
        <v>147946.39300906664</v>
      </c>
      <c r="X26" s="27">
        <v>209405.51954373333</v>
      </c>
      <c r="Y26" s="27">
        <v>31574.652495466667</v>
      </c>
      <c r="Z26" s="27">
        <v>61725.16589946666</v>
      </c>
      <c r="AA26" s="27">
        <v>73994.25292893333</v>
      </c>
      <c r="AB26" s="27">
        <v>97648.59873999999</v>
      </c>
      <c r="AC26" s="27">
        <v>365110.5024849333</v>
      </c>
      <c r="AD26" s="27">
        <v>152627.3711497333</v>
      </c>
      <c r="AE26" s="27">
        <v>274532.3330537333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706393.4724</v>
      </c>
      <c r="G27" s="27">
        <v>618658.0092</v>
      </c>
      <c r="H27" s="27">
        <v>752801.2236785332</v>
      </c>
      <c r="I27" s="27">
        <v>613559.7218094666</v>
      </c>
      <c r="J27" s="27">
        <v>446887.9122590666</v>
      </c>
      <c r="K27" s="27">
        <v>1319623.9443566666</v>
      </c>
      <c r="L27" s="27">
        <v>905657.4569973332</v>
      </c>
      <c r="M27" s="27">
        <v>1317004.7091094665</v>
      </c>
      <c r="N27" s="27">
        <v>1706837.8847901332</v>
      </c>
      <c r="O27" s="27">
        <v>1136008.9488923997</v>
      </c>
      <c r="P27" s="27">
        <v>723649.631936</v>
      </c>
      <c r="Q27" s="27">
        <v>860263.9115634665</v>
      </c>
      <c r="R27" s="27">
        <v>513480.93649453326</v>
      </c>
      <c r="S27" s="27">
        <v>641420.0488065332</v>
      </c>
      <c r="T27" s="27">
        <v>572138.7147651999</v>
      </c>
      <c r="U27" s="27">
        <v>508554.2993461333</v>
      </c>
      <c r="V27" s="27">
        <v>594450.1753783999</v>
      </c>
      <c r="W27" s="27">
        <v>715078.1639496</v>
      </c>
      <c r="X27" s="27">
        <v>765185.8676073333</v>
      </c>
      <c r="Y27" s="27">
        <v>954093.2953082666</v>
      </c>
      <c r="Z27" s="27">
        <v>961067.1409870666</v>
      </c>
      <c r="AA27" s="27">
        <v>979993.8824265333</v>
      </c>
      <c r="AB27" s="27">
        <v>673310.0935821333</v>
      </c>
      <c r="AC27" s="27">
        <v>671841.0245741332</v>
      </c>
      <c r="AD27" s="27">
        <v>846796.5671307999</v>
      </c>
      <c r="AE27" s="27">
        <v>903142.5812390666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946641.0492</v>
      </c>
      <c r="G28" s="27">
        <v>849476.0736</v>
      </c>
      <c r="H28" s="27">
        <v>1050067.5044757333</v>
      </c>
      <c r="I28" s="27">
        <v>1437486.4039403999</v>
      </c>
      <c r="J28" s="27">
        <v>728173.2071401333</v>
      </c>
      <c r="K28" s="27">
        <v>2180726.1273526666</v>
      </c>
      <c r="L28" s="27">
        <v>1254900.3374042665</v>
      </c>
      <c r="M28" s="27">
        <v>1704721.3695966667</v>
      </c>
      <c r="N28" s="27">
        <v>2157914.9235512</v>
      </c>
      <c r="O28" s="27">
        <v>1966855.9871223997</v>
      </c>
      <c r="P28" s="27">
        <v>935942.8411344</v>
      </c>
      <c r="Q28" s="27">
        <v>1084884.4493652</v>
      </c>
      <c r="R28" s="27">
        <v>763377.3968905333</v>
      </c>
      <c r="S28" s="27">
        <v>992678.8889717332</v>
      </c>
      <c r="T28" s="27">
        <v>938257.4831021333</v>
      </c>
      <c r="U28" s="27">
        <v>969181.3763206667</v>
      </c>
      <c r="V28" s="27">
        <v>1182228.6139003998</v>
      </c>
      <c r="W28" s="27">
        <v>1191597.6873269333</v>
      </c>
      <c r="X28" s="27">
        <v>1376979.5359598666</v>
      </c>
      <c r="Y28" s="27">
        <v>1265177.3164756</v>
      </c>
      <c r="Z28" s="27">
        <v>1411395.5092908</v>
      </c>
      <c r="AA28" s="27">
        <v>1412273.0569816001</v>
      </c>
      <c r="AB28" s="27">
        <v>973187.7375997333</v>
      </c>
      <c r="AC28" s="27">
        <v>1309518.0891349334</v>
      </c>
      <c r="AD28" s="27">
        <v>1304763.8289106663</v>
      </c>
      <c r="AE28" s="27">
        <v>1488927.694881733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18060.222856866665</v>
      </c>
      <c r="G29" s="27">
        <v>36239.25081072365</v>
      </c>
      <c r="H29" s="27">
        <v>31640.42701988743</v>
      </c>
      <c r="I29" s="27">
        <v>37545.749105882176</v>
      </c>
      <c r="J29" s="27">
        <v>46903.32511817882</v>
      </c>
      <c r="K29" s="27">
        <v>32942.785168594404</v>
      </c>
      <c r="L29" s="27">
        <v>24459.51841490446</v>
      </c>
      <c r="M29" s="27">
        <v>19848.050517542128</v>
      </c>
      <c r="N29" s="27">
        <v>27765.280539875217</v>
      </c>
      <c r="O29" s="27">
        <v>35393.01479433765</v>
      </c>
      <c r="P29" s="27">
        <v>33926.631984286694</v>
      </c>
      <c r="Q29" s="27">
        <v>35515.03218211019</v>
      </c>
      <c r="R29" s="27">
        <v>32417.138814934526</v>
      </c>
      <c r="S29" s="27">
        <v>28516.4989303965</v>
      </c>
      <c r="T29" s="27">
        <v>64849.0504702587</v>
      </c>
      <c r="U29" s="27">
        <v>31242.42431853764</v>
      </c>
      <c r="V29" s="27">
        <v>27733.057050370935</v>
      </c>
      <c r="W29" s="27">
        <v>20330.052608139955</v>
      </c>
      <c r="X29" s="27">
        <v>120018.38661131781</v>
      </c>
      <c r="Y29" s="27">
        <v>5713.387290484853</v>
      </c>
      <c r="Z29" s="27">
        <v>52665.231838727996</v>
      </c>
      <c r="AA29" s="27">
        <v>5518.477814378724</v>
      </c>
      <c r="AB29" s="27">
        <v>14863.399139765286</v>
      </c>
      <c r="AC29" s="27">
        <v>11453.545364432688</v>
      </c>
      <c r="AD29" s="27">
        <v>14900.519139628263</v>
      </c>
      <c r="AE29" s="27">
        <v>16971.903572250572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101589.16350366666</v>
      </c>
      <c r="G30" s="27">
        <v>107030.17273001173</v>
      </c>
      <c r="H30" s="27">
        <v>99426.76349595969</v>
      </c>
      <c r="I30" s="27">
        <v>118187.28572114879</v>
      </c>
      <c r="J30" s="27">
        <v>117020.93262982319</v>
      </c>
      <c r="K30" s="27">
        <v>127641.02200669146</v>
      </c>
      <c r="L30" s="27">
        <v>131521.97871192882</v>
      </c>
      <c r="M30" s="27">
        <v>154644.57331976324</v>
      </c>
      <c r="N30" s="27">
        <v>149628.84951741222</v>
      </c>
      <c r="O30" s="27">
        <v>159819.22496618202</v>
      </c>
      <c r="P30" s="27">
        <v>162554.56631922643</v>
      </c>
      <c r="Q30" s="27">
        <v>200552.4015149173</v>
      </c>
      <c r="R30" s="27">
        <v>197802.42683482292</v>
      </c>
      <c r="S30" s="27">
        <v>170017.08683043797</v>
      </c>
      <c r="T30" s="27">
        <v>174046.66247930052</v>
      </c>
      <c r="U30" s="27">
        <v>179939.943978405</v>
      </c>
      <c r="V30" s="27">
        <v>196076.36562573042</v>
      </c>
      <c r="W30" s="27">
        <v>174097.95115153547</v>
      </c>
      <c r="X30" s="27">
        <v>171788.85332688113</v>
      </c>
      <c r="Y30" s="27">
        <v>186503.0571885841</v>
      </c>
      <c r="Z30" s="27">
        <v>246222.1002912402</v>
      </c>
      <c r="AA30" s="27">
        <v>186673.72242573218</v>
      </c>
      <c r="AB30" s="27">
        <v>216082.92327216707</v>
      </c>
      <c r="AC30" s="27">
        <v>214977.39500779158</v>
      </c>
      <c r="AD30" s="27">
        <v>237023.5259546001</v>
      </c>
      <c r="AE30" s="27">
        <v>195083.6392261923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595781.5040144001</v>
      </c>
      <c r="G31" s="27">
        <v>435832.65044826147</v>
      </c>
      <c r="H31" s="27">
        <v>404228.5659842157</v>
      </c>
      <c r="I31" s="27">
        <v>279166.95369406516</v>
      </c>
      <c r="J31" s="27">
        <v>304318.60416764265</v>
      </c>
      <c r="K31" s="27">
        <v>219544.70952080103</v>
      </c>
      <c r="L31" s="27">
        <v>206471.52470962945</v>
      </c>
      <c r="M31" s="27">
        <v>200545.99758407788</v>
      </c>
      <c r="N31" s="27">
        <v>169271.59796653758</v>
      </c>
      <c r="O31" s="27">
        <v>184354.51245819035</v>
      </c>
      <c r="P31" s="27">
        <v>148285.40401711763</v>
      </c>
      <c r="Q31" s="27">
        <v>249023.71428501126</v>
      </c>
      <c r="R31" s="27">
        <v>246554.12544585712</v>
      </c>
      <c r="S31" s="27">
        <v>215717.30296281315</v>
      </c>
      <c r="T31" s="27">
        <v>214977.88222540112</v>
      </c>
      <c r="U31" s="27">
        <v>198927.50766651562</v>
      </c>
      <c r="V31" s="27">
        <v>256981.08559060845</v>
      </c>
      <c r="W31" s="27">
        <v>325479.6990893865</v>
      </c>
      <c r="X31" s="27">
        <v>379888.42551162705</v>
      </c>
      <c r="Y31" s="27">
        <v>399260.51249446155</v>
      </c>
      <c r="Z31" s="27">
        <v>518505.00294530735</v>
      </c>
      <c r="AA31" s="27">
        <v>351049.3884971601</v>
      </c>
      <c r="AB31" s="27">
        <v>257726.85523119758</v>
      </c>
      <c r="AC31" s="27">
        <v>311686.38226959953</v>
      </c>
      <c r="AD31" s="27">
        <v>351672.7212575676</v>
      </c>
      <c r="AE31" s="27">
        <v>545036.4009303772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575671.9254806666</v>
      </c>
      <c r="G32" s="27">
        <v>606504.316713389</v>
      </c>
      <c r="H32" s="27">
        <v>563418.3216998349</v>
      </c>
      <c r="I32" s="27">
        <v>669727.9555356931</v>
      </c>
      <c r="J32" s="27">
        <v>663118.6242461996</v>
      </c>
      <c r="K32" s="27">
        <v>723299.1224236839</v>
      </c>
      <c r="L32" s="27">
        <v>745291.2164443671</v>
      </c>
      <c r="M32" s="27">
        <v>876319.2544344515</v>
      </c>
      <c r="N32" s="27">
        <v>847896.814764567</v>
      </c>
      <c r="O32" s="27">
        <v>905642.2787696741</v>
      </c>
      <c r="P32" s="27">
        <v>921142.5389458269</v>
      </c>
      <c r="Q32" s="27">
        <v>1136463.6106599465</v>
      </c>
      <c r="R32" s="27">
        <v>1120880.4114622124</v>
      </c>
      <c r="S32" s="27">
        <v>963430.1620250336</v>
      </c>
      <c r="T32" s="27">
        <v>986264.4259142627</v>
      </c>
      <c r="U32" s="27">
        <v>1019659.6877377302</v>
      </c>
      <c r="V32" s="27">
        <v>1111099.4043819462</v>
      </c>
      <c r="W32" s="27">
        <v>986555.0556945729</v>
      </c>
      <c r="X32" s="27">
        <v>973470.1757058798</v>
      </c>
      <c r="Y32" s="27">
        <v>1056850.6609327223</v>
      </c>
      <c r="Z32" s="27">
        <v>1395258.5633350278</v>
      </c>
      <c r="AA32" s="27">
        <v>1057817.7583357438</v>
      </c>
      <c r="AB32" s="27">
        <v>1224469.8931445172</v>
      </c>
      <c r="AC32" s="27">
        <v>1218205.2329797228</v>
      </c>
      <c r="AD32" s="27">
        <v>1343133.3081373647</v>
      </c>
      <c r="AE32" s="27">
        <v>1105473.952085783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1291102.8158555997</v>
      </c>
      <c r="G33" s="27">
        <v>1185606.390702386</v>
      </c>
      <c r="H33" s="27">
        <v>1098714.0781998974</v>
      </c>
      <c r="I33" s="27">
        <v>1104627.9440567892</v>
      </c>
      <c r="J33" s="27">
        <v>1131361.486161844</v>
      </c>
      <c r="K33" s="27">
        <v>1103427.6391197708</v>
      </c>
      <c r="L33" s="27">
        <v>1107744.23828083</v>
      </c>
      <c r="M33" s="27">
        <v>1251357.8758558345</v>
      </c>
      <c r="N33" s="27">
        <v>1194562.542788392</v>
      </c>
      <c r="O33" s="27">
        <v>1285209.0309883843</v>
      </c>
      <c r="P33" s="27">
        <v>1265909.1412664577</v>
      </c>
      <c r="Q33" s="27">
        <v>1621554.7586419855</v>
      </c>
      <c r="R33" s="27">
        <v>1597654.1025578273</v>
      </c>
      <c r="S33" s="27">
        <v>1377681.0507486812</v>
      </c>
      <c r="T33" s="27">
        <v>1440138.021089223</v>
      </c>
      <c r="U33" s="27">
        <v>1429769.5637011884</v>
      </c>
      <c r="V33" s="27">
        <v>1591889.9126486562</v>
      </c>
      <c r="W33" s="27">
        <v>1506462.7585436348</v>
      </c>
      <c r="X33" s="27">
        <v>1645165.841155706</v>
      </c>
      <c r="Y33" s="27">
        <v>1648327.6179062526</v>
      </c>
      <c r="Z33" s="27">
        <v>2212650.8984103035</v>
      </c>
      <c r="AA33" s="27">
        <v>1601059.3470730146</v>
      </c>
      <c r="AB33" s="27">
        <v>1713143.070787647</v>
      </c>
      <c r="AC33" s="27">
        <v>1756322.5556215465</v>
      </c>
      <c r="AD33" s="27">
        <v>1946730.074489161</v>
      </c>
      <c r="AE33" s="27">
        <v>1862565.895814603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478933.4467954666</v>
      </c>
      <c r="G34" s="27">
        <v>459315.7866528</v>
      </c>
      <c r="H34" s="27">
        <v>418857.4536402666</v>
      </c>
      <c r="I34" s="27">
        <v>438532.56974559993</v>
      </c>
      <c r="J34" s="27">
        <v>467638.9277589333</v>
      </c>
      <c r="K34" s="27">
        <v>435823.85358159995</v>
      </c>
      <c r="L34" s="27">
        <v>426138.1489962666</v>
      </c>
      <c r="M34" s="27">
        <v>481773.490132</v>
      </c>
      <c r="N34" s="27">
        <v>464593.6778765333</v>
      </c>
      <c r="O34" s="27">
        <v>476528.4338554666</v>
      </c>
      <c r="P34" s="27">
        <v>490383.91847279994</v>
      </c>
      <c r="Q34" s="27">
        <v>438704.93689146667</v>
      </c>
      <c r="R34" s="27">
        <v>447274.3245168</v>
      </c>
      <c r="S34" s="27">
        <v>455441.5085293333</v>
      </c>
      <c r="T34" s="27">
        <v>476027.7335645333</v>
      </c>
      <c r="U34" s="27">
        <v>467852.3445258666</v>
      </c>
      <c r="V34" s="27">
        <v>454046.11010293325</v>
      </c>
      <c r="W34" s="27">
        <v>479647.55940053327</v>
      </c>
      <c r="X34" s="27">
        <v>502121.6773848</v>
      </c>
      <c r="Y34" s="27">
        <v>507374.93868746667</v>
      </c>
      <c r="Z34" s="27">
        <v>499765.91909199994</v>
      </c>
      <c r="AA34" s="27">
        <v>457895.76795306656</v>
      </c>
      <c r="AB34" s="27">
        <v>452478.3400778666</v>
      </c>
      <c r="AC34" s="27">
        <v>418315.713376</v>
      </c>
      <c r="AD34" s="27">
        <v>423790.59647173324</v>
      </c>
      <c r="AE34" s="27">
        <v>421582.5850514666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462390.6714034666</v>
      </c>
      <c r="G35" s="27">
        <v>443450.62945919996</v>
      </c>
      <c r="H35" s="27">
        <v>404389.76097226655</v>
      </c>
      <c r="I35" s="27">
        <v>423385.2736725333</v>
      </c>
      <c r="J35" s="27">
        <v>451486.2799861333</v>
      </c>
      <c r="K35" s="27">
        <v>420770.1204842666</v>
      </c>
      <c r="L35" s="27">
        <v>411418.96960559994</v>
      </c>
      <c r="M35" s="27">
        <v>465132.61881386663</v>
      </c>
      <c r="N35" s="27">
        <v>448546.2104346666</v>
      </c>
      <c r="O35" s="27">
        <v>460068.73435306665</v>
      </c>
      <c r="P35" s="27">
        <v>473445.63202639995</v>
      </c>
      <c r="Q35" s="27">
        <v>423551.6948461333</v>
      </c>
      <c r="R35" s="27">
        <v>431825.08556</v>
      </c>
      <c r="S35" s="27">
        <v>439710.1668813333</v>
      </c>
      <c r="T35" s="27">
        <v>459585.32725306664</v>
      </c>
      <c r="U35" s="27">
        <v>451692.31920559995</v>
      </c>
      <c r="V35" s="27">
        <v>438362.9655621333</v>
      </c>
      <c r="W35" s="27">
        <v>463080.1229178666</v>
      </c>
      <c r="X35" s="27">
        <v>484777.9597877333</v>
      </c>
      <c r="Y35" s="27">
        <v>489849.7754274666</v>
      </c>
      <c r="Z35" s="27">
        <v>482503.5719621333</v>
      </c>
      <c r="AA35" s="27">
        <v>442079.6531565333</v>
      </c>
      <c r="AB35" s="27">
        <v>436849.34752213326</v>
      </c>
      <c r="AC35" s="27">
        <v>403866.7261786666</v>
      </c>
      <c r="AD35" s="27">
        <v>409152.507764</v>
      </c>
      <c r="AE35" s="27">
        <v>407020.75722293335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941324.1181989332</v>
      </c>
      <c r="G36" s="27">
        <v>902766.4161119999</v>
      </c>
      <c r="H36" s="27">
        <v>823247.2146125332</v>
      </c>
      <c r="I36" s="27">
        <v>861917.8434181332</v>
      </c>
      <c r="J36" s="27">
        <v>919125.2077450665</v>
      </c>
      <c r="K36" s="27">
        <v>856593.9740658667</v>
      </c>
      <c r="L36" s="27">
        <v>837557.1186018666</v>
      </c>
      <c r="M36" s="27">
        <v>946906.1089458666</v>
      </c>
      <c r="N36" s="27">
        <v>913139.8883111998</v>
      </c>
      <c r="O36" s="27">
        <v>936597.1682085333</v>
      </c>
      <c r="P36" s="27">
        <v>963829.5504992</v>
      </c>
      <c r="Q36" s="27">
        <v>862256.6317376</v>
      </c>
      <c r="R36" s="27">
        <v>879099.4100767999</v>
      </c>
      <c r="S36" s="27">
        <v>895151.6754106666</v>
      </c>
      <c r="T36" s="27">
        <v>935613.0608175999</v>
      </c>
      <c r="U36" s="27">
        <v>919544.6637314665</v>
      </c>
      <c r="V36" s="27">
        <v>892409.0756650666</v>
      </c>
      <c r="W36" s="27">
        <v>942727.6823183999</v>
      </c>
      <c r="X36" s="27">
        <v>986899.6371725332</v>
      </c>
      <c r="Y36" s="27">
        <v>997224.7141149334</v>
      </c>
      <c r="Z36" s="27">
        <v>982269.4910541332</v>
      </c>
      <c r="AA36" s="27">
        <v>899975.4211096</v>
      </c>
      <c r="AB36" s="27">
        <v>889327.6876</v>
      </c>
      <c r="AC36" s="27">
        <v>822182.4395546665</v>
      </c>
      <c r="AD36" s="27">
        <v>832943.1042357333</v>
      </c>
      <c r="AE36" s="27">
        <v>828603.3422743999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46676868.5732525</v>
      </c>
      <c r="G37" s="27">
        <v>46519094.2634462</v>
      </c>
      <c r="H37" s="27">
        <v>47769523.82847259</v>
      </c>
      <c r="I37" s="27">
        <v>46859196.0932282</v>
      </c>
      <c r="J37" s="27">
        <v>41622713.85288684</v>
      </c>
      <c r="K37" s="27">
        <v>49693067.91534323</v>
      </c>
      <c r="L37" s="27">
        <v>49903654.18934719</v>
      </c>
      <c r="M37" s="27">
        <v>52355604.711383596</v>
      </c>
      <c r="N37" s="27">
        <v>47780440.2081391</v>
      </c>
      <c r="O37" s="27">
        <v>48879835.498824</v>
      </c>
      <c r="P37" s="27">
        <v>51156338.4617934</v>
      </c>
      <c r="Q37" s="27">
        <v>49161419.4935105</v>
      </c>
      <c r="R37" s="27">
        <v>47606118.46714313</v>
      </c>
      <c r="S37" s="27">
        <v>48848992.12757777</v>
      </c>
      <c r="T37" s="27">
        <v>47357399.375341</v>
      </c>
      <c r="U37" s="27">
        <v>48654675.3659428</v>
      </c>
      <c r="V37" s="27">
        <v>48010567.554259196</v>
      </c>
      <c r="W37" s="27">
        <v>47917488.0712935</v>
      </c>
      <c r="X37" s="27">
        <v>48106987.80325387</v>
      </c>
      <c r="Y37" s="27">
        <v>48945159.73701126</v>
      </c>
      <c r="Z37" s="27">
        <v>48656861.203175135</v>
      </c>
      <c r="AA37" s="27">
        <v>48681416.905595474</v>
      </c>
      <c r="AB37" s="27">
        <v>49449295.278504</v>
      </c>
      <c r="AC37" s="27">
        <v>50045500.18690566</v>
      </c>
      <c r="AD37" s="27">
        <v>49917029.862430125</v>
      </c>
      <c r="AE37" s="27">
        <v>49892917.20154902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386800.56475059997</v>
      </c>
      <c r="G38" s="27">
        <v>427668.1935856</v>
      </c>
      <c r="H38" s="27">
        <v>390722.2360085</v>
      </c>
      <c r="I38" s="27">
        <v>364275.1273744</v>
      </c>
      <c r="J38" s="27">
        <v>400243.86424880003</v>
      </c>
      <c r="K38" s="27">
        <v>713134.2671786668</v>
      </c>
      <c r="L38" s="27">
        <v>692787.4260405998</v>
      </c>
      <c r="M38" s="27">
        <v>511938.6494816</v>
      </c>
      <c r="N38" s="27">
        <v>412181.24285286665</v>
      </c>
      <c r="O38" s="27">
        <v>504024.80270339997</v>
      </c>
      <c r="P38" s="27">
        <v>448839.06872089993</v>
      </c>
      <c r="Q38" s="27">
        <v>267623.5123837</v>
      </c>
      <c r="R38" s="27">
        <v>254886.2977078</v>
      </c>
      <c r="S38" s="27">
        <v>73941.88617603332</v>
      </c>
      <c r="T38" s="27">
        <v>67107.77166316667</v>
      </c>
      <c r="U38" s="27">
        <v>76908.02126699999</v>
      </c>
      <c r="V38" s="27">
        <v>74149.71540533334</v>
      </c>
      <c r="W38" s="27">
        <v>72096.50943</v>
      </c>
      <c r="X38" s="27">
        <v>78281.91466626666</v>
      </c>
      <c r="Y38" s="27">
        <v>73974.28602226666</v>
      </c>
      <c r="Z38" s="27">
        <v>74667.86245893333</v>
      </c>
      <c r="AA38" s="27">
        <v>80623.78113826666</v>
      </c>
      <c r="AB38" s="27">
        <v>315971.27355750004</v>
      </c>
      <c r="AC38" s="27">
        <v>108283.65753553333</v>
      </c>
      <c r="AD38" s="27">
        <v>72639.05538303332</v>
      </c>
      <c r="AE38" s="27">
        <v>86904.0753416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573830.6026210999</v>
      </c>
      <c r="G39" s="27">
        <v>1553454.8146600998</v>
      </c>
      <c r="H39" s="27">
        <v>391364.85698309995</v>
      </c>
      <c r="I39" s="27">
        <v>310082.1003082</v>
      </c>
      <c r="J39" s="27">
        <v>228774.23983223332</v>
      </c>
      <c r="K39" s="27">
        <v>456673.30671343335</v>
      </c>
      <c r="L39" s="27">
        <v>467426.08136839996</v>
      </c>
      <c r="M39" s="27">
        <v>480461.5267364</v>
      </c>
      <c r="N39" s="27">
        <v>526446.0764486</v>
      </c>
      <c r="O39" s="27">
        <v>519469.0449949</v>
      </c>
      <c r="P39" s="27">
        <v>428178.540845</v>
      </c>
      <c r="Q39" s="27">
        <v>410214.62078299996</v>
      </c>
      <c r="R39" s="27">
        <v>415035.0199666</v>
      </c>
      <c r="S39" s="27">
        <v>368338.8359599667</v>
      </c>
      <c r="T39" s="27">
        <v>402585.42387616663</v>
      </c>
      <c r="U39" s="27">
        <v>417203.17002759996</v>
      </c>
      <c r="V39" s="27">
        <v>412394.4184624</v>
      </c>
      <c r="W39" s="27">
        <v>434019.246507</v>
      </c>
      <c r="X39" s="27">
        <v>380602.7393420999</v>
      </c>
      <c r="Y39" s="27">
        <v>332135.63033676666</v>
      </c>
      <c r="Z39" s="27">
        <v>343844.76851486665</v>
      </c>
      <c r="AA39" s="27">
        <v>643353.7445287333</v>
      </c>
      <c r="AB39" s="27">
        <v>732955.0461915</v>
      </c>
      <c r="AC39" s="27">
        <v>779521.0101293998</v>
      </c>
      <c r="AD39" s="27">
        <v>792899.8286476665</v>
      </c>
      <c r="AE39" s="27">
        <v>818691.9929448332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47637499.7406242</v>
      </c>
      <c r="G40" s="27">
        <v>48500217.2716919</v>
      </c>
      <c r="H40" s="27">
        <v>48551610.9214642</v>
      </c>
      <c r="I40" s="27">
        <v>47533553.3209108</v>
      </c>
      <c r="J40" s="27">
        <v>42251731.95696787</v>
      </c>
      <c r="K40" s="27">
        <v>50862875.489235334</v>
      </c>
      <c r="L40" s="27">
        <v>51063867.69675619</v>
      </c>
      <c r="M40" s="27">
        <v>53348004.88760159</v>
      </c>
      <c r="N40" s="27">
        <v>48719067.52744056</v>
      </c>
      <c r="O40" s="27">
        <v>49903329.346522294</v>
      </c>
      <c r="P40" s="27">
        <v>52033356.07135931</v>
      </c>
      <c r="Q40" s="27">
        <v>49839257.6266772</v>
      </c>
      <c r="R40" s="27">
        <v>48276039.78481753</v>
      </c>
      <c r="S40" s="27">
        <v>49291272.849713765</v>
      </c>
      <c r="T40" s="27">
        <v>47827092.57088033</v>
      </c>
      <c r="U40" s="27">
        <v>49148786.557237394</v>
      </c>
      <c r="V40" s="27">
        <v>48497111.68812693</v>
      </c>
      <c r="W40" s="27">
        <v>48423603.8272305</v>
      </c>
      <c r="X40" s="27">
        <v>48565872.45726223</v>
      </c>
      <c r="Y40" s="27">
        <v>49351269.65337029</v>
      </c>
      <c r="Z40" s="27">
        <v>49075373.834148936</v>
      </c>
      <c r="AA40" s="27">
        <v>49405394.431262456</v>
      </c>
      <c r="AB40" s="27">
        <v>50498221.598253</v>
      </c>
      <c r="AC40" s="27">
        <v>50933304.85457059</v>
      </c>
      <c r="AD40" s="27">
        <v>50782568.74646083</v>
      </c>
      <c r="AE40" s="27">
        <v>50798513.269835465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13994.680699999999</v>
      </c>
      <c r="W41" s="27">
        <v>0</v>
      </c>
      <c r="X41" s="27">
        <v>135025.6006</v>
      </c>
      <c r="Y41" s="27">
        <v>396403.17552000005</v>
      </c>
      <c r="Z41" s="27">
        <v>164491.32392000002</v>
      </c>
      <c r="AA41" s="27">
        <v>23560.27564</v>
      </c>
      <c r="AB41" s="27">
        <v>140820.32113599998</v>
      </c>
      <c r="AC41" s="27">
        <v>119385.39151</v>
      </c>
      <c r="AD41" s="27">
        <v>316436.647274</v>
      </c>
      <c r="AE41" s="27">
        <v>1387887.8561900002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3988957.566005538</v>
      </c>
      <c r="G42" s="27">
        <v>3235074.6697193156</v>
      </c>
      <c r="H42" s="27">
        <v>2446752.558399553</v>
      </c>
      <c r="I42" s="27">
        <v>2221898.9911174034</v>
      </c>
      <c r="J42" s="27">
        <v>2791255.198881481</v>
      </c>
      <c r="K42" s="27">
        <v>2715239.1216407404</v>
      </c>
      <c r="L42" s="27">
        <v>3038455.723414814</v>
      </c>
      <c r="M42" s="27">
        <v>3657138.876585185</v>
      </c>
      <c r="N42" s="27">
        <v>3778820.8961259257</v>
      </c>
      <c r="O42" s="27">
        <v>3612551.2631703704</v>
      </c>
      <c r="P42" s="27">
        <v>3938505.0023814808</v>
      </c>
      <c r="Q42" s="27">
        <v>3566191.715325926</v>
      </c>
      <c r="R42" s="27">
        <v>4063848.1725925924</v>
      </c>
      <c r="S42" s="27">
        <v>3612954.5323814815</v>
      </c>
      <c r="T42" s="27">
        <v>3763329.819748148</v>
      </c>
      <c r="U42" s="27">
        <v>3595777.6896407404</v>
      </c>
      <c r="V42" s="27">
        <v>8333076.017096296</v>
      </c>
      <c r="W42" s="27">
        <v>8775847.331651852</v>
      </c>
      <c r="X42" s="27">
        <v>9560012.636318518</v>
      </c>
      <c r="Y42" s="27">
        <v>9859037.255655555</v>
      </c>
      <c r="Z42" s="27">
        <v>9187942.918837035</v>
      </c>
      <c r="AA42" s="27">
        <v>3977201.1492629624</v>
      </c>
      <c r="AB42" s="27">
        <v>3892933.6879814807</v>
      </c>
      <c r="AC42" s="27">
        <v>3858027.4384962963</v>
      </c>
      <c r="AD42" s="27">
        <v>4657199.3538</v>
      </c>
      <c r="AE42" s="27">
        <v>4315440.74237037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3988957.566005538</v>
      </c>
      <c r="G43" s="27">
        <v>3235074.6697193156</v>
      </c>
      <c r="H43" s="27">
        <v>2446752.558399553</v>
      </c>
      <c r="I43" s="27">
        <v>2221898.9911174034</v>
      </c>
      <c r="J43" s="27">
        <v>2791255.198881481</v>
      </c>
      <c r="K43" s="27">
        <v>2715239.1216407404</v>
      </c>
      <c r="L43" s="27">
        <v>3038455.723414814</v>
      </c>
      <c r="M43" s="27">
        <v>3657138.876585185</v>
      </c>
      <c r="N43" s="27">
        <v>3778820.8961259257</v>
      </c>
      <c r="O43" s="27">
        <v>3612551.2631703704</v>
      </c>
      <c r="P43" s="27">
        <v>3938505.0023814808</v>
      </c>
      <c r="Q43" s="27">
        <v>3566191.715325926</v>
      </c>
      <c r="R43" s="27">
        <v>4063848.1725925924</v>
      </c>
      <c r="S43" s="27">
        <v>3612954.5323814815</v>
      </c>
      <c r="T43" s="27">
        <v>3763329.819748148</v>
      </c>
      <c r="U43" s="27">
        <v>3595777.6896407404</v>
      </c>
      <c r="V43" s="27">
        <v>8347070.697796296</v>
      </c>
      <c r="W43" s="27">
        <v>8775847.331651852</v>
      </c>
      <c r="X43" s="27">
        <v>9695038.236918518</v>
      </c>
      <c r="Y43" s="27">
        <v>10255440.431175556</v>
      </c>
      <c r="Z43" s="27">
        <v>9352434.242757035</v>
      </c>
      <c r="AA43" s="27">
        <v>4000761.4249029625</v>
      </c>
      <c r="AB43" s="27">
        <v>4033754.0091174804</v>
      </c>
      <c r="AC43" s="27">
        <v>3977412.830006296</v>
      </c>
      <c r="AD43" s="27">
        <v>4973636.001074</v>
      </c>
      <c r="AE43" s="27">
        <v>5703328.5985603705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5619868.426600633</v>
      </c>
      <c r="G44" s="27">
        <v>5814425.354276</v>
      </c>
      <c r="H44" s="27">
        <v>5555578.546969732</v>
      </c>
      <c r="I44" s="27">
        <v>1040501.6537376998</v>
      </c>
      <c r="J44" s="27">
        <v>984728.8711362665</v>
      </c>
      <c r="K44" s="27">
        <v>438004.5953950333</v>
      </c>
      <c r="L44" s="27">
        <v>756213.4632975999</v>
      </c>
      <c r="M44" s="27">
        <v>1077573.431963233</v>
      </c>
      <c r="N44" s="27">
        <v>1515500.8602066664</v>
      </c>
      <c r="O44" s="27">
        <v>260735.7517303</v>
      </c>
      <c r="P44" s="27">
        <v>672568.3959687</v>
      </c>
      <c r="Q44" s="27">
        <v>1955909.3780046331</v>
      </c>
      <c r="R44" s="27">
        <v>1827158.3959500666</v>
      </c>
      <c r="S44" s="27">
        <v>1593064.2739396</v>
      </c>
      <c r="T44" s="27">
        <v>1546616.3597884995</v>
      </c>
      <c r="U44" s="27">
        <v>1148275.3871922665</v>
      </c>
      <c r="V44" s="27">
        <v>3190970.004979166</v>
      </c>
      <c r="W44" s="27">
        <v>2530874.591042233</v>
      </c>
      <c r="X44" s="27">
        <v>1993314.9972197</v>
      </c>
      <c r="Y44" s="27">
        <v>3089936.491901233</v>
      </c>
      <c r="Z44" s="27">
        <v>4025424.2701621666</v>
      </c>
      <c r="AA44" s="27">
        <v>1588754.9748557664</v>
      </c>
      <c r="AB44" s="27">
        <v>1895380.108688733</v>
      </c>
      <c r="AC44" s="27">
        <v>2270632.4507866995</v>
      </c>
      <c r="AD44" s="27">
        <v>2884814.0398949664</v>
      </c>
      <c r="AE44" s="27">
        <v>2815782.808025366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12598353.769129332</v>
      </c>
      <c r="G45" s="27">
        <v>6817994.970948699</v>
      </c>
      <c r="H45" s="27">
        <v>9301631.250296</v>
      </c>
      <c r="I45" s="27">
        <v>6163803.060799999</v>
      </c>
      <c r="J45" s="27">
        <v>8414922.4460994</v>
      </c>
      <c r="K45" s="27">
        <v>8261532.471307498</v>
      </c>
      <c r="L45" s="27">
        <v>9885762.409150833</v>
      </c>
      <c r="M45" s="27">
        <v>9406128.612046832</v>
      </c>
      <c r="N45" s="27">
        <v>8993491.011792466</v>
      </c>
      <c r="O45" s="27">
        <v>7798088.479242599</v>
      </c>
      <c r="P45" s="27">
        <v>8619832.507994398</v>
      </c>
      <c r="Q45" s="27">
        <v>8422539.332186466</v>
      </c>
      <c r="R45" s="27">
        <v>7813902.893021866</v>
      </c>
      <c r="S45" s="27">
        <v>8571641.858998166</v>
      </c>
      <c r="T45" s="27">
        <v>7954782.1366628995</v>
      </c>
      <c r="U45" s="27">
        <v>6715181.504996066</v>
      </c>
      <c r="V45" s="27">
        <v>6336608.651665599</v>
      </c>
      <c r="W45" s="27">
        <v>5005829.936966833</v>
      </c>
      <c r="X45" s="27">
        <v>3351533.571570799</v>
      </c>
      <c r="Y45" s="27">
        <v>3685389.5781728663</v>
      </c>
      <c r="Z45" s="27">
        <v>4671076.919354999</v>
      </c>
      <c r="AA45" s="27">
        <v>3563412.0970550664</v>
      </c>
      <c r="AB45" s="27">
        <v>4299032.683468599</v>
      </c>
      <c r="AC45" s="27">
        <v>5342266.899230799</v>
      </c>
      <c r="AD45" s="27">
        <v>5667757.810725265</v>
      </c>
      <c r="AE45" s="27">
        <v>4986495.936904533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31654639.234782662</v>
      </c>
      <c r="G46" s="27">
        <v>30842475.385924764</v>
      </c>
      <c r="H46" s="27">
        <v>27509928.373122063</v>
      </c>
      <c r="I46" s="27">
        <v>28416298.449092396</v>
      </c>
      <c r="J46" s="27">
        <v>23953286.1263542</v>
      </c>
      <c r="K46" s="27">
        <v>21410996.612069167</v>
      </c>
      <c r="L46" s="27">
        <v>25811902.795265764</v>
      </c>
      <c r="M46" s="27">
        <v>25312538.059103165</v>
      </c>
      <c r="N46" s="27">
        <v>31130687.07199733</v>
      </c>
      <c r="O46" s="27">
        <v>32062182.0781724</v>
      </c>
      <c r="P46" s="27">
        <v>26652352.192152865</v>
      </c>
      <c r="Q46" s="27">
        <v>22011453.560098562</v>
      </c>
      <c r="R46" s="27">
        <v>14260487.668614367</v>
      </c>
      <c r="S46" s="27">
        <v>11613806.614137933</v>
      </c>
      <c r="T46" s="27">
        <v>8810921.682622032</v>
      </c>
      <c r="U46" s="27">
        <v>6075307.3817743985</v>
      </c>
      <c r="V46" s="27">
        <v>7401315.856588499</v>
      </c>
      <c r="W46" s="27">
        <v>6347557.452438766</v>
      </c>
      <c r="X46" s="27">
        <v>11431197.212922666</v>
      </c>
      <c r="Y46" s="27">
        <v>9934258.2652159</v>
      </c>
      <c r="Z46" s="27">
        <v>11289461.833254732</v>
      </c>
      <c r="AA46" s="27">
        <v>12457313.091605432</v>
      </c>
      <c r="AB46" s="27">
        <v>8542623.870737366</v>
      </c>
      <c r="AC46" s="27">
        <v>14676892.627330264</v>
      </c>
      <c r="AD46" s="27">
        <v>16210482.85169903</v>
      </c>
      <c r="AE46" s="27">
        <v>17370411.264385667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7339398.858201665</v>
      </c>
      <c r="G47" s="27">
        <v>3956889.6022784333</v>
      </c>
      <c r="H47" s="27">
        <v>5045187.2227526</v>
      </c>
      <c r="I47" s="27">
        <v>2062736.5066153998</v>
      </c>
      <c r="J47" s="27">
        <v>2816083.9783409666</v>
      </c>
      <c r="K47" s="27">
        <v>2751015.645164966</v>
      </c>
      <c r="L47" s="27">
        <v>2988839.885544333</v>
      </c>
      <c r="M47" s="27">
        <v>2591823.2075504996</v>
      </c>
      <c r="N47" s="27">
        <v>2436666.184414</v>
      </c>
      <c r="O47" s="27">
        <v>2144086.420096133</v>
      </c>
      <c r="P47" s="27">
        <v>2320637.4371590666</v>
      </c>
      <c r="Q47" s="27">
        <v>1173674.7165450999</v>
      </c>
      <c r="R47" s="27">
        <v>1516020.6526619</v>
      </c>
      <c r="S47" s="27">
        <v>1912013.1820122665</v>
      </c>
      <c r="T47" s="27">
        <v>1565335.0492882663</v>
      </c>
      <c r="U47" s="27">
        <v>985639.0404013997</v>
      </c>
      <c r="V47" s="27">
        <v>1216667.1045272332</v>
      </c>
      <c r="W47" s="27">
        <v>973399.5076780331</v>
      </c>
      <c r="X47" s="27">
        <v>925357.4581636</v>
      </c>
      <c r="Y47" s="27">
        <v>804045.4211995333</v>
      </c>
      <c r="Z47" s="27">
        <v>993423.4489897665</v>
      </c>
      <c r="AA47" s="27">
        <v>764814.3566422333</v>
      </c>
      <c r="AB47" s="27">
        <v>674785.5395409333</v>
      </c>
      <c r="AC47" s="27">
        <v>784575.8120738999</v>
      </c>
      <c r="AD47" s="27">
        <v>734508.7126530998</v>
      </c>
      <c r="AE47" s="27">
        <v>662235.1374202665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57212260.28871429</v>
      </c>
      <c r="G48" s="27">
        <v>47431785.313427895</v>
      </c>
      <c r="H48" s="27">
        <v>47412325.39314039</v>
      </c>
      <c r="I48" s="27">
        <v>37683339.6702455</v>
      </c>
      <c r="J48" s="27">
        <v>36169021.42193083</v>
      </c>
      <c r="K48" s="27">
        <v>32861549.32393666</v>
      </c>
      <c r="L48" s="27">
        <v>39442718.55325853</v>
      </c>
      <c r="M48" s="27">
        <v>38388063.31066373</v>
      </c>
      <c r="N48" s="27">
        <v>44076345.128410466</v>
      </c>
      <c r="O48" s="27">
        <v>42265092.72924142</v>
      </c>
      <c r="P48" s="27">
        <v>38265390.53327502</v>
      </c>
      <c r="Q48" s="27">
        <v>33563576.986834764</v>
      </c>
      <c r="R48" s="27">
        <v>25417569.610248197</v>
      </c>
      <c r="S48" s="27">
        <v>23690525.929087963</v>
      </c>
      <c r="T48" s="27">
        <v>19877655.2283617</v>
      </c>
      <c r="U48" s="27">
        <v>14924403.314364133</v>
      </c>
      <c r="V48" s="27">
        <v>18145561.617760498</v>
      </c>
      <c r="W48" s="27">
        <v>14857661.488125866</v>
      </c>
      <c r="X48" s="27">
        <v>17701403.239876766</v>
      </c>
      <c r="Y48" s="27">
        <v>17513629.756489534</v>
      </c>
      <c r="Z48" s="27">
        <v>20979386.471761666</v>
      </c>
      <c r="AA48" s="27">
        <v>18374294.5201585</v>
      </c>
      <c r="AB48" s="27">
        <v>15411822.202435633</v>
      </c>
      <c r="AC48" s="27">
        <v>23074367.789421663</v>
      </c>
      <c r="AD48" s="27">
        <v>25497563.414972365</v>
      </c>
      <c r="AE48" s="27">
        <v>25834925.146735832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160046165.58076307</v>
      </c>
      <c r="G49" s="27">
        <v>142474260.14298773</v>
      </c>
      <c r="H49" s="27">
        <v>132552017.1661274</v>
      </c>
      <c r="I49" s="27">
        <v>119482309.41924432</v>
      </c>
      <c r="J49" s="27">
        <v>116301527.49546517</v>
      </c>
      <c r="K49" s="27">
        <v>124670308.11014315</v>
      </c>
      <c r="L49" s="27">
        <v>134158513.5619515</v>
      </c>
      <c r="M49" s="27">
        <v>138379589.24877563</v>
      </c>
      <c r="N49" s="27">
        <v>142442319.78456652</v>
      </c>
      <c r="O49" s="27">
        <v>139879477.6358816</v>
      </c>
      <c r="P49" s="27">
        <v>133813119.15499362</v>
      </c>
      <c r="Q49" s="27">
        <v>124862500.34849435</v>
      </c>
      <c r="R49" s="27">
        <v>117607737.1140738</v>
      </c>
      <c r="S49" s="27">
        <v>117029975.29569781</v>
      </c>
      <c r="T49" s="27">
        <v>112039686.77484286</v>
      </c>
      <c r="U49" s="27">
        <v>107631149.60348687</v>
      </c>
      <c r="V49" s="27">
        <v>117058831.94128667</v>
      </c>
      <c r="W49" s="27">
        <v>114039330.1498315</v>
      </c>
      <c r="X49" s="27">
        <v>116810605.92387757</v>
      </c>
      <c r="Y49" s="27">
        <v>118540251.05030583</v>
      </c>
      <c r="Z49" s="27">
        <v>124496392.49698871</v>
      </c>
      <c r="AA49" s="27">
        <v>119954048.31194846</v>
      </c>
      <c r="AB49" s="27">
        <v>115038944.91769466</v>
      </c>
      <c r="AC49" s="27">
        <v>129414413.20271324</v>
      </c>
      <c r="AD49" s="27">
        <v>137628054.71663192</v>
      </c>
      <c r="AE49" s="27">
        <v>135327145.4735863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191446.0978584</v>
      </c>
      <c r="G50" s="27">
        <v>208438.74484290002</v>
      </c>
      <c r="H50" s="27">
        <v>222649.09279946666</v>
      </c>
      <c r="I50" s="27">
        <v>179270.43911223332</v>
      </c>
      <c r="J50" s="27">
        <v>268093.9614378667</v>
      </c>
      <c r="K50" s="27">
        <v>193427.3505164</v>
      </c>
      <c r="L50" s="27">
        <v>183378.4051161333</v>
      </c>
      <c r="M50" s="27">
        <v>359586.25266666664</v>
      </c>
      <c r="N50" s="27">
        <v>259593.79001086668</v>
      </c>
      <c r="O50" s="27">
        <v>288609.527052</v>
      </c>
      <c r="P50" s="27">
        <v>258569.08697656667</v>
      </c>
      <c r="Q50" s="27">
        <v>274441.0821896334</v>
      </c>
      <c r="R50" s="27">
        <v>328074.73002553335</v>
      </c>
      <c r="S50" s="27">
        <v>341354.7033343333</v>
      </c>
      <c r="T50" s="27">
        <v>338925.8195381667</v>
      </c>
      <c r="U50" s="27">
        <v>455947.73724096664</v>
      </c>
      <c r="V50" s="27">
        <v>444696.5208766667</v>
      </c>
      <c r="W50" s="27">
        <v>411142.22637253336</v>
      </c>
      <c r="X50" s="27">
        <v>433382.03815133334</v>
      </c>
      <c r="Y50" s="27">
        <v>467860.3351975666</v>
      </c>
      <c r="Z50" s="27">
        <v>451836.4212391334</v>
      </c>
      <c r="AA50" s="27">
        <v>329457.6806928</v>
      </c>
      <c r="AB50" s="27">
        <v>465777.5888502</v>
      </c>
      <c r="AC50" s="27">
        <v>462457.22784029995</v>
      </c>
      <c r="AD50" s="27">
        <v>470384.35967783333</v>
      </c>
      <c r="AE50" s="27">
        <v>696631.6441916334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8780744.737177234</v>
      </c>
      <c r="G51" s="27">
        <v>9029268.4255917</v>
      </c>
      <c r="H51" s="27">
        <v>8928938.4540928</v>
      </c>
      <c r="I51" s="27">
        <v>8806735.176187666</v>
      </c>
      <c r="J51" s="27">
        <v>9268228.031729333</v>
      </c>
      <c r="K51" s="27">
        <v>9019960.455272801</v>
      </c>
      <c r="L51" s="27">
        <v>9130925.384116434</v>
      </c>
      <c r="M51" s="27">
        <v>9136004.6426</v>
      </c>
      <c r="N51" s="27">
        <v>10261349.0629122</v>
      </c>
      <c r="O51" s="27">
        <v>10709965.400772</v>
      </c>
      <c r="P51" s="27">
        <v>10648625.458862234</v>
      </c>
      <c r="Q51" s="27">
        <v>10877741.3533976</v>
      </c>
      <c r="R51" s="27">
        <v>11862118.180606835</v>
      </c>
      <c r="S51" s="27">
        <v>12053212.2315649</v>
      </c>
      <c r="T51" s="27">
        <v>12180102.887169067</v>
      </c>
      <c r="U51" s="27">
        <v>12656278.527919399</v>
      </c>
      <c r="V51" s="27">
        <v>13789700.4293983</v>
      </c>
      <c r="W51" s="27">
        <v>17484219.622696567</v>
      </c>
      <c r="X51" s="27">
        <v>18318099.8173932</v>
      </c>
      <c r="Y51" s="27">
        <v>19654052.480259635</v>
      </c>
      <c r="Z51" s="27">
        <v>20039125.0651603</v>
      </c>
      <c r="AA51" s="27">
        <v>19040757.793960836</v>
      </c>
      <c r="AB51" s="27">
        <v>18868470.6425424</v>
      </c>
      <c r="AC51" s="27">
        <v>18812753.4896488</v>
      </c>
      <c r="AD51" s="27">
        <v>19426741.228655934</v>
      </c>
      <c r="AE51" s="27">
        <v>15035061.567410866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6837372.733658867</v>
      </c>
      <c r="G52" s="27">
        <v>7145835.036608768</v>
      </c>
      <c r="H52" s="27">
        <v>8338057.391090534</v>
      </c>
      <c r="I52" s="27">
        <v>7429071.578695434</v>
      </c>
      <c r="J52" s="27">
        <v>9296478.430067766</v>
      </c>
      <c r="K52" s="27">
        <v>9479781.289918499</v>
      </c>
      <c r="L52" s="27">
        <v>7342476.587050733</v>
      </c>
      <c r="M52" s="27">
        <v>9472067.943021933</v>
      </c>
      <c r="N52" s="27">
        <v>8122786.496305066</v>
      </c>
      <c r="O52" s="27">
        <v>10003988.591946434</v>
      </c>
      <c r="P52" s="27">
        <v>12562552.913931534</v>
      </c>
      <c r="Q52" s="27">
        <v>12503585.4640092</v>
      </c>
      <c r="R52" s="27">
        <v>13878660.9116727</v>
      </c>
      <c r="S52" s="27">
        <v>13136327.006627368</v>
      </c>
      <c r="T52" s="27">
        <v>15758877.162982432</v>
      </c>
      <c r="U52" s="27">
        <v>23365943.094738565</v>
      </c>
      <c r="V52" s="27">
        <v>17346165.703825567</v>
      </c>
      <c r="W52" s="27">
        <v>22437508.2899627</v>
      </c>
      <c r="X52" s="27">
        <v>20496523.955291267</v>
      </c>
      <c r="Y52" s="27">
        <v>23502319.153827433</v>
      </c>
      <c r="Z52" s="27">
        <v>20166902.487076767</v>
      </c>
      <c r="AA52" s="27">
        <v>19319824.793006834</v>
      </c>
      <c r="AB52" s="27">
        <v>19765743.67793777</v>
      </c>
      <c r="AC52" s="27">
        <v>14172530.043185066</v>
      </c>
      <c r="AD52" s="27">
        <v>14009931.574441733</v>
      </c>
      <c r="AE52" s="27">
        <v>16478723.646621868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6175818.863709367</v>
      </c>
      <c r="G53" s="27">
        <v>6587819.6307781</v>
      </c>
      <c r="H53" s="27">
        <v>6002097.1916048005</v>
      </c>
      <c r="I53" s="27">
        <v>5311968.7507975</v>
      </c>
      <c r="J53" s="27">
        <v>5866949.1025376</v>
      </c>
      <c r="K53" s="27">
        <v>5497609.705998667</v>
      </c>
      <c r="L53" s="27">
        <v>4777596.182994434</v>
      </c>
      <c r="M53" s="27">
        <v>5303951.8752</v>
      </c>
      <c r="N53" s="27">
        <v>5002569.3344726</v>
      </c>
      <c r="O53" s="27">
        <v>5315607.215174667</v>
      </c>
      <c r="P53" s="27">
        <v>5577171.557375</v>
      </c>
      <c r="Q53" s="27">
        <v>6540712.4256771</v>
      </c>
      <c r="R53" s="27">
        <v>8108790.478712</v>
      </c>
      <c r="S53" s="27">
        <v>7774084.111029133</v>
      </c>
      <c r="T53" s="27">
        <v>8823603.114538299</v>
      </c>
      <c r="U53" s="27">
        <v>11736476.7399748</v>
      </c>
      <c r="V53" s="27">
        <v>11746649.419357967</v>
      </c>
      <c r="W53" s="27">
        <v>11253754.362314567</v>
      </c>
      <c r="X53" s="27">
        <v>9432584.350077165</v>
      </c>
      <c r="Y53" s="27">
        <v>5580229.337758166</v>
      </c>
      <c r="Z53" s="27">
        <v>5318013.0532770995</v>
      </c>
      <c r="AA53" s="27">
        <v>4663569.1337323</v>
      </c>
      <c r="AB53" s="27">
        <v>4850589.663605033</v>
      </c>
      <c r="AC53" s="27">
        <v>4630025.942396799</v>
      </c>
      <c r="AD53" s="27">
        <v>4268935.674360868</v>
      </c>
      <c r="AE53" s="27">
        <v>4443423.2459771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18119114.219703935</v>
      </c>
      <c r="G54" s="27">
        <v>18183081.8354757</v>
      </c>
      <c r="H54" s="27">
        <v>18587270.784596797</v>
      </c>
      <c r="I54" s="27">
        <v>17526856.544714365</v>
      </c>
      <c r="J54" s="27">
        <v>18347299.670617864</v>
      </c>
      <c r="K54" s="27">
        <v>17444596.3262428</v>
      </c>
      <c r="L54" s="27">
        <v>18354848.259055734</v>
      </c>
      <c r="M54" s="27">
        <v>18275342.83556667</v>
      </c>
      <c r="N54" s="27">
        <v>19496001.139222667</v>
      </c>
      <c r="O54" s="27">
        <v>19890333.1942821</v>
      </c>
      <c r="P54" s="27">
        <v>18457921.369518034</v>
      </c>
      <c r="Q54" s="27">
        <v>18469015.131734934</v>
      </c>
      <c r="R54" s="27">
        <v>20680278.658448935</v>
      </c>
      <c r="S54" s="27">
        <v>20980679.021590933</v>
      </c>
      <c r="T54" s="27">
        <v>21026532.201602403</v>
      </c>
      <c r="U54" s="27">
        <v>20514893.616963167</v>
      </c>
      <c r="V54" s="27">
        <v>21973334.9914595</v>
      </c>
      <c r="W54" s="27">
        <v>20469190.972509768</v>
      </c>
      <c r="X54" s="27">
        <v>18545835.84862873</v>
      </c>
      <c r="Y54" s="27">
        <v>20228282.2474843</v>
      </c>
      <c r="Z54" s="27">
        <v>21920202.152397633</v>
      </c>
      <c r="AA54" s="27">
        <v>20626657.241235834</v>
      </c>
      <c r="AB54" s="27">
        <v>19252196.845022164</v>
      </c>
      <c r="AC54" s="27">
        <v>22708540.166692965</v>
      </c>
      <c r="AD54" s="27">
        <v>21248273.74101813</v>
      </c>
      <c r="AE54" s="27">
        <v>22148722.18661007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40104433.15017517</v>
      </c>
      <c r="G55" s="27">
        <v>41154576.7484368</v>
      </c>
      <c r="H55" s="27">
        <v>42079171.70801263</v>
      </c>
      <c r="I55" s="27">
        <v>39253924.810446866</v>
      </c>
      <c r="J55" s="27">
        <v>43047034.1792315</v>
      </c>
      <c r="K55" s="27">
        <v>41635512.9829639</v>
      </c>
      <c r="L55" s="27">
        <v>39789194.86784513</v>
      </c>
      <c r="M55" s="27">
        <v>42546953.54905526</v>
      </c>
      <c r="N55" s="27">
        <v>43142204.7029314</v>
      </c>
      <c r="O55" s="27">
        <v>46208510.32573893</v>
      </c>
      <c r="P55" s="27">
        <v>47504865.19012447</v>
      </c>
      <c r="Q55" s="27">
        <v>48665471.60060886</v>
      </c>
      <c r="R55" s="27">
        <v>54857978.85466433</v>
      </c>
      <c r="S55" s="27">
        <v>54285819.831307895</v>
      </c>
      <c r="T55" s="27">
        <v>58127961.10103657</v>
      </c>
      <c r="U55" s="27">
        <v>68729599.49259984</v>
      </c>
      <c r="V55" s="27">
        <v>65300598.03857994</v>
      </c>
      <c r="W55" s="27">
        <v>72055762.88886324</v>
      </c>
      <c r="X55" s="27">
        <v>67226244.92395496</v>
      </c>
      <c r="Y55" s="27">
        <v>69432928.6867458</v>
      </c>
      <c r="Z55" s="27">
        <v>67896229.1146381</v>
      </c>
      <c r="AA55" s="27">
        <v>63980142.514434665</v>
      </c>
      <c r="AB55" s="27">
        <v>63202958.42278001</v>
      </c>
      <c r="AC55" s="27">
        <v>60786131.56310934</v>
      </c>
      <c r="AD55" s="27">
        <v>59424385.8744778</v>
      </c>
      <c r="AE55" s="27">
        <v>58802752.825260036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229510259.6355072</v>
      </c>
      <c r="G56" s="27">
        <v>212525317.75323448</v>
      </c>
      <c r="H56" s="27">
        <v>201719735.2941358</v>
      </c>
      <c r="I56" s="27">
        <v>183867405.2224854</v>
      </c>
      <c r="J56" s="27">
        <v>187481325.99529344</v>
      </c>
      <c r="K56" s="27">
        <v>194600514.5949101</v>
      </c>
      <c r="L56" s="27">
        <v>197727116.39704636</v>
      </c>
      <c r="M56" s="27">
        <v>208560591.4782525</v>
      </c>
      <c r="N56" s="27">
        <v>216876047.8081151</v>
      </c>
      <c r="O56" s="27">
        <v>220286270.09385556</v>
      </c>
      <c r="P56" s="27">
        <v>214222965.07906818</v>
      </c>
      <c r="Q56" s="27">
        <v>206683267.0752438</v>
      </c>
      <c r="R56" s="27">
        <v>205982107.99314508</v>
      </c>
      <c r="S56" s="27">
        <v>202031692.40912098</v>
      </c>
      <c r="T56" s="27">
        <v>200011700.53367442</v>
      </c>
      <c r="U56" s="27">
        <v>205143844.47560292</v>
      </c>
      <c r="V56" s="27">
        <v>211750518.20157465</v>
      </c>
      <c r="W56" s="27">
        <v>216772957.39686078</v>
      </c>
      <c r="X56" s="27">
        <v>215867739.58529207</v>
      </c>
      <c r="Y56" s="27">
        <v>217969412.9601277</v>
      </c>
      <c r="Z56" s="27">
        <v>223617463.8254635</v>
      </c>
      <c r="AA56" s="27">
        <v>212945685.32552093</v>
      </c>
      <c r="AB56" s="27">
        <v>204767659.15401405</v>
      </c>
      <c r="AC56" s="27">
        <v>217260178.51668552</v>
      </c>
      <c r="AD56" s="27">
        <v>223203618.7227578</v>
      </c>
      <c r="AE56" s="27">
        <v>218425302.0711882</v>
      </c>
    </row>
    <row r="57" spans="6:27" s="1" customFormat="1" ht="12.7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29359660.904568944</v>
      </c>
      <c r="G61" s="36">
        <f t="shared" si="2"/>
        <v>28896480.86180995</v>
      </c>
      <c r="H61" s="36">
        <f t="shared" si="2"/>
        <v>27088546.419995736</v>
      </c>
      <c r="I61" s="36">
        <f t="shared" si="2"/>
        <v>25131170.992794227</v>
      </c>
      <c r="J61" s="36">
        <f t="shared" si="2"/>
        <v>28132764.32059675</v>
      </c>
      <c r="K61" s="36">
        <f t="shared" si="2"/>
        <v>28294693.501803037</v>
      </c>
      <c r="L61" s="36">
        <f t="shared" si="2"/>
        <v>23779407.967249684</v>
      </c>
      <c r="M61" s="36">
        <f t="shared" si="2"/>
        <v>27634048.680421576</v>
      </c>
      <c r="N61" s="36">
        <f t="shared" si="2"/>
        <v>31291523.32061717</v>
      </c>
      <c r="O61" s="36">
        <f t="shared" si="2"/>
        <v>34198282.132235035</v>
      </c>
      <c r="P61" s="36">
        <f t="shared" si="2"/>
        <v>32904980.733950075</v>
      </c>
      <c r="Q61" s="36">
        <f t="shared" si="2"/>
        <v>33155295.12614056</v>
      </c>
      <c r="R61" s="36">
        <f t="shared" si="2"/>
        <v>33516392.024406925</v>
      </c>
      <c r="S61" s="36">
        <f t="shared" si="2"/>
        <v>30715897.282115288</v>
      </c>
      <c r="T61" s="36">
        <f t="shared" si="2"/>
        <v>29844052.657794997</v>
      </c>
      <c r="U61" s="36">
        <f t="shared" si="2"/>
        <v>28783095.379516203</v>
      </c>
      <c r="V61" s="36">
        <f t="shared" si="2"/>
        <v>29391088.221708048</v>
      </c>
      <c r="W61" s="36">
        <f t="shared" si="2"/>
        <v>30677864.35816604</v>
      </c>
      <c r="X61" s="36">
        <f t="shared" si="2"/>
        <v>31830888.737459514</v>
      </c>
      <c r="Y61" s="36">
        <f t="shared" si="2"/>
        <v>29996233.223076086</v>
      </c>
      <c r="Z61" s="36">
        <f t="shared" si="2"/>
        <v>31224842.213836662</v>
      </c>
      <c r="AA61" s="36">
        <f t="shared" si="2"/>
        <v>29011494.499137815</v>
      </c>
      <c r="AB61" s="36">
        <f t="shared" si="2"/>
        <v>26525755.813539363</v>
      </c>
      <c r="AC61" s="36">
        <f t="shared" si="2"/>
        <v>27059633.750862967</v>
      </c>
      <c r="AD61" s="36">
        <f t="shared" si="2"/>
        <v>26151178.131648075</v>
      </c>
      <c r="AE61" s="36">
        <f>AE12</f>
        <v>24295403.772341885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158755062.76490748</v>
      </c>
      <c r="G62" s="36">
        <f aca="true" t="shared" si="3" ref="G62:AD62">G49-G63</f>
        <v>141288653.75228533</v>
      </c>
      <c r="H62" s="36">
        <f t="shared" si="3"/>
        <v>131453303.0879275</v>
      </c>
      <c r="I62" s="36">
        <f t="shared" si="3"/>
        <v>118377681.47518753</v>
      </c>
      <c r="J62" s="36">
        <f t="shared" si="3"/>
        <v>115170166.00930333</v>
      </c>
      <c r="K62" s="36">
        <f t="shared" si="3"/>
        <v>123566880.47102338</v>
      </c>
      <c r="L62" s="36">
        <f t="shared" si="3"/>
        <v>133050769.32367067</v>
      </c>
      <c r="M62" s="36">
        <f t="shared" si="3"/>
        <v>137128231.3729198</v>
      </c>
      <c r="N62" s="36">
        <f t="shared" si="3"/>
        <v>141247757.24177814</v>
      </c>
      <c r="O62" s="36">
        <f t="shared" si="3"/>
        <v>138594268.6048932</v>
      </c>
      <c r="P62" s="36">
        <f t="shared" si="3"/>
        <v>132547210.01372716</v>
      </c>
      <c r="Q62" s="36">
        <f t="shared" si="3"/>
        <v>123240945.58985236</v>
      </c>
      <c r="R62" s="36">
        <f t="shared" si="3"/>
        <v>116010083.01151597</v>
      </c>
      <c r="S62" s="36">
        <f t="shared" si="3"/>
        <v>115652294.24494913</v>
      </c>
      <c r="T62" s="36">
        <f t="shared" si="3"/>
        <v>110599548.75375363</v>
      </c>
      <c r="U62" s="36">
        <f t="shared" si="3"/>
        <v>106201380.03978568</v>
      </c>
      <c r="V62" s="36">
        <f t="shared" si="3"/>
        <v>115466942.028638</v>
      </c>
      <c r="W62" s="36">
        <f t="shared" si="3"/>
        <v>112532867.39128786</v>
      </c>
      <c r="X62" s="36">
        <f t="shared" si="3"/>
        <v>115165440.08272186</v>
      </c>
      <c r="Y62" s="36">
        <f t="shared" si="3"/>
        <v>116891923.43239957</v>
      </c>
      <c r="Z62" s="36">
        <f t="shared" si="3"/>
        <v>122283741.59857841</v>
      </c>
      <c r="AA62" s="36">
        <f t="shared" si="3"/>
        <v>118352988.96487544</v>
      </c>
      <c r="AB62" s="36">
        <f t="shared" si="3"/>
        <v>113325801.846907</v>
      </c>
      <c r="AC62" s="36">
        <f t="shared" si="3"/>
        <v>127658090.64709169</v>
      </c>
      <c r="AD62" s="36">
        <f t="shared" si="3"/>
        <v>135681324.64214277</v>
      </c>
      <c r="AE62" s="36">
        <f>AE49-AE63</f>
        <v>133464579.5777717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1291102.8158555997</v>
      </c>
      <c r="G63" s="36">
        <f aca="true" t="shared" si="4" ref="G63:AD63">G33</f>
        <v>1185606.390702386</v>
      </c>
      <c r="H63" s="36">
        <f t="shared" si="4"/>
        <v>1098714.0781998974</v>
      </c>
      <c r="I63" s="36">
        <f t="shared" si="4"/>
        <v>1104627.9440567892</v>
      </c>
      <c r="J63" s="36">
        <f t="shared" si="4"/>
        <v>1131361.486161844</v>
      </c>
      <c r="K63" s="36">
        <f t="shared" si="4"/>
        <v>1103427.6391197708</v>
      </c>
      <c r="L63" s="36">
        <f t="shared" si="4"/>
        <v>1107744.23828083</v>
      </c>
      <c r="M63" s="36">
        <f t="shared" si="4"/>
        <v>1251357.8758558345</v>
      </c>
      <c r="N63" s="36">
        <f t="shared" si="4"/>
        <v>1194562.542788392</v>
      </c>
      <c r="O63" s="36">
        <f t="shared" si="4"/>
        <v>1285209.0309883843</v>
      </c>
      <c r="P63" s="36">
        <f t="shared" si="4"/>
        <v>1265909.1412664577</v>
      </c>
      <c r="Q63" s="36">
        <f t="shared" si="4"/>
        <v>1621554.7586419855</v>
      </c>
      <c r="R63" s="36">
        <f t="shared" si="4"/>
        <v>1597654.1025578273</v>
      </c>
      <c r="S63" s="36">
        <f t="shared" si="4"/>
        <v>1377681.0507486812</v>
      </c>
      <c r="T63" s="36">
        <f t="shared" si="4"/>
        <v>1440138.021089223</v>
      </c>
      <c r="U63" s="36">
        <f t="shared" si="4"/>
        <v>1429769.5637011884</v>
      </c>
      <c r="V63" s="36">
        <f t="shared" si="4"/>
        <v>1591889.9126486562</v>
      </c>
      <c r="W63" s="36">
        <f t="shared" si="4"/>
        <v>1506462.7585436348</v>
      </c>
      <c r="X63" s="36">
        <f t="shared" si="4"/>
        <v>1645165.841155706</v>
      </c>
      <c r="Y63" s="36">
        <f t="shared" si="4"/>
        <v>1648327.6179062526</v>
      </c>
      <c r="Z63" s="36">
        <f t="shared" si="4"/>
        <v>2212650.8984103035</v>
      </c>
      <c r="AA63" s="36">
        <f t="shared" si="4"/>
        <v>1601059.3470730146</v>
      </c>
      <c r="AB63" s="36">
        <f t="shared" si="4"/>
        <v>1713143.070787647</v>
      </c>
      <c r="AC63" s="36">
        <f t="shared" si="4"/>
        <v>1756322.5556215465</v>
      </c>
      <c r="AD63" s="36">
        <f t="shared" si="4"/>
        <v>1946730.074489161</v>
      </c>
      <c r="AE63" s="36">
        <f>AE33</f>
        <v>1862565.895814603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40104433.15017517</v>
      </c>
      <c r="G64" s="36">
        <f t="shared" si="5"/>
        <v>41154576.7484368</v>
      </c>
      <c r="H64" s="36">
        <f t="shared" si="5"/>
        <v>42079171.70801263</v>
      </c>
      <c r="I64" s="36">
        <f t="shared" si="5"/>
        <v>39253924.810446866</v>
      </c>
      <c r="J64" s="36">
        <f t="shared" si="5"/>
        <v>43047034.1792315</v>
      </c>
      <c r="K64" s="36">
        <f t="shared" si="5"/>
        <v>41635512.9829639</v>
      </c>
      <c r="L64" s="36">
        <f t="shared" si="5"/>
        <v>39789194.86784513</v>
      </c>
      <c r="M64" s="36">
        <f t="shared" si="5"/>
        <v>42546953.54905526</v>
      </c>
      <c r="N64" s="36">
        <f t="shared" si="5"/>
        <v>43142204.7029314</v>
      </c>
      <c r="O64" s="36">
        <f t="shared" si="5"/>
        <v>46208510.32573893</v>
      </c>
      <c r="P64" s="36">
        <f t="shared" si="5"/>
        <v>47504865.19012447</v>
      </c>
      <c r="Q64" s="36">
        <f t="shared" si="5"/>
        <v>48665471.60060886</v>
      </c>
      <c r="R64" s="36">
        <f t="shared" si="5"/>
        <v>54857978.85466433</v>
      </c>
      <c r="S64" s="36">
        <f t="shared" si="5"/>
        <v>54285819.831307895</v>
      </c>
      <c r="T64" s="36">
        <f t="shared" si="5"/>
        <v>58127961.10103657</v>
      </c>
      <c r="U64" s="36">
        <f t="shared" si="5"/>
        <v>68729599.49259984</v>
      </c>
      <c r="V64" s="36">
        <f t="shared" si="5"/>
        <v>65300598.03857994</v>
      </c>
      <c r="W64" s="36">
        <f t="shared" si="5"/>
        <v>72055762.88886324</v>
      </c>
      <c r="X64" s="36">
        <f t="shared" si="5"/>
        <v>67226244.92395496</v>
      </c>
      <c r="Y64" s="36">
        <f t="shared" si="5"/>
        <v>69432928.6867458</v>
      </c>
      <c r="Z64" s="36">
        <f t="shared" si="5"/>
        <v>67896229.1146381</v>
      </c>
      <c r="AA64" s="36">
        <f t="shared" si="5"/>
        <v>63980142.514434665</v>
      </c>
      <c r="AB64" s="36">
        <f t="shared" si="5"/>
        <v>63202958.42278001</v>
      </c>
      <c r="AC64" s="36">
        <f t="shared" si="5"/>
        <v>60786131.56310934</v>
      </c>
      <c r="AD64" s="36">
        <f t="shared" si="5"/>
        <v>59424385.8744778</v>
      </c>
      <c r="AE64" s="36">
        <f>AE55</f>
        <v>58802752.825260036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229510259.63550717</v>
      </c>
      <c r="G65" s="38">
        <f t="shared" si="6"/>
        <v>212525317.75323448</v>
      </c>
      <c r="H65" s="38">
        <f t="shared" si="6"/>
        <v>201719735.29413578</v>
      </c>
      <c r="I65" s="38">
        <f t="shared" si="6"/>
        <v>183867405.2224854</v>
      </c>
      <c r="J65" s="38">
        <f t="shared" si="6"/>
        <v>187481325.99529344</v>
      </c>
      <c r="K65" s="38">
        <f t="shared" si="6"/>
        <v>194600514.5949101</v>
      </c>
      <c r="L65" s="38">
        <f t="shared" si="6"/>
        <v>197727116.39704633</v>
      </c>
      <c r="M65" s="38">
        <f t="shared" si="6"/>
        <v>208560591.47825247</v>
      </c>
      <c r="N65" s="38">
        <f t="shared" si="6"/>
        <v>216876047.8081151</v>
      </c>
      <c r="O65" s="38">
        <f t="shared" si="6"/>
        <v>220286270.0938556</v>
      </c>
      <c r="P65" s="38">
        <f t="shared" si="6"/>
        <v>214222965.07906818</v>
      </c>
      <c r="Q65" s="38">
        <f t="shared" si="6"/>
        <v>206683267.07524377</v>
      </c>
      <c r="R65" s="38">
        <f t="shared" si="6"/>
        <v>205982107.99314505</v>
      </c>
      <c r="S65" s="38">
        <f t="shared" si="6"/>
        <v>202031692.40912098</v>
      </c>
      <c r="T65" s="38">
        <f t="shared" si="6"/>
        <v>200011700.53367442</v>
      </c>
      <c r="U65" s="38">
        <f t="shared" si="6"/>
        <v>205143844.47560292</v>
      </c>
      <c r="V65" s="38">
        <f t="shared" si="6"/>
        <v>211750518.20157465</v>
      </c>
      <c r="W65" s="38">
        <f t="shared" si="6"/>
        <v>216772957.39686078</v>
      </c>
      <c r="X65" s="38">
        <f t="shared" si="6"/>
        <v>215867739.58529204</v>
      </c>
      <c r="Y65" s="38">
        <f t="shared" si="6"/>
        <v>217969412.96012768</v>
      </c>
      <c r="Z65" s="38">
        <f t="shared" si="6"/>
        <v>223617463.82546347</v>
      </c>
      <c r="AA65" s="38">
        <f t="shared" si="6"/>
        <v>212945685.32552093</v>
      </c>
      <c r="AB65" s="38">
        <f t="shared" si="6"/>
        <v>204767659.15401402</v>
      </c>
      <c r="AC65" s="38">
        <f t="shared" si="6"/>
        <v>217260178.51668552</v>
      </c>
      <c r="AD65" s="38">
        <f t="shared" si="6"/>
        <v>223203618.7227578</v>
      </c>
      <c r="AE65" s="38">
        <f t="shared" si="6"/>
        <v>218425302.0711882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35628264.42303074</v>
      </c>
      <c r="G69" s="36">
        <f t="shared" si="8"/>
        <v>34541384.124121144</v>
      </c>
      <c r="H69" s="36">
        <f t="shared" si="8"/>
        <v>33640163.81375874</v>
      </c>
      <c r="I69" s="36">
        <f t="shared" si="8"/>
        <v>31484831.33812552</v>
      </c>
      <c r="J69" s="36">
        <f t="shared" si="8"/>
        <v>34412202.95240781</v>
      </c>
      <c r="K69" s="36">
        <f t="shared" si="8"/>
        <v>34449914.17392889</v>
      </c>
      <c r="L69" s="36">
        <f t="shared" si="8"/>
        <v>36435837.03294879</v>
      </c>
      <c r="M69" s="36">
        <f t="shared" si="8"/>
        <v>38303801.409201056</v>
      </c>
      <c r="N69" s="36">
        <f t="shared" si="8"/>
        <v>39981368.750777364</v>
      </c>
      <c r="O69" s="36">
        <f t="shared" si="8"/>
        <v>38563397.52562082</v>
      </c>
      <c r="P69" s="36">
        <f t="shared" si="8"/>
        <v>33662147.60607717</v>
      </c>
      <c r="Q69" s="36">
        <f t="shared" si="8"/>
        <v>32926575.8471649</v>
      </c>
      <c r="R69" s="36">
        <f t="shared" si="8"/>
        <v>36302817.208624005</v>
      </c>
      <c r="S69" s="36">
        <f t="shared" si="8"/>
        <v>35728607.541802615</v>
      </c>
      <c r="T69" s="36">
        <f t="shared" si="8"/>
        <v>35335407.26923585</v>
      </c>
      <c r="U69" s="36">
        <f t="shared" si="8"/>
        <v>34307967.078756385</v>
      </c>
      <c r="V69" s="36">
        <f t="shared" si="8"/>
        <v>36644149.71364309</v>
      </c>
      <c r="W69" s="36">
        <f t="shared" si="8"/>
        <v>34750210.118889146</v>
      </c>
      <c r="X69" s="36">
        <f t="shared" si="8"/>
        <v>31673830.105522234</v>
      </c>
      <c r="Y69" s="36">
        <f t="shared" si="8"/>
        <v>34370294.95350637</v>
      </c>
      <c r="Z69" s="36">
        <f t="shared" si="8"/>
        <v>39314684.00975752</v>
      </c>
      <c r="AA69" s="36">
        <f t="shared" si="8"/>
        <v>38247782.15417561</v>
      </c>
      <c r="AB69" s="36">
        <f t="shared" si="8"/>
        <v>35178511.53146793</v>
      </c>
      <c r="AC69" s="36">
        <f t="shared" si="8"/>
        <v>39047127.911390334</v>
      </c>
      <c r="AD69" s="36">
        <f t="shared" si="8"/>
        <v>38079543.03892505</v>
      </c>
      <c r="AE69" s="36">
        <f>SUM(AE11,AE21,AE27,AE32,AE54)</f>
        <v>39128008.79945676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28727739.398900896</v>
      </c>
      <c r="G70" s="36">
        <f t="shared" si="9"/>
        <v>22700407.49217485</v>
      </c>
      <c r="H70" s="36">
        <f t="shared" si="9"/>
        <v>25772435.10421054</v>
      </c>
      <c r="I70" s="36">
        <f t="shared" si="9"/>
        <v>21815449.09871698</v>
      </c>
      <c r="J70" s="36">
        <f t="shared" si="9"/>
        <v>25273766.02969391</v>
      </c>
      <c r="K70" s="36">
        <f t="shared" si="9"/>
        <v>24858851.413703434</v>
      </c>
      <c r="L70" s="36">
        <f t="shared" si="9"/>
        <v>28575729.09832056</v>
      </c>
      <c r="M70" s="36">
        <f t="shared" si="9"/>
        <v>27211349.030633144</v>
      </c>
      <c r="N70" s="36">
        <f t="shared" si="9"/>
        <v>27649946.215317387</v>
      </c>
      <c r="O70" s="36">
        <f t="shared" si="9"/>
        <v>27280635.024402432</v>
      </c>
      <c r="P70" s="36">
        <f t="shared" si="9"/>
        <v>27066048.57463569</v>
      </c>
      <c r="Q70" s="36">
        <f t="shared" si="9"/>
        <v>26682843.56297554</v>
      </c>
      <c r="R70" s="36">
        <f t="shared" si="9"/>
        <v>27704128.280060362</v>
      </c>
      <c r="S70" s="36">
        <f t="shared" si="9"/>
        <v>28428135.97652684</v>
      </c>
      <c r="T70" s="36">
        <f t="shared" si="9"/>
        <v>27881878.116836127</v>
      </c>
      <c r="U70" s="36">
        <f t="shared" si="9"/>
        <v>27062703.51558857</v>
      </c>
      <c r="V70" s="36">
        <f t="shared" si="9"/>
        <v>27901621.971648186</v>
      </c>
      <c r="W70" s="36">
        <f t="shared" si="9"/>
        <v>29699951.167262446</v>
      </c>
      <c r="X70" s="36">
        <f t="shared" si="9"/>
        <v>27710875.969989926</v>
      </c>
      <c r="Y70" s="36">
        <f t="shared" si="9"/>
        <v>30200577.078502256</v>
      </c>
      <c r="Z70" s="36">
        <f t="shared" si="9"/>
        <v>32079876.15390071</v>
      </c>
      <c r="AA70" s="36">
        <f t="shared" si="9"/>
        <v>30652445.775312487</v>
      </c>
      <c r="AB70" s="36">
        <f t="shared" si="9"/>
        <v>30399950.839215126</v>
      </c>
      <c r="AC70" s="36">
        <f t="shared" si="9"/>
        <v>33104336.387408696</v>
      </c>
      <c r="AD70" s="36">
        <f t="shared" si="9"/>
        <v>34527257.023505494</v>
      </c>
      <c r="AE70" s="36">
        <f>SUM(AE8,AE18,AE25,AE30,AE38,AE45,AE51)</f>
        <v>28662659.219581276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39473485.42217779</v>
      </c>
      <c r="G71" s="36">
        <f t="shared" si="10"/>
        <v>34667209.6282966</v>
      </c>
      <c r="H71" s="36">
        <f t="shared" si="10"/>
        <v>30339363.61127209</v>
      </c>
      <c r="I71" s="36">
        <f t="shared" si="10"/>
        <v>24346499.643282745</v>
      </c>
      <c r="J71" s="36">
        <f t="shared" si="10"/>
        <v>27405253.95306886</v>
      </c>
      <c r="K71" s="36">
        <f t="shared" si="10"/>
        <v>27351853.849612553</v>
      </c>
      <c r="L71" s="36">
        <f t="shared" si="10"/>
        <v>24525353.576543383</v>
      </c>
      <c r="M71" s="36">
        <f t="shared" si="10"/>
        <v>26051348.108301237</v>
      </c>
      <c r="N71" s="36">
        <f t="shared" si="10"/>
        <v>27106729.14980874</v>
      </c>
      <c r="O71" s="36">
        <f t="shared" si="10"/>
        <v>26010782.35148198</v>
      </c>
      <c r="P71" s="36">
        <f t="shared" si="10"/>
        <v>25243744.19676087</v>
      </c>
      <c r="Q71" s="36">
        <f t="shared" si="10"/>
        <v>24914556.289658412</v>
      </c>
      <c r="R71" s="36">
        <f t="shared" si="10"/>
        <v>26566755.98918095</v>
      </c>
      <c r="S71" s="36">
        <f t="shared" si="10"/>
        <v>27459516.015836272</v>
      </c>
      <c r="T71" s="36">
        <f t="shared" si="10"/>
        <v>27614898.76204089</v>
      </c>
      <c r="U71" s="36">
        <f t="shared" si="10"/>
        <v>29217539.84632666</v>
      </c>
      <c r="V71" s="36">
        <f t="shared" si="10"/>
        <v>33890467.570710674</v>
      </c>
      <c r="W71" s="36">
        <f t="shared" si="10"/>
        <v>33628102.56351684</v>
      </c>
      <c r="X71" s="36">
        <f t="shared" si="10"/>
        <v>33043814.54538645</v>
      </c>
      <c r="Y71" s="36">
        <f t="shared" si="10"/>
        <v>28838380.520029612</v>
      </c>
      <c r="Z71" s="36">
        <f t="shared" si="10"/>
        <v>28166312.737365343</v>
      </c>
      <c r="AA71" s="36">
        <f t="shared" si="10"/>
        <v>21085468.560555913</v>
      </c>
      <c r="AB71" s="36">
        <f t="shared" si="10"/>
        <v>19003156.86168347</v>
      </c>
      <c r="AC71" s="36">
        <f t="shared" si="10"/>
        <v>19042605.9840756</v>
      </c>
      <c r="AD71" s="36">
        <f t="shared" si="10"/>
        <v>20351897.748172946</v>
      </c>
      <c r="AE71" s="36">
        <f>SUM(AE10,AE13,AE19,AE26,AE31,AE35,AE39,AE42,AE47,AE53)</f>
        <v>20405135.128463876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71980842.17361225</v>
      </c>
      <c r="G72" s="36">
        <f t="shared" si="11"/>
        <v>67386855.29925701</v>
      </c>
      <c r="H72" s="36">
        <f t="shared" si="11"/>
        <v>60293693.644149505</v>
      </c>
      <c r="I72" s="36">
        <f t="shared" si="11"/>
        <v>54369352.64331893</v>
      </c>
      <c r="J72" s="36">
        <f t="shared" si="11"/>
        <v>49491107.01413306</v>
      </c>
      <c r="K72" s="36">
        <f t="shared" si="11"/>
        <v>58248023.0033244</v>
      </c>
      <c r="L72" s="36">
        <f t="shared" si="11"/>
        <v>59400766.578619815</v>
      </c>
      <c r="M72" s="36">
        <f t="shared" si="11"/>
        <v>62771167.75668531</v>
      </c>
      <c r="N72" s="36">
        <f t="shared" si="11"/>
        <v>59964794.889654726</v>
      </c>
      <c r="O72" s="36">
        <f t="shared" si="11"/>
        <v>60181788.31707842</v>
      </c>
      <c r="P72" s="36">
        <f t="shared" si="11"/>
        <v>64050000.63877375</v>
      </c>
      <c r="Q72" s="36">
        <f t="shared" si="11"/>
        <v>62439293.689986266</v>
      </c>
      <c r="R72" s="36">
        <f t="shared" si="11"/>
        <v>60873485.21226607</v>
      </c>
      <c r="S72" s="36">
        <f t="shared" si="11"/>
        <v>62246252.85567667</v>
      </c>
      <c r="T72" s="36">
        <f t="shared" si="11"/>
        <v>61274711.89399319</v>
      </c>
      <c r="U72" s="36">
        <f t="shared" si="11"/>
        <v>62960375.58531035</v>
      </c>
      <c r="V72" s="36">
        <f t="shared" si="11"/>
        <v>66083814.847815126</v>
      </c>
      <c r="W72" s="36">
        <f t="shared" si="11"/>
        <v>65990968.8549983</v>
      </c>
      <c r="X72" s="36">
        <f t="shared" si="11"/>
        <v>66367353.46363974</v>
      </c>
      <c r="Y72" s="36">
        <f t="shared" si="11"/>
        <v>66949777.2048031</v>
      </c>
      <c r="Z72" s="36">
        <f t="shared" si="11"/>
        <v>67356590.15770732</v>
      </c>
      <c r="AA72" s="36">
        <f t="shared" si="11"/>
        <v>67061401.93279762</v>
      </c>
      <c r="AB72" s="36">
        <f t="shared" si="11"/>
        <v>68612754.48951443</v>
      </c>
      <c r="AC72" s="36">
        <f t="shared" si="11"/>
        <v>73152499.17337082</v>
      </c>
      <c r="AD72" s="36">
        <f t="shared" si="11"/>
        <v>76847420.49702512</v>
      </c>
      <c r="AE72" s="36">
        <f>SUM(AE7,AE15,AE17,AE23,AE29,AE34,AE37,AE44,AE50)</f>
        <v>74146944.60800788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53700199.221352816</v>
      </c>
      <c r="G73" s="36">
        <f t="shared" si="12"/>
        <v>53229349.067274</v>
      </c>
      <c r="H73" s="36">
        <f t="shared" si="12"/>
        <v>51674044.500240564</v>
      </c>
      <c r="I73" s="36">
        <f t="shared" si="12"/>
        <v>51851250.17810154</v>
      </c>
      <c r="J73" s="36">
        <f t="shared" si="12"/>
        <v>50899011.06314875</v>
      </c>
      <c r="K73" s="36">
        <f t="shared" si="12"/>
        <v>49691734.29932611</v>
      </c>
      <c r="L73" s="36">
        <f t="shared" si="12"/>
        <v>48789460.06110212</v>
      </c>
      <c r="M73" s="36">
        <f t="shared" si="12"/>
        <v>54222925.17343173</v>
      </c>
      <c r="N73" s="36">
        <f t="shared" si="12"/>
        <v>62173303.922548875</v>
      </c>
      <c r="O73" s="36">
        <f t="shared" si="12"/>
        <v>68249660.4787602</v>
      </c>
      <c r="P73" s="36">
        <f t="shared" si="12"/>
        <v>64200999.25935958</v>
      </c>
      <c r="Q73" s="36">
        <f t="shared" si="12"/>
        <v>59720021.54185827</v>
      </c>
      <c r="R73" s="36">
        <f t="shared" si="12"/>
        <v>54534865.40781534</v>
      </c>
      <c r="S73" s="36">
        <f t="shared" si="12"/>
        <v>48169017.262117356</v>
      </c>
      <c r="T73" s="36">
        <f t="shared" si="12"/>
        <v>47904884.57636217</v>
      </c>
      <c r="U73" s="36">
        <f t="shared" si="12"/>
        <v>51595198.67385801</v>
      </c>
      <c r="V73" s="36">
        <f t="shared" si="12"/>
        <v>47230413.12409564</v>
      </c>
      <c r="W73" s="36">
        <f t="shared" si="12"/>
        <v>52703777.277186945</v>
      </c>
      <c r="X73" s="36">
        <f t="shared" si="12"/>
        <v>57072046.5863404</v>
      </c>
      <c r="Y73" s="36">
        <f t="shared" si="12"/>
        <v>57610198.07106769</v>
      </c>
      <c r="Z73" s="36">
        <f t="shared" si="12"/>
        <v>56699850.831245415</v>
      </c>
      <c r="AA73" s="36">
        <f t="shared" si="12"/>
        <v>55898711.03087327</v>
      </c>
      <c r="AB73" s="36">
        <f t="shared" si="12"/>
        <v>51573105.42731063</v>
      </c>
      <c r="AC73" s="36">
        <f t="shared" si="12"/>
        <v>52913784.36709468</v>
      </c>
      <c r="AD73" s="36">
        <f t="shared" si="12"/>
        <v>53397381.11880587</v>
      </c>
      <c r="AE73" s="36">
        <f>SUM(AE9,AE20,AE41,AE46,AE52)</f>
        <v>56082363.781229906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229510530.6390745</v>
      </c>
      <c r="G74" s="38">
        <f t="shared" si="13"/>
        <v>212525205.6111236</v>
      </c>
      <c r="H74" s="38">
        <f t="shared" si="13"/>
        <v>201719700.67363143</v>
      </c>
      <c r="I74" s="38">
        <f t="shared" si="13"/>
        <v>183867382.9015457</v>
      </c>
      <c r="J74" s="38">
        <f t="shared" si="13"/>
        <v>187481341.01245236</v>
      </c>
      <c r="K74" s="38">
        <f t="shared" si="13"/>
        <v>194600376.7398954</v>
      </c>
      <c r="L74" s="38">
        <f t="shared" si="13"/>
        <v>197727146.34753466</v>
      </c>
      <c r="M74" s="38">
        <f t="shared" si="13"/>
        <v>208560591.47825247</v>
      </c>
      <c r="N74" s="38">
        <f t="shared" si="13"/>
        <v>216876142.92810708</v>
      </c>
      <c r="O74" s="38">
        <f t="shared" si="13"/>
        <v>220286263.69734383</v>
      </c>
      <c r="P74" s="38">
        <f t="shared" si="13"/>
        <v>214222940.27560705</v>
      </c>
      <c r="Q74" s="38">
        <f t="shared" si="13"/>
        <v>206683290.93164337</v>
      </c>
      <c r="R74" s="38">
        <f t="shared" si="13"/>
        <v>205982052.09794673</v>
      </c>
      <c r="S74" s="38">
        <f t="shared" si="13"/>
        <v>202031529.65195975</v>
      </c>
      <c r="T74" s="38">
        <f t="shared" si="13"/>
        <v>200011780.61846823</v>
      </c>
      <c r="U74" s="38">
        <f t="shared" si="13"/>
        <v>205143784.69983998</v>
      </c>
      <c r="V74" s="38">
        <f t="shared" si="13"/>
        <v>211750467.22791272</v>
      </c>
      <c r="W74" s="38">
        <f t="shared" si="13"/>
        <v>216773009.98185366</v>
      </c>
      <c r="X74" s="38">
        <f t="shared" si="13"/>
        <v>215867920.67087874</v>
      </c>
      <c r="Y74" s="38">
        <f t="shared" si="13"/>
        <v>217969227.82790905</v>
      </c>
      <c r="Z74" s="38">
        <f t="shared" si="13"/>
        <v>223617313.88997632</v>
      </c>
      <c r="AA74" s="38">
        <f t="shared" si="13"/>
        <v>212945809.45371488</v>
      </c>
      <c r="AB74" s="38">
        <f t="shared" si="13"/>
        <v>204767479.14919162</v>
      </c>
      <c r="AC74" s="38">
        <f t="shared" si="13"/>
        <v>217260353.82334018</v>
      </c>
      <c r="AD74" s="38">
        <f t="shared" si="13"/>
        <v>223203499.42643452</v>
      </c>
      <c r="AE74" s="38">
        <f t="shared" si="13"/>
        <v>218425111.5367397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29262446.595337797</v>
      </c>
      <c r="G82" s="16">
        <f aca="true" t="shared" si="15" ref="G82:AD82">(G61-G100)</f>
        <v>28811955.99614474</v>
      </c>
      <c r="H82" s="16">
        <f t="shared" si="15"/>
        <v>27031875.66264134</v>
      </c>
      <c r="I82" s="16">
        <f t="shared" si="15"/>
        <v>25080357.546588514</v>
      </c>
      <c r="J82" s="16">
        <f t="shared" si="15"/>
        <v>28071373.034061804</v>
      </c>
      <c r="K82" s="16">
        <f t="shared" si="15"/>
        <v>28251514.030278586</v>
      </c>
      <c r="L82" s="16">
        <f t="shared" si="15"/>
        <v>23749142.0758782</v>
      </c>
      <c r="M82" s="16">
        <f t="shared" si="15"/>
        <v>27600222.738551788</v>
      </c>
      <c r="N82" s="16">
        <f t="shared" si="15"/>
        <v>31262422.861247484</v>
      </c>
      <c r="O82" s="16">
        <f t="shared" si="15"/>
        <v>34172205.81250149</v>
      </c>
      <c r="P82" s="16">
        <f t="shared" si="15"/>
        <v>32878565.20090742</v>
      </c>
      <c r="Q82" s="16">
        <f t="shared" si="15"/>
        <v>33131562.829119675</v>
      </c>
      <c r="R82" s="16">
        <f t="shared" si="15"/>
        <v>33464939.27825903</v>
      </c>
      <c r="S82" s="16">
        <f t="shared" si="15"/>
        <v>30678588.791344307</v>
      </c>
      <c r="T82" s="16">
        <f t="shared" si="15"/>
        <v>29807504.8913786</v>
      </c>
      <c r="U82" s="16">
        <f t="shared" si="15"/>
        <v>28744835.091028895</v>
      </c>
      <c r="V82" s="16">
        <f t="shared" si="15"/>
        <v>29353949.648332875</v>
      </c>
      <c r="W82" s="16">
        <f t="shared" si="15"/>
        <v>30642234.877337992</v>
      </c>
      <c r="X82" s="16">
        <f t="shared" si="15"/>
        <v>31798602.13837854</v>
      </c>
      <c r="Y82" s="16">
        <f t="shared" si="15"/>
        <v>29963986.89967881</v>
      </c>
      <c r="Z82" s="16">
        <f t="shared" si="15"/>
        <v>31191178.872795485</v>
      </c>
      <c r="AA82" s="16">
        <f t="shared" si="15"/>
        <v>28980838.66246974</v>
      </c>
      <c r="AB82" s="16">
        <f t="shared" si="15"/>
        <v>26498612.237223096</v>
      </c>
      <c r="AC82" s="16">
        <f t="shared" si="15"/>
        <v>27031851.140535202</v>
      </c>
      <c r="AD82" s="16">
        <f t="shared" si="15"/>
        <v>26123822.62253306</v>
      </c>
      <c r="AE82" s="16">
        <f>(AE61-AE100)</f>
        <v>24268355.646675438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154150553.94992158</v>
      </c>
      <c r="G83" s="18">
        <f aca="true" t="shared" si="16" ref="G83:AD83">(G62-G101)</f>
        <v>136651099.48166287</v>
      </c>
      <c r="H83" s="18">
        <f t="shared" si="16"/>
        <v>127192051.63394754</v>
      </c>
      <c r="I83" s="18">
        <f t="shared" si="16"/>
        <v>114054931.71949592</v>
      </c>
      <c r="J83" s="18">
        <f t="shared" si="16"/>
        <v>111011251.22395395</v>
      </c>
      <c r="K83" s="18">
        <f t="shared" si="16"/>
        <v>118530106.11753272</v>
      </c>
      <c r="L83" s="18">
        <f t="shared" si="16"/>
        <v>128344556.77654599</v>
      </c>
      <c r="M83" s="18">
        <f t="shared" si="16"/>
        <v>132236373.42325681</v>
      </c>
      <c r="N83" s="18">
        <f t="shared" si="16"/>
        <v>135605344.66678253</v>
      </c>
      <c r="O83" s="18">
        <f t="shared" si="16"/>
        <v>134483883.00860974</v>
      </c>
      <c r="P83" s="18">
        <f t="shared" si="16"/>
        <v>128017855.57313682</v>
      </c>
      <c r="Q83" s="18">
        <f t="shared" si="16"/>
        <v>118319591.42194213</v>
      </c>
      <c r="R83" s="18">
        <f t="shared" si="16"/>
        <v>110760144.11208381</v>
      </c>
      <c r="S83" s="18">
        <f t="shared" si="16"/>
        <v>109905529.53368454</v>
      </c>
      <c r="T83" s="18">
        <f t="shared" si="16"/>
        <v>105089592.219732</v>
      </c>
      <c r="U83" s="18">
        <f t="shared" si="16"/>
        <v>100927660.59331775</v>
      </c>
      <c r="V83" s="18">
        <f t="shared" si="16"/>
        <v>110624681.85159862</v>
      </c>
      <c r="W83" s="18">
        <f t="shared" si="16"/>
        <v>107472714.7097692</v>
      </c>
      <c r="X83" s="18">
        <f t="shared" si="16"/>
        <v>109803034.03642543</v>
      </c>
      <c r="Y83" s="18">
        <f t="shared" si="16"/>
        <v>111715681.40396671</v>
      </c>
      <c r="Z83" s="18">
        <f t="shared" si="16"/>
        <v>117399624.74458331</v>
      </c>
      <c r="AA83" s="18">
        <f t="shared" si="16"/>
        <v>113546499.38838626</v>
      </c>
      <c r="AB83" s="18">
        <f t="shared" si="16"/>
        <v>108846400.23541951</v>
      </c>
      <c r="AC83" s="18">
        <f t="shared" si="16"/>
        <v>123055582.53943035</v>
      </c>
      <c r="AD83" s="18">
        <f t="shared" si="16"/>
        <v>129687284.11938395</v>
      </c>
      <c r="AE83" s="18">
        <f>(AE62-AE101)</f>
        <v>127669828.57205434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1291102.8158555997</v>
      </c>
      <c r="G84" s="18">
        <f aca="true" t="shared" si="17" ref="G84:AD84">(G63-G102)</f>
        <v>1185606.390702386</v>
      </c>
      <c r="H84" s="18">
        <f t="shared" si="17"/>
        <v>1098714.0781998974</v>
      </c>
      <c r="I84" s="18">
        <f t="shared" si="17"/>
        <v>1104627.9440567892</v>
      </c>
      <c r="J84" s="18">
        <f t="shared" si="17"/>
        <v>1131361.486161844</v>
      </c>
      <c r="K84" s="18">
        <f t="shared" si="17"/>
        <v>1103427.6391197708</v>
      </c>
      <c r="L84" s="18">
        <f t="shared" si="17"/>
        <v>1107744.23828083</v>
      </c>
      <c r="M84" s="18">
        <f t="shared" si="17"/>
        <v>1251357.8758558345</v>
      </c>
      <c r="N84" s="18">
        <f t="shared" si="17"/>
        <v>1194562.542788392</v>
      </c>
      <c r="O84" s="18">
        <f t="shared" si="17"/>
        <v>1285209.0309883843</v>
      </c>
      <c r="P84" s="18">
        <f t="shared" si="17"/>
        <v>1265909.1412664577</v>
      </c>
      <c r="Q84" s="18">
        <f t="shared" si="17"/>
        <v>1621554.7586419855</v>
      </c>
      <c r="R84" s="18">
        <f t="shared" si="17"/>
        <v>1597654.1025578273</v>
      </c>
      <c r="S84" s="18">
        <f t="shared" si="17"/>
        <v>1377681.0507486812</v>
      </c>
      <c r="T84" s="18">
        <f t="shared" si="17"/>
        <v>1440138.021089223</v>
      </c>
      <c r="U84" s="18">
        <f t="shared" si="17"/>
        <v>1429769.5637011884</v>
      </c>
      <c r="V84" s="18">
        <f t="shared" si="17"/>
        <v>1591889.9126486562</v>
      </c>
      <c r="W84" s="18">
        <f t="shared" si="17"/>
        <v>1506462.7585436348</v>
      </c>
      <c r="X84" s="18">
        <f t="shared" si="17"/>
        <v>1645165.841155706</v>
      </c>
      <c r="Y84" s="18">
        <f t="shared" si="17"/>
        <v>1648327.6179062526</v>
      </c>
      <c r="Z84" s="18">
        <f t="shared" si="17"/>
        <v>2212650.8984103035</v>
      </c>
      <c r="AA84" s="18">
        <f t="shared" si="17"/>
        <v>1601059.3470730146</v>
      </c>
      <c r="AB84" s="18">
        <f t="shared" si="17"/>
        <v>1713143.070787647</v>
      </c>
      <c r="AC84" s="18">
        <f t="shared" si="17"/>
        <v>1749248.132871102</v>
      </c>
      <c r="AD84" s="18">
        <f t="shared" si="17"/>
        <v>1933468.8996361305</v>
      </c>
      <c r="AE84" s="18">
        <f>(AE63-AE102)</f>
        <v>1856847.3967432599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39922875.98207359</v>
      </c>
      <c r="G85" s="18">
        <f aca="true" t="shared" si="18" ref="G85:AD85">(G64-G103)</f>
        <v>40958076.000246935</v>
      </c>
      <c r="H85" s="18">
        <f t="shared" si="18"/>
        <v>41902628.41726104</v>
      </c>
      <c r="I85" s="18">
        <f t="shared" si="18"/>
        <v>39046084.43703325</v>
      </c>
      <c r="J85" s="18">
        <f t="shared" si="18"/>
        <v>42827223.00947488</v>
      </c>
      <c r="K85" s="18">
        <f t="shared" si="18"/>
        <v>41419099.99513391</v>
      </c>
      <c r="L85" s="18">
        <f t="shared" si="18"/>
        <v>39556200.49609886</v>
      </c>
      <c r="M85" s="18">
        <f t="shared" si="18"/>
        <v>42285599.200942084</v>
      </c>
      <c r="N85" s="18">
        <f t="shared" si="18"/>
        <v>42863212.99179559</v>
      </c>
      <c r="O85" s="18">
        <f t="shared" si="18"/>
        <v>45913016.78170717</v>
      </c>
      <c r="P85" s="18">
        <f t="shared" si="18"/>
        <v>47243704.54231264</v>
      </c>
      <c r="Q85" s="18">
        <f t="shared" si="18"/>
        <v>48404225.96417763</v>
      </c>
      <c r="R85" s="18">
        <f t="shared" si="18"/>
        <v>54625936.039935514</v>
      </c>
      <c r="S85" s="18">
        <f t="shared" si="18"/>
        <v>54014490.13991632</v>
      </c>
      <c r="T85" s="18">
        <f t="shared" si="18"/>
        <v>57792297.28722533</v>
      </c>
      <c r="U85" s="18">
        <f t="shared" si="18"/>
        <v>68392035.78775384</v>
      </c>
      <c r="V85" s="18">
        <f t="shared" si="18"/>
        <v>64961309.75203282</v>
      </c>
      <c r="W85" s="18">
        <f t="shared" si="18"/>
        <v>71691998.05958652</v>
      </c>
      <c r="X85" s="18">
        <f t="shared" si="18"/>
        <v>66825091.793700196</v>
      </c>
      <c r="Y85" s="18">
        <f t="shared" si="18"/>
        <v>69021201.97500752</v>
      </c>
      <c r="Z85" s="18">
        <f t="shared" si="18"/>
        <v>67482236.953302</v>
      </c>
      <c r="AA85" s="18">
        <f t="shared" si="18"/>
        <v>63592922.0288913</v>
      </c>
      <c r="AB85" s="18">
        <f t="shared" si="18"/>
        <v>62879293.281613536</v>
      </c>
      <c r="AC85" s="18">
        <f t="shared" si="18"/>
        <v>60459121.66581659</v>
      </c>
      <c r="AD85" s="18">
        <f t="shared" si="18"/>
        <v>59079376.63201976</v>
      </c>
      <c r="AE85" s="18">
        <f>(AE64-AE103)</f>
        <v>58454487.26819028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224626979.34318858</v>
      </c>
      <c r="G86" s="19">
        <f aca="true" t="shared" si="19" ref="G86:AE86">SUM(G82:G85)</f>
        <v>207606737.86875695</v>
      </c>
      <c r="H86" s="19">
        <f t="shared" si="19"/>
        <v>197225269.7920498</v>
      </c>
      <c r="I86" s="19">
        <f t="shared" si="19"/>
        <v>179286001.64717448</v>
      </c>
      <c r="J86" s="19">
        <f t="shared" si="19"/>
        <v>183041208.75365248</v>
      </c>
      <c r="K86" s="19">
        <f t="shared" si="19"/>
        <v>189304147.78206497</v>
      </c>
      <c r="L86" s="19">
        <f t="shared" si="19"/>
        <v>192757643.58680385</v>
      </c>
      <c r="M86" s="19">
        <f t="shared" si="19"/>
        <v>203373553.2386065</v>
      </c>
      <c r="N86" s="19">
        <f t="shared" si="19"/>
        <v>210925543.062614</v>
      </c>
      <c r="O86" s="19">
        <f t="shared" si="19"/>
        <v>215854314.6338068</v>
      </c>
      <c r="P86" s="19">
        <f t="shared" si="19"/>
        <v>209406034.45762336</v>
      </c>
      <c r="Q86" s="19">
        <f t="shared" si="19"/>
        <v>201476934.97388142</v>
      </c>
      <c r="R86" s="19">
        <f t="shared" si="19"/>
        <v>200448673.5328362</v>
      </c>
      <c r="S86" s="19">
        <f t="shared" si="19"/>
        <v>195976289.51569384</v>
      </c>
      <c r="T86" s="19">
        <f t="shared" si="19"/>
        <v>194129532.41942516</v>
      </c>
      <c r="U86" s="19">
        <f t="shared" si="19"/>
        <v>199494301.03580165</v>
      </c>
      <c r="V86" s="19">
        <f t="shared" si="19"/>
        <v>206531831.16461295</v>
      </c>
      <c r="W86" s="19">
        <f t="shared" si="19"/>
        <v>211313410.40523735</v>
      </c>
      <c r="X86" s="19">
        <f t="shared" si="19"/>
        <v>210071893.80965987</v>
      </c>
      <c r="Y86" s="19">
        <f t="shared" si="19"/>
        <v>212349197.8965593</v>
      </c>
      <c r="Z86" s="19">
        <f t="shared" si="19"/>
        <v>218285691.4690911</v>
      </c>
      <c r="AA86" s="19">
        <f t="shared" si="19"/>
        <v>207721319.4268203</v>
      </c>
      <c r="AB86" s="19">
        <f t="shared" si="19"/>
        <v>199937448.82504377</v>
      </c>
      <c r="AC86" s="19">
        <f t="shared" si="19"/>
        <v>212295803.47865325</v>
      </c>
      <c r="AD86" s="19">
        <f t="shared" si="19"/>
        <v>216823952.2735729</v>
      </c>
      <c r="AE86" s="19">
        <f t="shared" si="19"/>
        <v>212249518.88366336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35628264.42303074</v>
      </c>
      <c r="G90" s="18">
        <f aca="true" t="shared" si="21" ref="G90:AD90">(G69-G108)</f>
        <v>34541384.124121144</v>
      </c>
      <c r="H90" s="18">
        <f t="shared" si="21"/>
        <v>33640163.81375874</v>
      </c>
      <c r="I90" s="18">
        <f t="shared" si="21"/>
        <v>31484831.33812552</v>
      </c>
      <c r="J90" s="18">
        <f t="shared" si="21"/>
        <v>34412202.95240781</v>
      </c>
      <c r="K90" s="18">
        <f t="shared" si="21"/>
        <v>34449914.17392889</v>
      </c>
      <c r="L90" s="18">
        <f t="shared" si="21"/>
        <v>36435837.03294879</v>
      </c>
      <c r="M90" s="18">
        <f t="shared" si="21"/>
        <v>38303801.409201056</v>
      </c>
      <c r="N90" s="18">
        <f t="shared" si="21"/>
        <v>39981368.750777364</v>
      </c>
      <c r="O90" s="18">
        <f t="shared" si="21"/>
        <v>38563397.52562082</v>
      </c>
      <c r="P90" s="18">
        <f t="shared" si="21"/>
        <v>33662147.60607717</v>
      </c>
      <c r="Q90" s="18">
        <f t="shared" si="21"/>
        <v>32926575.8471649</v>
      </c>
      <c r="R90" s="18">
        <f t="shared" si="21"/>
        <v>36302817.208624005</v>
      </c>
      <c r="S90" s="18">
        <f t="shared" si="21"/>
        <v>35728607.541802615</v>
      </c>
      <c r="T90" s="18">
        <f t="shared" si="21"/>
        <v>35335407.26923585</v>
      </c>
      <c r="U90" s="18">
        <f t="shared" si="21"/>
        <v>34307967.078756385</v>
      </c>
      <c r="V90" s="18">
        <f t="shared" si="21"/>
        <v>36644149.71364309</v>
      </c>
      <c r="W90" s="18">
        <f t="shared" si="21"/>
        <v>34750210.118889146</v>
      </c>
      <c r="X90" s="18">
        <f t="shared" si="21"/>
        <v>31673830.105522234</v>
      </c>
      <c r="Y90" s="18">
        <f t="shared" si="21"/>
        <v>34370294.95350637</v>
      </c>
      <c r="Z90" s="18">
        <f t="shared" si="21"/>
        <v>39314684.00975752</v>
      </c>
      <c r="AA90" s="18">
        <f t="shared" si="21"/>
        <v>38247782.15417561</v>
      </c>
      <c r="AB90" s="18">
        <f t="shared" si="21"/>
        <v>35178511.53146793</v>
      </c>
      <c r="AC90" s="18">
        <f t="shared" si="21"/>
        <v>39047127.911390334</v>
      </c>
      <c r="AD90" s="18">
        <f t="shared" si="21"/>
        <v>38079543.03892505</v>
      </c>
      <c r="AE90" s="18">
        <f>(AE69-AE108)</f>
        <v>39128008.79945676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28727739.398900896</v>
      </c>
      <c r="G91" s="18">
        <f aca="true" t="shared" si="22" ref="G91:AD91">(G70-G109)</f>
        <v>22700407.49217485</v>
      </c>
      <c r="H91" s="18">
        <f t="shared" si="22"/>
        <v>25772435.10421054</v>
      </c>
      <c r="I91" s="18">
        <f t="shared" si="22"/>
        <v>21815449.09871698</v>
      </c>
      <c r="J91" s="18">
        <f t="shared" si="22"/>
        <v>25273766.02969391</v>
      </c>
      <c r="K91" s="18">
        <f t="shared" si="22"/>
        <v>24858851.413703434</v>
      </c>
      <c r="L91" s="18">
        <f t="shared" si="22"/>
        <v>28575729.09832056</v>
      </c>
      <c r="M91" s="18">
        <f t="shared" si="22"/>
        <v>27211349.030633144</v>
      </c>
      <c r="N91" s="18">
        <f t="shared" si="22"/>
        <v>27649946.215317387</v>
      </c>
      <c r="O91" s="18">
        <f t="shared" si="22"/>
        <v>27280635.024402432</v>
      </c>
      <c r="P91" s="18">
        <f t="shared" si="22"/>
        <v>27066048.57463569</v>
      </c>
      <c r="Q91" s="18">
        <f t="shared" si="22"/>
        <v>26682843.56297554</v>
      </c>
      <c r="R91" s="18">
        <f t="shared" si="22"/>
        <v>27704128.280060362</v>
      </c>
      <c r="S91" s="18">
        <f t="shared" si="22"/>
        <v>28428135.97652684</v>
      </c>
      <c r="T91" s="18">
        <f t="shared" si="22"/>
        <v>27881878.116836127</v>
      </c>
      <c r="U91" s="18">
        <f t="shared" si="22"/>
        <v>27062703.51558857</v>
      </c>
      <c r="V91" s="18">
        <f t="shared" si="22"/>
        <v>27901621.971648186</v>
      </c>
      <c r="W91" s="18">
        <f t="shared" si="22"/>
        <v>29699951.167262446</v>
      </c>
      <c r="X91" s="18">
        <f t="shared" si="22"/>
        <v>27710875.969989926</v>
      </c>
      <c r="Y91" s="18">
        <f t="shared" si="22"/>
        <v>30200577.078502256</v>
      </c>
      <c r="Z91" s="18">
        <f t="shared" si="22"/>
        <v>32079876.15390071</v>
      </c>
      <c r="AA91" s="18">
        <f t="shared" si="22"/>
        <v>30652445.775312487</v>
      </c>
      <c r="AB91" s="18">
        <f t="shared" si="22"/>
        <v>30399950.839215126</v>
      </c>
      <c r="AC91" s="18">
        <f t="shared" si="22"/>
        <v>33104336.387408696</v>
      </c>
      <c r="AD91" s="18">
        <f t="shared" si="22"/>
        <v>34527257.023505494</v>
      </c>
      <c r="AE91" s="18">
        <f>(AE70-AE109)</f>
        <v>28662659.219581276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34829671.85325688</v>
      </c>
      <c r="G92" s="18">
        <f aca="true" t="shared" si="23" ref="G92:AD92">(G71-G110)</f>
        <v>29978287.637145467</v>
      </c>
      <c r="H92" s="18">
        <f t="shared" si="23"/>
        <v>26054326.836006265</v>
      </c>
      <c r="I92" s="18">
        <f t="shared" si="23"/>
        <v>19984362.35284462</v>
      </c>
      <c r="J92" s="18">
        <f t="shared" si="23"/>
        <v>23198956.17530738</v>
      </c>
      <c r="K92" s="18">
        <f t="shared" si="23"/>
        <v>22273398.963558257</v>
      </c>
      <c r="L92" s="18">
        <f t="shared" si="23"/>
        <v>19768949.84079908</v>
      </c>
      <c r="M92" s="18">
        <f t="shared" si="23"/>
        <v>21105196.613721296</v>
      </c>
      <c r="N92" s="18">
        <f t="shared" si="23"/>
        <v>21388521.243245903</v>
      </c>
      <c r="O92" s="18">
        <f t="shared" si="23"/>
        <v>21817091.108360935</v>
      </c>
      <c r="P92" s="18">
        <f t="shared" si="23"/>
        <v>20672005.534552447</v>
      </c>
      <c r="Q92" s="18">
        <f t="shared" si="23"/>
        <v>19927576.656741783</v>
      </c>
      <c r="R92" s="18">
        <f t="shared" si="23"/>
        <v>21256958.69113046</v>
      </c>
      <c r="S92" s="18">
        <f t="shared" si="23"/>
        <v>21631833.876673795</v>
      </c>
      <c r="T92" s="18">
        <f t="shared" si="23"/>
        <v>21970744.514573887</v>
      </c>
      <c r="U92" s="18">
        <f t="shared" si="23"/>
        <v>23801922.578788333</v>
      </c>
      <c r="V92" s="18">
        <f t="shared" si="23"/>
        <v>28898803.588800456</v>
      </c>
      <c r="W92" s="18">
        <f t="shared" si="23"/>
        <v>28408379.351593684</v>
      </c>
      <c r="X92" s="18">
        <f t="shared" si="23"/>
        <v>27499029.608446673</v>
      </c>
      <c r="Y92" s="18">
        <f t="shared" si="23"/>
        <v>23471852.925804928</v>
      </c>
      <c r="Z92" s="18">
        <f t="shared" si="23"/>
        <v>23084423.340538956</v>
      </c>
      <c r="AA92" s="18">
        <f t="shared" si="23"/>
        <v>16090050.545831827</v>
      </c>
      <c r="AB92" s="18">
        <f t="shared" si="23"/>
        <v>14399185.70275217</v>
      </c>
      <c r="AC92" s="18">
        <f t="shared" si="23"/>
        <v>14287388.80273131</v>
      </c>
      <c r="AD92" s="18">
        <f t="shared" si="23"/>
        <v>14184126.59722389</v>
      </c>
      <c r="AE92" s="18">
        <f>(AE71-AE110)</f>
        <v>14440143.233464703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71741375.45021452</v>
      </c>
      <c r="G93" s="18">
        <f aca="true" t="shared" si="24" ref="G93:AD93">(G72-G111)</f>
        <v>67157197.40593061</v>
      </c>
      <c r="H93" s="18">
        <f t="shared" si="24"/>
        <v>60084264.91732937</v>
      </c>
      <c r="I93" s="18">
        <f t="shared" si="24"/>
        <v>54150086.35844613</v>
      </c>
      <c r="J93" s="18">
        <f t="shared" si="24"/>
        <v>49257287.55025359</v>
      </c>
      <c r="K93" s="18">
        <f t="shared" si="24"/>
        <v>58030111.07653359</v>
      </c>
      <c r="L93" s="18">
        <f t="shared" si="24"/>
        <v>59187697.50412168</v>
      </c>
      <c r="M93" s="18">
        <f t="shared" si="24"/>
        <v>62530281.01161931</v>
      </c>
      <c r="N93" s="18">
        <f t="shared" si="24"/>
        <v>59732498.05071646</v>
      </c>
      <c r="O93" s="18">
        <f t="shared" si="24"/>
        <v>59943524.10015068</v>
      </c>
      <c r="P93" s="18">
        <f t="shared" si="24"/>
        <v>63804808.67953735</v>
      </c>
      <c r="Q93" s="18">
        <f t="shared" si="24"/>
        <v>62219941.22154053</v>
      </c>
      <c r="R93" s="18">
        <f t="shared" si="24"/>
        <v>60649848.05000767</v>
      </c>
      <c r="S93" s="18">
        <f t="shared" si="24"/>
        <v>62018532.101412006</v>
      </c>
      <c r="T93" s="18">
        <f t="shared" si="24"/>
        <v>61036698.02721092</v>
      </c>
      <c r="U93" s="18">
        <f t="shared" si="24"/>
        <v>62726449.41304741</v>
      </c>
      <c r="V93" s="18">
        <f t="shared" si="24"/>
        <v>65856791.79276366</v>
      </c>
      <c r="W93" s="18">
        <f t="shared" si="24"/>
        <v>65751145.07529803</v>
      </c>
      <c r="X93" s="18">
        <f t="shared" si="24"/>
        <v>66116292.62494735</v>
      </c>
      <c r="Y93" s="18">
        <f t="shared" si="24"/>
        <v>66696089.735459365</v>
      </c>
      <c r="Z93" s="18">
        <f t="shared" si="24"/>
        <v>67106707.19816132</v>
      </c>
      <c r="AA93" s="18">
        <f t="shared" si="24"/>
        <v>66832454.048821084</v>
      </c>
      <c r="AB93" s="18">
        <f t="shared" si="24"/>
        <v>68386515.31947549</v>
      </c>
      <c r="AC93" s="18">
        <f t="shared" si="24"/>
        <v>72943341.31668283</v>
      </c>
      <c r="AD93" s="18">
        <f t="shared" si="24"/>
        <v>76635525.19878925</v>
      </c>
      <c r="AE93" s="18">
        <f>(AE72-AE111)</f>
        <v>73936153.31548214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53700199.221352816</v>
      </c>
      <c r="G94" s="18">
        <f aca="true" t="shared" si="25" ref="G94:AD94">(G73-G112)</f>
        <v>53229349.067274</v>
      </c>
      <c r="H94" s="18">
        <f t="shared" si="25"/>
        <v>51674044.500240564</v>
      </c>
      <c r="I94" s="18">
        <f t="shared" si="25"/>
        <v>51851250.17810154</v>
      </c>
      <c r="J94" s="18">
        <f t="shared" si="25"/>
        <v>50899011.06314875</v>
      </c>
      <c r="K94" s="18">
        <f t="shared" si="25"/>
        <v>49691734.29932611</v>
      </c>
      <c r="L94" s="18">
        <f t="shared" si="25"/>
        <v>48789460.06110212</v>
      </c>
      <c r="M94" s="18">
        <f t="shared" si="25"/>
        <v>54222925.17343173</v>
      </c>
      <c r="N94" s="18">
        <f t="shared" si="25"/>
        <v>62173303.922548875</v>
      </c>
      <c r="O94" s="18">
        <f t="shared" si="25"/>
        <v>68249660.4787602</v>
      </c>
      <c r="P94" s="18">
        <f t="shared" si="25"/>
        <v>64200999.25935958</v>
      </c>
      <c r="Q94" s="18">
        <f t="shared" si="25"/>
        <v>59720021.54185827</v>
      </c>
      <c r="R94" s="18">
        <f t="shared" si="25"/>
        <v>54534865.40781534</v>
      </c>
      <c r="S94" s="18">
        <f t="shared" si="25"/>
        <v>48169017.262117356</v>
      </c>
      <c r="T94" s="18">
        <f t="shared" si="25"/>
        <v>47904884.57636217</v>
      </c>
      <c r="U94" s="18">
        <f t="shared" si="25"/>
        <v>51595198.67385801</v>
      </c>
      <c r="V94" s="18">
        <f t="shared" si="25"/>
        <v>47230413.12409564</v>
      </c>
      <c r="W94" s="18">
        <f t="shared" si="25"/>
        <v>52703777.277186945</v>
      </c>
      <c r="X94" s="18">
        <f t="shared" si="25"/>
        <v>57072046.5863404</v>
      </c>
      <c r="Y94" s="18">
        <f t="shared" si="25"/>
        <v>57610198.07106769</v>
      </c>
      <c r="Z94" s="18">
        <f t="shared" si="25"/>
        <v>56699850.831245415</v>
      </c>
      <c r="AA94" s="18">
        <f t="shared" si="25"/>
        <v>55898711.03087327</v>
      </c>
      <c r="AB94" s="18">
        <f t="shared" si="25"/>
        <v>51573105.42731063</v>
      </c>
      <c r="AC94" s="18">
        <f t="shared" si="25"/>
        <v>52913784.36709468</v>
      </c>
      <c r="AD94" s="18">
        <f t="shared" si="25"/>
        <v>53397381.11880587</v>
      </c>
      <c r="AE94" s="18">
        <f>(AE73-AE112)</f>
        <v>56082363.781229906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224627250.34675586</v>
      </c>
      <c r="G95" s="19">
        <f aca="true" t="shared" si="26" ref="G95:AE95">SUM(G90:G94)</f>
        <v>207606625.72664607</v>
      </c>
      <c r="H95" s="19">
        <f t="shared" si="26"/>
        <v>197225235.17154548</v>
      </c>
      <c r="I95" s="19">
        <f t="shared" si="26"/>
        <v>179285979.3262348</v>
      </c>
      <c r="J95" s="19">
        <f t="shared" si="26"/>
        <v>183041223.77081144</v>
      </c>
      <c r="K95" s="19">
        <f t="shared" si="26"/>
        <v>189304009.9270503</v>
      </c>
      <c r="L95" s="19">
        <f t="shared" si="26"/>
        <v>192757673.53729224</v>
      </c>
      <c r="M95" s="19">
        <f t="shared" si="26"/>
        <v>203373553.2386065</v>
      </c>
      <c r="N95" s="19">
        <f t="shared" si="26"/>
        <v>210925638.18260598</v>
      </c>
      <c r="O95" s="19">
        <f t="shared" si="26"/>
        <v>215854308.2372951</v>
      </c>
      <c r="P95" s="19">
        <f t="shared" si="26"/>
        <v>209406009.65416223</v>
      </c>
      <c r="Q95" s="19">
        <f t="shared" si="26"/>
        <v>201476958.83028102</v>
      </c>
      <c r="R95" s="19">
        <f t="shared" si="26"/>
        <v>200448617.63763785</v>
      </c>
      <c r="S95" s="19">
        <f t="shared" si="26"/>
        <v>195976126.7585326</v>
      </c>
      <c r="T95" s="19">
        <f t="shared" si="26"/>
        <v>194129612.50421897</v>
      </c>
      <c r="U95" s="19">
        <f t="shared" si="26"/>
        <v>199494241.2600387</v>
      </c>
      <c r="V95" s="19">
        <f t="shared" si="26"/>
        <v>206531780.19095105</v>
      </c>
      <c r="W95" s="19">
        <f t="shared" si="26"/>
        <v>211313462.99023026</v>
      </c>
      <c r="X95" s="19">
        <f t="shared" si="26"/>
        <v>210072074.89524657</v>
      </c>
      <c r="Y95" s="19">
        <f t="shared" si="26"/>
        <v>212349012.7643406</v>
      </c>
      <c r="Z95" s="19">
        <f t="shared" si="26"/>
        <v>218285541.5336039</v>
      </c>
      <c r="AA95" s="19">
        <f t="shared" si="26"/>
        <v>207721443.55501428</v>
      </c>
      <c r="AB95" s="19">
        <f t="shared" si="26"/>
        <v>199937268.82022136</v>
      </c>
      <c r="AC95" s="19">
        <f t="shared" si="26"/>
        <v>212295978.78530788</v>
      </c>
      <c r="AD95" s="19">
        <f t="shared" si="26"/>
        <v>216823832.97724956</v>
      </c>
      <c r="AE95" s="19">
        <f t="shared" si="26"/>
        <v>212249328.3492148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f>F99+1</f>
        <v>1981</v>
      </c>
      <c r="H99" s="41">
        <f aca="true" t="shared" si="27" ref="H99:AE99">G99+1</f>
        <v>1982</v>
      </c>
      <c r="I99" s="41">
        <f t="shared" si="27"/>
        <v>1983</v>
      </c>
      <c r="J99" s="41">
        <f t="shared" si="27"/>
        <v>1984</v>
      </c>
      <c r="K99" s="41">
        <f t="shared" si="27"/>
        <v>1985</v>
      </c>
      <c r="L99" s="41">
        <f t="shared" si="27"/>
        <v>1986</v>
      </c>
      <c r="M99" s="41">
        <f t="shared" si="27"/>
        <v>1987</v>
      </c>
      <c r="N99" s="41">
        <f t="shared" si="27"/>
        <v>1988</v>
      </c>
      <c r="O99" s="41">
        <f t="shared" si="27"/>
        <v>1989</v>
      </c>
      <c r="P99" s="41">
        <f t="shared" si="27"/>
        <v>1990</v>
      </c>
      <c r="Q99" s="41">
        <f t="shared" si="27"/>
        <v>1991</v>
      </c>
      <c r="R99" s="41">
        <f t="shared" si="27"/>
        <v>1992</v>
      </c>
      <c r="S99" s="41">
        <f t="shared" si="27"/>
        <v>1993</v>
      </c>
      <c r="T99" s="41">
        <f t="shared" si="27"/>
        <v>1994</v>
      </c>
      <c r="U99" s="41">
        <f t="shared" si="27"/>
        <v>1995</v>
      </c>
      <c r="V99" s="41">
        <f t="shared" si="27"/>
        <v>1996</v>
      </c>
      <c r="W99" s="41">
        <f t="shared" si="27"/>
        <v>1997</v>
      </c>
      <c r="X99" s="41">
        <f t="shared" si="27"/>
        <v>1998</v>
      </c>
      <c r="Y99" s="41">
        <f t="shared" si="27"/>
        <v>1999</v>
      </c>
      <c r="Z99" s="41">
        <f t="shared" si="27"/>
        <v>2000</v>
      </c>
      <c r="AA99" s="41">
        <f t="shared" si="27"/>
        <v>2001</v>
      </c>
      <c r="AB99" s="41">
        <f t="shared" si="27"/>
        <v>2002</v>
      </c>
      <c r="AC99" s="41">
        <f t="shared" si="27"/>
        <v>2003</v>
      </c>
      <c r="AD99" s="41">
        <f t="shared" si="27"/>
        <v>2004</v>
      </c>
      <c r="AE99" s="41">
        <f t="shared" si="27"/>
        <v>2005</v>
      </c>
    </row>
    <row r="100" spans="3:31" ht="12.75">
      <c r="C100" s="44" t="s">
        <v>6</v>
      </c>
      <c r="D100" s="42"/>
      <c r="E100" s="42"/>
      <c r="F100" s="45">
        <f>F117</f>
        <v>97214.30923114876</v>
      </c>
      <c r="G100" s="45">
        <f aca="true" t="shared" si="28" ref="G100:AD100">G117</f>
        <v>84524.86566520776</v>
      </c>
      <c r="H100" s="45">
        <f t="shared" si="28"/>
        <v>56670.75735439773</v>
      </c>
      <c r="I100" s="45">
        <f t="shared" si="28"/>
        <v>50813.446205713946</v>
      </c>
      <c r="J100" s="45">
        <f t="shared" si="28"/>
        <v>61391.28653494823</v>
      </c>
      <c r="K100" s="45">
        <f t="shared" si="28"/>
        <v>43179.47152445002</v>
      </c>
      <c r="L100" s="45">
        <f t="shared" si="28"/>
        <v>30265.89137148346</v>
      </c>
      <c r="M100" s="45">
        <f t="shared" si="28"/>
        <v>33825.94186978749</v>
      </c>
      <c r="N100" s="45">
        <f t="shared" si="28"/>
        <v>29100.459369686774</v>
      </c>
      <c r="O100" s="45">
        <f t="shared" si="28"/>
        <v>26076.31973354431</v>
      </c>
      <c r="P100" s="45">
        <f t="shared" si="28"/>
        <v>26415.53304265364</v>
      </c>
      <c r="Q100" s="45">
        <f t="shared" si="28"/>
        <v>23732.297020885067</v>
      </c>
      <c r="R100" s="45">
        <f t="shared" si="28"/>
        <v>51452.74614789408</v>
      </c>
      <c r="S100" s="45">
        <f t="shared" si="28"/>
        <v>37308.490770980476</v>
      </c>
      <c r="T100" s="45">
        <f t="shared" si="28"/>
        <v>36547.766416397855</v>
      </c>
      <c r="U100" s="45">
        <f t="shared" si="28"/>
        <v>38260.288487306396</v>
      </c>
      <c r="V100" s="45">
        <f t="shared" si="28"/>
        <v>37138.57337517466</v>
      </c>
      <c r="W100" s="45">
        <f t="shared" si="28"/>
        <v>35629.48082804615</v>
      </c>
      <c r="X100" s="45">
        <f t="shared" si="28"/>
        <v>32286.599080976357</v>
      </c>
      <c r="Y100" s="45">
        <f t="shared" si="28"/>
        <v>32246.323397276712</v>
      </c>
      <c r="Z100" s="45">
        <f t="shared" si="28"/>
        <v>33663.34104117632</v>
      </c>
      <c r="AA100" s="45">
        <f t="shared" si="28"/>
        <v>30655.83666807237</v>
      </c>
      <c r="AB100" s="45">
        <f t="shared" si="28"/>
        <v>27143.576316265677</v>
      </c>
      <c r="AC100" s="45">
        <f t="shared" si="28"/>
        <v>27782.610327764356</v>
      </c>
      <c r="AD100" s="45">
        <f t="shared" si="28"/>
        <v>27355.509115015873</v>
      </c>
      <c r="AE100" s="45">
        <f>AE117</f>
        <v>27048.125666446886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4604508.8149859095</v>
      </c>
      <c r="G101" s="45">
        <f aca="true" t="shared" si="29" ref="G101:AD101">G119</f>
        <v>4637554.270622459</v>
      </c>
      <c r="H101" s="45">
        <f t="shared" si="29"/>
        <v>4261251.453979967</v>
      </c>
      <c r="I101" s="45">
        <f t="shared" si="29"/>
        <v>4322749.755691601</v>
      </c>
      <c r="J101" s="45">
        <f t="shared" si="29"/>
        <v>4158914.7853493826</v>
      </c>
      <c r="K101" s="45">
        <f t="shared" si="29"/>
        <v>5036774.353490659</v>
      </c>
      <c r="L101" s="45">
        <f t="shared" si="29"/>
        <v>4706212.547124686</v>
      </c>
      <c r="M101" s="45">
        <f t="shared" si="29"/>
        <v>4891857.949662978</v>
      </c>
      <c r="N101" s="45">
        <f t="shared" si="29"/>
        <v>5642412.574995612</v>
      </c>
      <c r="O101" s="45">
        <f t="shared" si="29"/>
        <v>4110385.596283473</v>
      </c>
      <c r="P101" s="45">
        <f t="shared" si="29"/>
        <v>4529354.440590339</v>
      </c>
      <c r="Q101" s="45">
        <f t="shared" si="29"/>
        <v>4921354.16791024</v>
      </c>
      <c r="R101" s="45">
        <f t="shared" si="29"/>
        <v>5249938.899432174</v>
      </c>
      <c r="S101" s="45">
        <f t="shared" si="29"/>
        <v>5746764.711264589</v>
      </c>
      <c r="T101" s="45">
        <f t="shared" si="29"/>
        <v>5509956.534021628</v>
      </c>
      <c r="U101" s="45">
        <f t="shared" si="29"/>
        <v>5273719.44646794</v>
      </c>
      <c r="V101" s="45">
        <f t="shared" si="29"/>
        <v>4842260.177039385</v>
      </c>
      <c r="W101" s="45">
        <f t="shared" si="29"/>
        <v>5060152.681518664</v>
      </c>
      <c r="X101" s="45">
        <f t="shared" si="29"/>
        <v>5362406.046296429</v>
      </c>
      <c r="Y101" s="45">
        <f t="shared" si="29"/>
        <v>5176242.028432864</v>
      </c>
      <c r="Z101" s="45">
        <f t="shared" si="29"/>
        <v>4884116.853995094</v>
      </c>
      <c r="AA101" s="45">
        <f t="shared" si="29"/>
        <v>4806489.576489182</v>
      </c>
      <c r="AB101" s="45">
        <f t="shared" si="29"/>
        <v>4479401.611487494</v>
      </c>
      <c r="AC101" s="45">
        <f t="shared" si="29"/>
        <v>4602508.107661335</v>
      </c>
      <c r="AD101" s="45">
        <f t="shared" si="29"/>
        <v>5994040.522758829</v>
      </c>
      <c r="AE101" s="45">
        <f>AE119</f>
        <v>5794751.005717359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0</v>
      </c>
      <c r="G102" s="45">
        <f aca="true" t="shared" si="30" ref="G102:AD102">G121</f>
        <v>0</v>
      </c>
      <c r="H102" s="45">
        <f t="shared" si="30"/>
        <v>0</v>
      </c>
      <c r="I102" s="45">
        <f t="shared" si="30"/>
        <v>0</v>
      </c>
      <c r="J102" s="45">
        <f t="shared" si="30"/>
        <v>0</v>
      </c>
      <c r="K102" s="45">
        <f t="shared" si="30"/>
        <v>0</v>
      </c>
      <c r="L102" s="45">
        <f t="shared" si="30"/>
        <v>0</v>
      </c>
      <c r="M102" s="45">
        <f t="shared" si="30"/>
        <v>0</v>
      </c>
      <c r="N102" s="45">
        <f t="shared" si="30"/>
        <v>0</v>
      </c>
      <c r="O102" s="45">
        <f t="shared" si="30"/>
        <v>0</v>
      </c>
      <c r="P102" s="45">
        <f t="shared" si="30"/>
        <v>0</v>
      </c>
      <c r="Q102" s="45">
        <f t="shared" si="30"/>
        <v>0</v>
      </c>
      <c r="R102" s="45">
        <f t="shared" si="30"/>
        <v>0</v>
      </c>
      <c r="S102" s="45">
        <f t="shared" si="30"/>
        <v>0</v>
      </c>
      <c r="T102" s="45">
        <f t="shared" si="30"/>
        <v>0</v>
      </c>
      <c r="U102" s="45">
        <f t="shared" si="30"/>
        <v>0</v>
      </c>
      <c r="V102" s="45">
        <f t="shared" si="30"/>
        <v>0</v>
      </c>
      <c r="W102" s="45">
        <f t="shared" si="30"/>
        <v>0</v>
      </c>
      <c r="X102" s="45">
        <f t="shared" si="30"/>
        <v>0</v>
      </c>
      <c r="Y102" s="45">
        <f t="shared" si="30"/>
        <v>0</v>
      </c>
      <c r="Z102" s="45">
        <f t="shared" si="30"/>
        <v>0</v>
      </c>
      <c r="AA102" s="45">
        <f t="shared" si="30"/>
        <v>0</v>
      </c>
      <c r="AB102" s="45">
        <f t="shared" si="30"/>
        <v>0</v>
      </c>
      <c r="AC102" s="45">
        <f t="shared" si="30"/>
        <v>7074.422750444482</v>
      </c>
      <c r="AD102" s="45">
        <f t="shared" si="30"/>
        <v>13261.174853030418</v>
      </c>
      <c r="AE102" s="45">
        <f>AE121</f>
        <v>5718.499071342989</v>
      </c>
    </row>
    <row r="103" spans="3:31" ht="12.75">
      <c r="C103" s="44" t="s">
        <v>69</v>
      </c>
      <c r="D103" s="42"/>
      <c r="E103" s="42"/>
      <c r="F103" s="45">
        <f>F134</f>
        <v>181557.16810158253</v>
      </c>
      <c r="G103" s="45">
        <f aca="true" t="shared" si="31" ref="G103:AD103">G134</f>
        <v>196500.74818986547</v>
      </c>
      <c r="H103" s="45">
        <f t="shared" si="31"/>
        <v>176543.29075159424</v>
      </c>
      <c r="I103" s="45">
        <f t="shared" si="31"/>
        <v>207840.37341361202</v>
      </c>
      <c r="J103" s="45">
        <f t="shared" si="31"/>
        <v>219811.16975661955</v>
      </c>
      <c r="K103" s="45">
        <f t="shared" si="31"/>
        <v>216412.98782998923</v>
      </c>
      <c r="L103" s="45">
        <f t="shared" si="31"/>
        <v>232994.3717462695</v>
      </c>
      <c r="M103" s="45">
        <f t="shared" si="31"/>
        <v>261354.34811317764</v>
      </c>
      <c r="N103" s="45">
        <f t="shared" si="31"/>
        <v>278991.7111358025</v>
      </c>
      <c r="O103" s="45">
        <f t="shared" si="31"/>
        <v>295493.54403176374</v>
      </c>
      <c r="P103" s="45">
        <f t="shared" si="31"/>
        <v>261160.64781182885</v>
      </c>
      <c r="Q103" s="45">
        <f t="shared" si="31"/>
        <v>261245.63643123576</v>
      </c>
      <c r="R103" s="45">
        <f t="shared" si="31"/>
        <v>232042.8147288218</v>
      </c>
      <c r="S103" s="45">
        <f t="shared" si="31"/>
        <v>271329.69139157515</v>
      </c>
      <c r="T103" s="45">
        <f t="shared" si="31"/>
        <v>335663.813811243</v>
      </c>
      <c r="U103" s="45">
        <f t="shared" si="31"/>
        <v>337563.70484601654</v>
      </c>
      <c r="V103" s="45">
        <f t="shared" si="31"/>
        <v>339288.28654712386</v>
      </c>
      <c r="W103" s="45">
        <f t="shared" si="31"/>
        <v>363764.8292767116</v>
      </c>
      <c r="X103" s="45">
        <f t="shared" si="31"/>
        <v>401153.1302547711</v>
      </c>
      <c r="Y103" s="45">
        <f t="shared" si="31"/>
        <v>411726.7117382764</v>
      </c>
      <c r="Z103" s="45">
        <f t="shared" si="31"/>
        <v>413992.1613361144</v>
      </c>
      <c r="AA103" s="45">
        <f t="shared" si="31"/>
        <v>387220.48554336355</v>
      </c>
      <c r="AB103" s="45">
        <f t="shared" si="31"/>
        <v>323665.1411664736</v>
      </c>
      <c r="AC103" s="45">
        <f t="shared" si="31"/>
        <v>327009.89729274734</v>
      </c>
      <c r="AD103" s="45">
        <f t="shared" si="31"/>
        <v>345009.24245804694</v>
      </c>
      <c r="AE103" s="45">
        <f>AE134</f>
        <v>348265.5570697567</v>
      </c>
    </row>
    <row r="104" spans="3:31" ht="12.75">
      <c r="C104" s="41" t="s">
        <v>79</v>
      </c>
      <c r="D104" s="43"/>
      <c r="E104" s="41"/>
      <c r="F104" s="47">
        <f>SUM(F100:F103)</f>
        <v>4883280.292318641</v>
      </c>
      <c r="G104" s="47">
        <f aca="true" t="shared" si="32" ref="G104:AE104">SUM(G100:G103)</f>
        <v>4918579.8844775325</v>
      </c>
      <c r="H104" s="47">
        <f t="shared" si="32"/>
        <v>4494465.502085959</v>
      </c>
      <c r="I104" s="47">
        <f t="shared" si="32"/>
        <v>4581403.575310927</v>
      </c>
      <c r="J104" s="47">
        <f t="shared" si="32"/>
        <v>4440117.24164095</v>
      </c>
      <c r="K104" s="47">
        <f t="shared" si="32"/>
        <v>5296366.812845098</v>
      </c>
      <c r="L104" s="47">
        <f t="shared" si="32"/>
        <v>4969472.810242439</v>
      </c>
      <c r="M104" s="47">
        <f t="shared" si="32"/>
        <v>5187038.239645943</v>
      </c>
      <c r="N104" s="47">
        <f t="shared" si="32"/>
        <v>5950504.745501101</v>
      </c>
      <c r="O104" s="47">
        <f t="shared" si="32"/>
        <v>4431955.460048781</v>
      </c>
      <c r="P104" s="47">
        <f t="shared" si="32"/>
        <v>4816930.621444821</v>
      </c>
      <c r="Q104" s="47">
        <f t="shared" si="32"/>
        <v>5206332.101362361</v>
      </c>
      <c r="R104" s="47">
        <f t="shared" si="32"/>
        <v>5533434.46030889</v>
      </c>
      <c r="S104" s="47">
        <f t="shared" si="32"/>
        <v>6055402.893427145</v>
      </c>
      <c r="T104" s="47">
        <f t="shared" si="32"/>
        <v>5882168.114249269</v>
      </c>
      <c r="U104" s="47">
        <f t="shared" si="32"/>
        <v>5649543.439801263</v>
      </c>
      <c r="V104" s="47">
        <f t="shared" si="32"/>
        <v>5218687.036961683</v>
      </c>
      <c r="W104" s="47">
        <f t="shared" si="32"/>
        <v>5459546.991623421</v>
      </c>
      <c r="X104" s="47">
        <f t="shared" si="32"/>
        <v>5795845.775632177</v>
      </c>
      <c r="Y104" s="47">
        <f t="shared" si="32"/>
        <v>5620215.063568417</v>
      </c>
      <c r="Z104" s="47">
        <f t="shared" si="32"/>
        <v>5331772.356372385</v>
      </c>
      <c r="AA104" s="47">
        <f t="shared" si="32"/>
        <v>5224365.898700618</v>
      </c>
      <c r="AB104" s="47">
        <f t="shared" si="32"/>
        <v>4830210.328970233</v>
      </c>
      <c r="AC104" s="47">
        <f t="shared" si="32"/>
        <v>4964375.0380322905</v>
      </c>
      <c r="AD104" s="47">
        <f t="shared" si="32"/>
        <v>6379666.449184923</v>
      </c>
      <c r="AE104" s="47">
        <f t="shared" si="32"/>
        <v>6175783.187524905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4643813.568920908</v>
      </c>
      <c r="G110" s="45">
        <f aca="true" t="shared" si="33" ref="G110:AD110">(G104-G111)</f>
        <v>4688921.991151133</v>
      </c>
      <c r="H110" s="45">
        <f t="shared" si="33"/>
        <v>4285036.775265825</v>
      </c>
      <c r="I110" s="45">
        <f t="shared" si="33"/>
        <v>4362137.290438127</v>
      </c>
      <c r="J110" s="45">
        <f t="shared" si="33"/>
        <v>4206297.777761483</v>
      </c>
      <c r="K110" s="45">
        <f t="shared" si="33"/>
        <v>5078454.886054298</v>
      </c>
      <c r="L110" s="45">
        <f t="shared" si="33"/>
        <v>4756403.735744305</v>
      </c>
      <c r="M110" s="45">
        <f t="shared" si="33"/>
        <v>4946151.494579943</v>
      </c>
      <c r="N110" s="45">
        <f t="shared" si="33"/>
        <v>5718207.906562834</v>
      </c>
      <c r="O110" s="45">
        <f t="shared" si="33"/>
        <v>4193691.2431210475</v>
      </c>
      <c r="P110" s="45">
        <f t="shared" si="33"/>
        <v>4571738.662208421</v>
      </c>
      <c r="Q110" s="45">
        <f t="shared" si="33"/>
        <v>4986979.632916627</v>
      </c>
      <c r="R110" s="45">
        <f t="shared" si="33"/>
        <v>5309797.29805049</v>
      </c>
      <c r="S110" s="45">
        <f t="shared" si="33"/>
        <v>5827682.139162478</v>
      </c>
      <c r="T110" s="45">
        <f t="shared" si="33"/>
        <v>5644154.247467002</v>
      </c>
      <c r="U110" s="45">
        <f t="shared" si="33"/>
        <v>5415617.26753833</v>
      </c>
      <c r="V110" s="45">
        <f t="shared" si="33"/>
        <v>4991663.981910217</v>
      </c>
      <c r="W110" s="45">
        <f t="shared" si="33"/>
        <v>5219723.211923155</v>
      </c>
      <c r="X110" s="45">
        <f t="shared" si="33"/>
        <v>5544784.936939777</v>
      </c>
      <c r="Y110" s="45">
        <f t="shared" si="33"/>
        <v>5366527.594224684</v>
      </c>
      <c r="Z110" s="45">
        <f t="shared" si="33"/>
        <v>5081889.3968263855</v>
      </c>
      <c r="AA110" s="45">
        <f t="shared" si="33"/>
        <v>4995418.014724085</v>
      </c>
      <c r="AB110" s="45">
        <f t="shared" si="33"/>
        <v>4603971.1589313</v>
      </c>
      <c r="AC110" s="45">
        <f t="shared" si="33"/>
        <v>4755217.18134429</v>
      </c>
      <c r="AD110" s="45">
        <f t="shared" si="33"/>
        <v>6167771.150949057</v>
      </c>
      <c r="AE110" s="45">
        <f>(AE104-AE111)</f>
        <v>5964991.894999173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239466.7233977333</v>
      </c>
      <c r="G111" s="45">
        <f aca="true" t="shared" si="34" ref="G111:AD111">G133</f>
        <v>229657.8933264</v>
      </c>
      <c r="H111" s="45">
        <f t="shared" si="34"/>
        <v>209428.7268201333</v>
      </c>
      <c r="I111" s="45">
        <f t="shared" si="34"/>
        <v>219266.28487279997</v>
      </c>
      <c r="J111" s="45">
        <f t="shared" si="34"/>
        <v>233819.46387946664</v>
      </c>
      <c r="K111" s="45">
        <f t="shared" si="34"/>
        <v>217911.92679079997</v>
      </c>
      <c r="L111" s="45">
        <f t="shared" si="34"/>
        <v>213069.0744981333</v>
      </c>
      <c r="M111" s="45">
        <f t="shared" si="34"/>
        <v>240886.745066</v>
      </c>
      <c r="N111" s="45">
        <f t="shared" si="34"/>
        <v>232296.83893826665</v>
      </c>
      <c r="O111" s="45">
        <f t="shared" si="34"/>
        <v>238264.2169277333</v>
      </c>
      <c r="P111" s="45">
        <f t="shared" si="34"/>
        <v>245191.95923639997</v>
      </c>
      <c r="Q111" s="45">
        <f t="shared" si="34"/>
        <v>219352.46844573334</v>
      </c>
      <c r="R111" s="45">
        <f t="shared" si="34"/>
        <v>223637.1622584</v>
      </c>
      <c r="S111" s="45">
        <f t="shared" si="34"/>
        <v>227720.75426466664</v>
      </c>
      <c r="T111" s="45">
        <f t="shared" si="34"/>
        <v>238013.86678226665</v>
      </c>
      <c r="U111" s="45">
        <f t="shared" si="34"/>
        <v>233926.1722629333</v>
      </c>
      <c r="V111" s="45">
        <f t="shared" si="34"/>
        <v>227023.05505146662</v>
      </c>
      <c r="W111" s="45">
        <f t="shared" si="34"/>
        <v>239823.77970026663</v>
      </c>
      <c r="X111" s="45">
        <f t="shared" si="34"/>
        <v>251060.8386924</v>
      </c>
      <c r="Y111" s="45">
        <f t="shared" si="34"/>
        <v>253687.46934373333</v>
      </c>
      <c r="Z111" s="45">
        <f t="shared" si="34"/>
        <v>249882.95954599997</v>
      </c>
      <c r="AA111" s="45">
        <f t="shared" si="34"/>
        <v>228947.88397653328</v>
      </c>
      <c r="AB111" s="45">
        <f t="shared" si="34"/>
        <v>226239.1700389333</v>
      </c>
      <c r="AC111" s="45">
        <f t="shared" si="34"/>
        <v>209157.856688</v>
      </c>
      <c r="AD111" s="45">
        <f t="shared" si="34"/>
        <v>211895.29823586662</v>
      </c>
      <c r="AE111" s="45">
        <f>AE133</f>
        <v>210791.2925257333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4883280.292318641</v>
      </c>
      <c r="G113" s="47">
        <f aca="true" t="shared" si="35" ref="G113:AD113">(G110+G111)</f>
        <v>4918579.8844775325</v>
      </c>
      <c r="H113" s="47">
        <f t="shared" si="35"/>
        <v>4494465.502085959</v>
      </c>
      <c r="I113" s="47">
        <f t="shared" si="35"/>
        <v>4581403.575310927</v>
      </c>
      <c r="J113" s="47">
        <f t="shared" si="35"/>
        <v>4440117.24164095</v>
      </c>
      <c r="K113" s="47">
        <f t="shared" si="35"/>
        <v>5296366.812845098</v>
      </c>
      <c r="L113" s="47">
        <f t="shared" si="35"/>
        <v>4969472.810242439</v>
      </c>
      <c r="M113" s="47">
        <f t="shared" si="35"/>
        <v>5187038.239645943</v>
      </c>
      <c r="N113" s="47">
        <f t="shared" si="35"/>
        <v>5950504.745501101</v>
      </c>
      <c r="O113" s="47">
        <f t="shared" si="35"/>
        <v>4431955.460048781</v>
      </c>
      <c r="P113" s="47">
        <f t="shared" si="35"/>
        <v>4816930.621444821</v>
      </c>
      <c r="Q113" s="47">
        <f t="shared" si="35"/>
        <v>5206332.101362361</v>
      </c>
      <c r="R113" s="47">
        <f t="shared" si="35"/>
        <v>5533434.46030889</v>
      </c>
      <c r="S113" s="47">
        <f t="shared" si="35"/>
        <v>6055402.893427145</v>
      </c>
      <c r="T113" s="47">
        <f t="shared" si="35"/>
        <v>5882168.114249269</v>
      </c>
      <c r="U113" s="47">
        <f t="shared" si="35"/>
        <v>5649543.439801263</v>
      </c>
      <c r="V113" s="47">
        <f t="shared" si="35"/>
        <v>5218687.036961683</v>
      </c>
      <c r="W113" s="47">
        <f t="shared" si="35"/>
        <v>5459546.991623421</v>
      </c>
      <c r="X113" s="47">
        <f t="shared" si="35"/>
        <v>5795845.775632177</v>
      </c>
      <c r="Y113" s="47">
        <f t="shared" si="35"/>
        <v>5620215.063568417</v>
      </c>
      <c r="Z113" s="47">
        <f t="shared" si="35"/>
        <v>5331772.356372385</v>
      </c>
      <c r="AA113" s="47">
        <f t="shared" si="35"/>
        <v>5224365.898700618</v>
      </c>
      <c r="AB113" s="47">
        <f t="shared" si="35"/>
        <v>4830210.328970233</v>
      </c>
      <c r="AC113" s="47">
        <f t="shared" si="35"/>
        <v>4964375.0380322905</v>
      </c>
      <c r="AD113" s="47">
        <f t="shared" si="35"/>
        <v>6379666.449184923</v>
      </c>
      <c r="AE113" s="47">
        <f>(AE110+AE111)</f>
        <v>6175783.187524905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121</v>
      </c>
      <c r="D116" s="51" t="s">
        <v>122</v>
      </c>
      <c r="E116" s="52"/>
      <c r="F116" s="53">
        <v>1980</v>
      </c>
      <c r="G116" s="53">
        <f aca="true" t="shared" si="36" ref="G116:AD116">F116+1</f>
        <v>1981</v>
      </c>
      <c r="H116" s="53">
        <f t="shared" si="36"/>
        <v>1982</v>
      </c>
      <c r="I116" s="53">
        <f t="shared" si="36"/>
        <v>1983</v>
      </c>
      <c r="J116" s="53">
        <f t="shared" si="36"/>
        <v>1984</v>
      </c>
      <c r="K116" s="53">
        <f t="shared" si="36"/>
        <v>1985</v>
      </c>
      <c r="L116" s="53">
        <f t="shared" si="36"/>
        <v>1986</v>
      </c>
      <c r="M116" s="53">
        <f t="shared" si="36"/>
        <v>1987</v>
      </c>
      <c r="N116" s="53">
        <f t="shared" si="36"/>
        <v>1988</v>
      </c>
      <c r="O116" s="53">
        <f t="shared" si="36"/>
        <v>1989</v>
      </c>
      <c r="P116" s="53">
        <f t="shared" si="36"/>
        <v>1990</v>
      </c>
      <c r="Q116" s="53">
        <f t="shared" si="36"/>
        <v>1991</v>
      </c>
      <c r="R116" s="53">
        <f t="shared" si="36"/>
        <v>1992</v>
      </c>
      <c r="S116" s="53">
        <f t="shared" si="36"/>
        <v>1993</v>
      </c>
      <c r="T116" s="53">
        <f t="shared" si="36"/>
        <v>1994</v>
      </c>
      <c r="U116" s="53">
        <f t="shared" si="36"/>
        <v>1995</v>
      </c>
      <c r="V116" s="53">
        <f t="shared" si="36"/>
        <v>1996</v>
      </c>
      <c r="W116" s="53">
        <f t="shared" si="36"/>
        <v>1997</v>
      </c>
      <c r="X116" s="53">
        <f t="shared" si="36"/>
        <v>1998</v>
      </c>
      <c r="Y116" s="53">
        <f t="shared" si="36"/>
        <v>1999</v>
      </c>
      <c r="Z116" s="53">
        <f t="shared" si="36"/>
        <v>2000</v>
      </c>
      <c r="AA116" s="53">
        <f t="shared" si="36"/>
        <v>2001</v>
      </c>
      <c r="AB116" s="53">
        <f t="shared" si="36"/>
        <v>2002</v>
      </c>
      <c r="AC116" s="53">
        <f t="shared" si="36"/>
        <v>2003</v>
      </c>
      <c r="AD116" s="53">
        <f t="shared" si="36"/>
        <v>2004</v>
      </c>
      <c r="AE116" s="53">
        <f>AD116+1</f>
        <v>2005</v>
      </c>
    </row>
    <row r="117" spans="3:32" ht="12.75">
      <c r="C117" s="51" t="s">
        <v>6</v>
      </c>
      <c r="D117" s="54">
        <v>0.018298264921781642</v>
      </c>
      <c r="E117" s="52"/>
      <c r="F117" s="55">
        <f aca="true" t="shared" si="37" ref="F117:AD117">(F139*$D117)*10^6</f>
        <v>97214.30923114876</v>
      </c>
      <c r="G117" s="55">
        <f t="shared" si="37"/>
        <v>84524.86566520776</v>
      </c>
      <c r="H117" s="55">
        <f t="shared" si="37"/>
        <v>56670.75735439773</v>
      </c>
      <c r="I117" s="55">
        <f t="shared" si="37"/>
        <v>50813.446205713946</v>
      </c>
      <c r="J117" s="55">
        <f t="shared" si="37"/>
        <v>61391.28653494823</v>
      </c>
      <c r="K117" s="55">
        <f t="shared" si="37"/>
        <v>43179.47152445002</v>
      </c>
      <c r="L117" s="55">
        <f t="shared" si="37"/>
        <v>30265.89137148346</v>
      </c>
      <c r="M117" s="55">
        <f t="shared" si="37"/>
        <v>33825.94186978749</v>
      </c>
      <c r="N117" s="55">
        <f t="shared" si="37"/>
        <v>29100.459369686774</v>
      </c>
      <c r="O117" s="55">
        <f t="shared" si="37"/>
        <v>26076.31973354431</v>
      </c>
      <c r="P117" s="55">
        <f t="shared" si="37"/>
        <v>26415.53304265364</v>
      </c>
      <c r="Q117" s="55">
        <f t="shared" si="37"/>
        <v>23732.297020885067</v>
      </c>
      <c r="R117" s="55">
        <f t="shared" si="37"/>
        <v>51452.74614789408</v>
      </c>
      <c r="S117" s="55">
        <f t="shared" si="37"/>
        <v>37308.490770980476</v>
      </c>
      <c r="T117" s="55">
        <f t="shared" si="37"/>
        <v>36547.766416397855</v>
      </c>
      <c r="U117" s="55">
        <f t="shared" si="37"/>
        <v>38260.288487306396</v>
      </c>
      <c r="V117" s="55">
        <f t="shared" si="37"/>
        <v>37138.57337517466</v>
      </c>
      <c r="W117" s="55">
        <f t="shared" si="37"/>
        <v>35629.48082804615</v>
      </c>
      <c r="X117" s="55">
        <f t="shared" si="37"/>
        <v>32286.599080976357</v>
      </c>
      <c r="Y117" s="55">
        <f t="shared" si="37"/>
        <v>32246.323397276712</v>
      </c>
      <c r="Z117" s="55">
        <f t="shared" si="37"/>
        <v>33663.34104117632</v>
      </c>
      <c r="AA117" s="55">
        <f t="shared" si="37"/>
        <v>30655.83666807237</v>
      </c>
      <c r="AB117" s="55">
        <f t="shared" si="37"/>
        <v>27143.576316265677</v>
      </c>
      <c r="AC117" s="55">
        <f t="shared" si="37"/>
        <v>27782.610327764356</v>
      </c>
      <c r="AD117" s="55">
        <f t="shared" si="37"/>
        <v>27355.509115015873</v>
      </c>
      <c r="AE117" s="55">
        <f>(AE139*$D117)*10^6</f>
        <v>27048.125666446886</v>
      </c>
      <c r="AF117" s="4"/>
    </row>
    <row r="118" spans="1:31" ht="12.75">
      <c r="A118" s="1"/>
      <c r="B118" s="1"/>
      <c r="C118" s="51"/>
      <c r="D118" s="51"/>
      <c r="E118" s="52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4604508.8149859095</v>
      </c>
      <c r="G119" s="55">
        <f aca="true" t="shared" si="38" ref="G119:AD119">SUM(G120,G122,G123,G124,G125,G126,G127,G128,G129,G130,G131,G132,G133)</f>
        <v>4637554.270622459</v>
      </c>
      <c r="H119" s="55">
        <f t="shared" si="38"/>
        <v>4261251.453979967</v>
      </c>
      <c r="I119" s="55">
        <f t="shared" si="38"/>
        <v>4322749.755691601</v>
      </c>
      <c r="J119" s="55">
        <f t="shared" si="38"/>
        <v>4158914.7853493826</v>
      </c>
      <c r="K119" s="55">
        <f t="shared" si="38"/>
        <v>5036774.353490659</v>
      </c>
      <c r="L119" s="55">
        <f t="shared" si="38"/>
        <v>4706212.547124686</v>
      </c>
      <c r="M119" s="55">
        <f t="shared" si="38"/>
        <v>4891857.949662978</v>
      </c>
      <c r="N119" s="55">
        <f t="shared" si="38"/>
        <v>5642412.574995612</v>
      </c>
      <c r="O119" s="55">
        <f t="shared" si="38"/>
        <v>4110385.596283473</v>
      </c>
      <c r="P119" s="55">
        <f t="shared" si="38"/>
        <v>4529354.440590339</v>
      </c>
      <c r="Q119" s="55">
        <f t="shared" si="38"/>
        <v>4921354.16791024</v>
      </c>
      <c r="R119" s="55">
        <f t="shared" si="38"/>
        <v>5249938.899432174</v>
      </c>
      <c r="S119" s="55">
        <f t="shared" si="38"/>
        <v>5746764.711264589</v>
      </c>
      <c r="T119" s="55">
        <f t="shared" si="38"/>
        <v>5509956.534021628</v>
      </c>
      <c r="U119" s="55">
        <f t="shared" si="38"/>
        <v>5273719.44646794</v>
      </c>
      <c r="V119" s="55">
        <f t="shared" si="38"/>
        <v>4842260.177039385</v>
      </c>
      <c r="W119" s="55">
        <f t="shared" si="38"/>
        <v>5060152.681518664</v>
      </c>
      <c r="X119" s="55">
        <f t="shared" si="38"/>
        <v>5362406.046296429</v>
      </c>
      <c r="Y119" s="55">
        <f t="shared" si="38"/>
        <v>5176242.028432864</v>
      </c>
      <c r="Z119" s="55">
        <f t="shared" si="38"/>
        <v>4884116.853995094</v>
      </c>
      <c r="AA119" s="55">
        <f t="shared" si="38"/>
        <v>4806489.576489182</v>
      </c>
      <c r="AB119" s="55">
        <f t="shared" si="38"/>
        <v>4479401.611487494</v>
      </c>
      <c r="AC119" s="55">
        <f t="shared" si="38"/>
        <v>4602508.107661335</v>
      </c>
      <c r="AD119" s="55">
        <f t="shared" si="38"/>
        <v>5994040.522758829</v>
      </c>
      <c r="AE119" s="55">
        <f>SUM(AE120,AE122,AE123,AE124,AE125,AE126,AE127,AE128,AE129,AE130,AE131,AE132,AE133)</f>
        <v>5794751.005717359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2500259.6758238003</v>
      </c>
      <c r="G120" s="55">
        <f aca="true" t="shared" si="39" ref="G120:AD120">G13</f>
        <v>2721143.0569906</v>
      </c>
      <c r="H120" s="55">
        <f t="shared" si="39"/>
        <v>2709332.4753249334</v>
      </c>
      <c r="I120" s="55">
        <f t="shared" si="39"/>
        <v>2876101.0471394667</v>
      </c>
      <c r="J120" s="55">
        <f t="shared" si="39"/>
        <v>2702825.804151</v>
      </c>
      <c r="K120" s="55">
        <f t="shared" si="39"/>
        <v>3616551.3435545997</v>
      </c>
      <c r="L120" s="55">
        <f t="shared" si="39"/>
        <v>3230358.2688388</v>
      </c>
      <c r="M120" s="55">
        <f t="shared" si="39"/>
        <v>3288050.232973</v>
      </c>
      <c r="N120" s="55">
        <f t="shared" si="39"/>
        <v>4008120.9618186</v>
      </c>
      <c r="O120" s="55">
        <f t="shared" si="39"/>
        <v>2492016.3800018667</v>
      </c>
      <c r="P120" s="55">
        <f t="shared" si="39"/>
        <v>2771478.1197172664</v>
      </c>
      <c r="Q120" s="55">
        <f t="shared" si="39"/>
        <v>3198568.668602267</v>
      </c>
      <c r="R120" s="55">
        <f t="shared" si="39"/>
        <v>3463690.3209392</v>
      </c>
      <c r="S120" s="55">
        <f t="shared" si="39"/>
        <v>4047846.1788152666</v>
      </c>
      <c r="T120" s="55">
        <f t="shared" si="39"/>
        <v>3732157.215193</v>
      </c>
      <c r="U120" s="55">
        <f t="shared" si="39"/>
        <v>3548456.931849867</v>
      </c>
      <c r="V120" s="55">
        <f t="shared" si="39"/>
        <v>3102557.8750525336</v>
      </c>
      <c r="W120" s="55">
        <f t="shared" si="39"/>
        <v>3174603.7089044666</v>
      </c>
      <c r="X120" s="55">
        <f t="shared" si="39"/>
        <v>3323443.9652062</v>
      </c>
      <c r="Y120" s="55">
        <f t="shared" si="39"/>
        <v>3147828.9136316</v>
      </c>
      <c r="Z120" s="55">
        <f t="shared" si="39"/>
        <v>2953581.479874667</v>
      </c>
      <c r="AA120" s="55">
        <f t="shared" si="39"/>
        <v>2969722.3260121997</v>
      </c>
      <c r="AB120" s="55">
        <f t="shared" si="39"/>
        <v>2582946.7934138</v>
      </c>
      <c r="AC120" s="55">
        <f t="shared" si="39"/>
        <v>2706674.7331447997</v>
      </c>
      <c r="AD120" s="55">
        <f t="shared" si="39"/>
        <v>3847255.270118333</v>
      </c>
      <c r="AE120" s="55">
        <f>AE13</f>
        <v>3757236.5634767334</v>
      </c>
    </row>
    <row r="121" spans="1:31" ht="12.75">
      <c r="A121" s="4"/>
      <c r="B121" s="4"/>
      <c r="C121" s="57" t="s">
        <v>92</v>
      </c>
      <c r="D121" s="54">
        <v>0</v>
      </c>
      <c r="E121" s="56"/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7074.422750444482</v>
      </c>
      <c r="AD121" s="55">
        <v>13261.174853030418</v>
      </c>
      <c r="AE121" s="55">
        <v>5718.499071342989</v>
      </c>
    </row>
    <row r="122" spans="1:31" ht="12.75">
      <c r="A122" s="4"/>
      <c r="B122" s="4"/>
      <c r="C122" s="57" t="s">
        <v>93</v>
      </c>
      <c r="D122" s="54">
        <v>0</v>
      </c>
      <c r="E122" s="56"/>
      <c r="F122" s="55">
        <v>0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838.6804271700795</v>
      </c>
      <c r="AD122" s="55">
        <v>1555.1882784636457</v>
      </c>
      <c r="AE122" s="55">
        <v>626.7141808038175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231195.3357017333</v>
      </c>
      <c r="G123" s="55">
        <f aca="true" t="shared" si="40" ref="G123:AD123">(G35*0.5)</f>
        <v>221725.31472959998</v>
      </c>
      <c r="H123" s="55">
        <f t="shared" si="40"/>
        <v>202194.88048613328</v>
      </c>
      <c r="I123" s="55">
        <f t="shared" si="40"/>
        <v>211692.63683626664</v>
      </c>
      <c r="J123" s="55">
        <f t="shared" si="40"/>
        <v>225743.13999306664</v>
      </c>
      <c r="K123" s="55">
        <f t="shared" si="40"/>
        <v>210385.0602421333</v>
      </c>
      <c r="L123" s="55">
        <f t="shared" si="40"/>
        <v>205709.48480279997</v>
      </c>
      <c r="M123" s="55">
        <f t="shared" si="40"/>
        <v>232566.30940693332</v>
      </c>
      <c r="N123" s="55">
        <f t="shared" si="40"/>
        <v>224273.1052173333</v>
      </c>
      <c r="O123" s="55">
        <f t="shared" si="40"/>
        <v>230034.36717653333</v>
      </c>
      <c r="P123" s="55">
        <f t="shared" si="40"/>
        <v>236722.81601319998</v>
      </c>
      <c r="Q123" s="55">
        <f t="shared" si="40"/>
        <v>211775.84742306665</v>
      </c>
      <c r="R123" s="55">
        <f t="shared" si="40"/>
        <v>215912.54278</v>
      </c>
      <c r="S123" s="55">
        <f t="shared" si="40"/>
        <v>219855.08344066664</v>
      </c>
      <c r="T123" s="55">
        <f t="shared" si="40"/>
        <v>229792.66362653332</v>
      </c>
      <c r="U123" s="55">
        <f t="shared" si="40"/>
        <v>225846.15960279998</v>
      </c>
      <c r="V123" s="55">
        <f t="shared" si="40"/>
        <v>219181.48278106665</v>
      </c>
      <c r="W123" s="55">
        <f t="shared" si="40"/>
        <v>231540.0614589333</v>
      </c>
      <c r="X123" s="55">
        <f t="shared" si="40"/>
        <v>242388.97989386666</v>
      </c>
      <c r="Y123" s="55">
        <f t="shared" si="40"/>
        <v>244924.8877137333</v>
      </c>
      <c r="Z123" s="55">
        <f t="shared" si="40"/>
        <v>241251.78598106664</v>
      </c>
      <c r="AA123" s="55">
        <f t="shared" si="40"/>
        <v>221039.82657826666</v>
      </c>
      <c r="AB123" s="55">
        <f t="shared" si="40"/>
        <v>218424.67376106663</v>
      </c>
      <c r="AC123" s="55">
        <f t="shared" si="40"/>
        <v>201933.3630893333</v>
      </c>
      <c r="AD123" s="55">
        <f t="shared" si="40"/>
        <v>204576.253882</v>
      </c>
      <c r="AE123" s="55">
        <f>(AE35*0.5)</f>
        <v>203510.37861146667</v>
      </c>
    </row>
    <row r="124" spans="1:31" ht="12.75">
      <c r="A124" s="4"/>
      <c r="B124" s="4"/>
      <c r="C124" s="57" t="s">
        <v>95</v>
      </c>
      <c r="D124" s="54">
        <v>0.018298264921781642</v>
      </c>
      <c r="E124" s="56"/>
      <c r="F124" s="55">
        <f aca="true" t="shared" si="41" ref="F124:F132">(F146*$D124)*10^6</f>
        <v>433398.99995363597</v>
      </c>
      <c r="G124" s="55">
        <f aca="true" t="shared" si="42" ref="G124:AD124">(G146*$D124)*10^6</f>
        <v>402107.9678269865</v>
      </c>
      <c r="H124" s="55">
        <f t="shared" si="42"/>
        <v>288565.4010143959</v>
      </c>
      <c r="I124" s="55">
        <f t="shared" si="42"/>
        <v>259003.71099387982</v>
      </c>
      <c r="J124" s="55">
        <f t="shared" si="42"/>
        <v>252033.6479436613</v>
      </c>
      <c r="K124" s="55">
        <f t="shared" si="42"/>
        <v>215238.42143414755</v>
      </c>
      <c r="L124" s="55">
        <f t="shared" si="42"/>
        <v>311616.90870781266</v>
      </c>
      <c r="M124" s="55">
        <f t="shared" si="42"/>
        <v>317566.611810381</v>
      </c>
      <c r="N124" s="55">
        <f t="shared" si="42"/>
        <v>324579.78867097525</v>
      </c>
      <c r="O124" s="55">
        <f t="shared" si="42"/>
        <v>354701.9581442246</v>
      </c>
      <c r="P124" s="55">
        <f t="shared" si="42"/>
        <v>317475.5938960759</v>
      </c>
      <c r="Q124" s="55">
        <f t="shared" si="42"/>
        <v>272881.5617080913</v>
      </c>
      <c r="R124" s="55">
        <f t="shared" si="42"/>
        <v>344244.4683536595</v>
      </c>
      <c r="S124" s="55">
        <f t="shared" si="42"/>
        <v>320024.09801597067</v>
      </c>
      <c r="T124" s="55">
        <f t="shared" si="42"/>
        <v>363607.3513272006</v>
      </c>
      <c r="U124" s="55">
        <f t="shared" si="42"/>
        <v>340445.6643718315</v>
      </c>
      <c r="V124" s="55">
        <f t="shared" si="42"/>
        <v>437518.7623665063</v>
      </c>
      <c r="W124" s="55">
        <f t="shared" si="42"/>
        <v>489609.8042540655</v>
      </c>
      <c r="X124" s="55">
        <f t="shared" si="42"/>
        <v>533073.2970316297</v>
      </c>
      <c r="Y124" s="55">
        <f t="shared" si="42"/>
        <v>458299.6102320834</v>
      </c>
      <c r="Z124" s="55">
        <f t="shared" si="42"/>
        <v>560038.5787918095</v>
      </c>
      <c r="AA124" s="55">
        <f t="shared" si="42"/>
        <v>450668.469026902</v>
      </c>
      <c r="AB124" s="55">
        <f t="shared" si="42"/>
        <v>531760.7215826531</v>
      </c>
      <c r="AC124" s="55">
        <f t="shared" si="42"/>
        <v>559511.6324436802</v>
      </c>
      <c r="AD124" s="55">
        <f t="shared" si="42"/>
        <v>684086.5395627909</v>
      </c>
      <c r="AE124" s="55">
        <f aca="true" t="shared" si="43" ref="AE124:AE132">(AE146*$D124)*10^6</f>
        <v>637748.7938768398</v>
      </c>
    </row>
    <row r="125" spans="1:31" ht="12.75">
      <c r="A125" s="4"/>
      <c r="B125" s="4"/>
      <c r="C125" s="57" t="s">
        <v>96</v>
      </c>
      <c r="D125" s="54">
        <v>0.018298264921781642</v>
      </c>
      <c r="E125" s="52"/>
      <c r="F125" s="55">
        <f t="shared" si="41"/>
        <v>574773.3996363941</v>
      </c>
      <c r="G125" s="55">
        <f aca="true" t="shared" si="44" ref="G125:AD125">(G147*$D125)*10^6</f>
        <v>486996.2618208937</v>
      </c>
      <c r="H125" s="55">
        <f t="shared" si="44"/>
        <v>349241.2013143436</v>
      </c>
      <c r="I125" s="55">
        <f t="shared" si="44"/>
        <v>342473.52017543506</v>
      </c>
      <c r="J125" s="55">
        <f t="shared" si="44"/>
        <v>314560.7334679586</v>
      </c>
      <c r="K125" s="55">
        <f t="shared" si="44"/>
        <v>338150.1568875978</v>
      </c>
      <c r="L125" s="55">
        <f t="shared" si="44"/>
        <v>408372.6469686621</v>
      </c>
      <c r="M125" s="55">
        <f t="shared" si="44"/>
        <v>371637.70428693783</v>
      </c>
      <c r="N125" s="55">
        <f t="shared" si="44"/>
        <v>390256.62452433346</v>
      </c>
      <c r="O125" s="55">
        <f t="shared" si="44"/>
        <v>365049.35105412634</v>
      </c>
      <c r="P125" s="55">
        <f t="shared" si="44"/>
        <v>504570.4019390186</v>
      </c>
      <c r="Q125" s="55">
        <f t="shared" si="44"/>
        <v>553675.0753951547</v>
      </c>
      <c r="R125" s="55">
        <f t="shared" si="44"/>
        <v>545121.9114005192</v>
      </c>
      <c r="S125" s="55">
        <f t="shared" si="44"/>
        <v>564906.4633487903</v>
      </c>
      <c r="T125" s="55">
        <f t="shared" si="44"/>
        <v>561269.2246758889</v>
      </c>
      <c r="U125" s="55">
        <f t="shared" si="44"/>
        <v>536085.3416819535</v>
      </c>
      <c r="V125" s="55">
        <f t="shared" si="44"/>
        <v>488321.72942896263</v>
      </c>
      <c r="W125" s="55">
        <f t="shared" si="44"/>
        <v>576395.1482948744</v>
      </c>
      <c r="X125" s="55">
        <f t="shared" si="44"/>
        <v>547901.4947682129</v>
      </c>
      <c r="Y125" s="55">
        <f t="shared" si="44"/>
        <v>542864.7181627331</v>
      </c>
      <c r="Z125" s="55">
        <f t="shared" si="44"/>
        <v>483308.343393451</v>
      </c>
      <c r="AA125" s="55">
        <f t="shared" si="44"/>
        <v>443353.2942993637</v>
      </c>
      <c r="AB125" s="55">
        <f t="shared" si="44"/>
        <v>423015.16461609176</v>
      </c>
      <c r="AC125" s="55">
        <f t="shared" si="44"/>
        <v>468065.4668242363</v>
      </c>
      <c r="AD125" s="55">
        <f t="shared" si="44"/>
        <v>521680.62832203944</v>
      </c>
      <c r="AE125" s="55">
        <f t="shared" si="43"/>
        <v>473823.45370217244</v>
      </c>
    </row>
    <row r="126" spans="1:31" ht="12.75">
      <c r="A126" s="4"/>
      <c r="B126" s="4"/>
      <c r="C126" s="57" t="s">
        <v>97</v>
      </c>
      <c r="D126" s="54">
        <v>0.018298264921781642</v>
      </c>
      <c r="E126" s="52"/>
      <c r="F126" s="55">
        <f t="shared" si="41"/>
        <v>86390.79890699589</v>
      </c>
      <c r="G126" s="55">
        <f aca="true" t="shared" si="45" ref="G126:AD126">(G148*$D126)*10^6</f>
        <v>40184.127481152274</v>
      </c>
      <c r="H126" s="55">
        <f t="shared" si="45"/>
        <v>41920.965997037034</v>
      </c>
      <c r="I126" s="55">
        <f t="shared" si="45"/>
        <v>51625.83315884774</v>
      </c>
      <c r="J126" s="55">
        <f t="shared" si="45"/>
        <v>65221.66972312757</v>
      </c>
      <c r="K126" s="55">
        <f t="shared" si="45"/>
        <v>71137.07103209877</v>
      </c>
      <c r="L126" s="55">
        <f t="shared" si="45"/>
        <v>-1939.864412097587</v>
      </c>
      <c r="M126" s="55">
        <f t="shared" si="45"/>
        <v>49320.79750893762</v>
      </c>
      <c r="N126" s="55">
        <f t="shared" si="45"/>
        <v>31777.21816327688</v>
      </c>
      <c r="O126" s="55">
        <f t="shared" si="45"/>
        <v>23691.537504853244</v>
      </c>
      <c r="P126" s="55">
        <f t="shared" si="45"/>
        <v>20008.264101727847</v>
      </c>
      <c r="Q126" s="55">
        <f t="shared" si="45"/>
        <v>20692.903664284164</v>
      </c>
      <c r="R126" s="55">
        <f t="shared" si="45"/>
        <v>10596.38411637994</v>
      </c>
      <c r="S126" s="55">
        <f t="shared" si="45"/>
        <v>26727.132735203006</v>
      </c>
      <c r="T126" s="55">
        <f t="shared" si="45"/>
        <v>20586.315538696243</v>
      </c>
      <c r="U126" s="55">
        <f t="shared" si="45"/>
        <v>37717.65137540379</v>
      </c>
      <c r="V126" s="55">
        <f t="shared" si="45"/>
        <v>0</v>
      </c>
      <c r="W126" s="55">
        <f t="shared" si="45"/>
        <v>1978.2459117251929</v>
      </c>
      <c r="X126" s="55">
        <f t="shared" si="45"/>
        <v>0</v>
      </c>
      <c r="Y126" s="55">
        <f t="shared" si="45"/>
        <v>15085.619199756922</v>
      </c>
      <c r="Z126" s="55">
        <f t="shared" si="45"/>
        <v>11833.407875716282</v>
      </c>
      <c r="AA126" s="55">
        <f t="shared" si="45"/>
        <v>33623.393859218624</v>
      </c>
      <c r="AB126" s="55">
        <f t="shared" si="45"/>
        <v>54329.32512815883</v>
      </c>
      <c r="AC126" s="55">
        <f t="shared" si="45"/>
        <v>55466.05078650197</v>
      </c>
      <c r="AD126" s="55">
        <f t="shared" si="45"/>
        <v>59717.92169876561</v>
      </c>
      <c r="AE126" s="55">
        <f t="shared" si="43"/>
        <v>63597.61292905361</v>
      </c>
    </row>
    <row r="127" spans="1:31" ht="12.75">
      <c r="A127" s="4"/>
      <c r="B127" s="4"/>
      <c r="C127" s="57" t="s">
        <v>98</v>
      </c>
      <c r="D127" s="54">
        <v>0.018298264921781642</v>
      </c>
      <c r="E127" s="52"/>
      <c r="F127" s="55">
        <f t="shared" si="41"/>
        <v>133686.69179501585</v>
      </c>
      <c r="G127" s="55">
        <f aca="true" t="shared" si="46" ref="G127:AD127">(G149*$D127)*10^6</f>
        <v>161949.44656670614</v>
      </c>
      <c r="H127" s="55">
        <f t="shared" si="46"/>
        <v>130688.14560327935</v>
      </c>
      <c r="I127" s="55">
        <f t="shared" si="46"/>
        <v>54519.1878549548</v>
      </c>
      <c r="J127" s="55">
        <f t="shared" si="46"/>
        <v>87463.9693290679</v>
      </c>
      <c r="K127" s="55">
        <f t="shared" si="46"/>
        <v>86802.78403091837</v>
      </c>
      <c r="L127" s="55">
        <f t="shared" si="46"/>
        <v>77873.7668091423</v>
      </c>
      <c r="M127" s="55">
        <f t="shared" si="46"/>
        <v>134886.4463231576</v>
      </c>
      <c r="N127" s="55">
        <f t="shared" si="46"/>
        <v>139120.06546048622</v>
      </c>
      <c r="O127" s="55">
        <f t="shared" si="46"/>
        <v>127048.11428555757</v>
      </c>
      <c r="P127" s="55">
        <f t="shared" si="46"/>
        <v>166293.87851281854</v>
      </c>
      <c r="Q127" s="55">
        <f t="shared" si="46"/>
        <v>142959.8983763734</v>
      </c>
      <c r="R127" s="55">
        <f t="shared" si="46"/>
        <v>215929.2262164901</v>
      </c>
      <c r="S127" s="55">
        <f t="shared" si="46"/>
        <v>115386.25764748742</v>
      </c>
      <c r="T127" s="55">
        <f t="shared" si="46"/>
        <v>127432.33721972145</v>
      </c>
      <c r="U127" s="55">
        <f t="shared" si="46"/>
        <v>123875.4787550968</v>
      </c>
      <c r="V127" s="55">
        <f t="shared" si="46"/>
        <v>138426.32701908963</v>
      </c>
      <c r="W127" s="55">
        <f t="shared" si="46"/>
        <v>109964.15626171065</v>
      </c>
      <c r="X127" s="55">
        <f t="shared" si="46"/>
        <v>199676.1569927572</v>
      </c>
      <c r="Y127" s="55">
        <f t="shared" si="46"/>
        <v>265124.17660292634</v>
      </c>
      <c r="Z127" s="55">
        <f t="shared" si="46"/>
        <v>131458.49341274938</v>
      </c>
      <c r="AA127" s="55">
        <f t="shared" si="46"/>
        <v>193928.85123277854</v>
      </c>
      <c r="AB127" s="55">
        <f t="shared" si="46"/>
        <v>179487.81666072743</v>
      </c>
      <c r="AC127" s="55">
        <f t="shared" si="46"/>
        <v>150433.56513173913</v>
      </c>
      <c r="AD127" s="55">
        <f t="shared" si="46"/>
        <v>229720.63974900517</v>
      </c>
      <c r="AE127" s="55">
        <f t="shared" si="43"/>
        <v>213906.92086836285</v>
      </c>
    </row>
    <row r="128" spans="1:31" ht="12.75">
      <c r="A128" s="1"/>
      <c r="B128" s="1"/>
      <c r="C128" s="57" t="s">
        <v>99</v>
      </c>
      <c r="D128" s="54">
        <v>0.018298264921781642</v>
      </c>
      <c r="E128" s="51"/>
      <c r="F128" s="55">
        <f t="shared" si="41"/>
        <v>0</v>
      </c>
      <c r="G128" s="55">
        <f aca="true" t="shared" si="47" ref="G128:AD128">(G150*$D128)*10^6</f>
        <v>0</v>
      </c>
      <c r="H128" s="55">
        <f t="shared" si="47"/>
        <v>0</v>
      </c>
      <c r="I128" s="55">
        <f t="shared" si="47"/>
        <v>0</v>
      </c>
      <c r="J128" s="55">
        <f t="shared" si="47"/>
        <v>0</v>
      </c>
      <c r="K128" s="55">
        <f t="shared" si="47"/>
        <v>0</v>
      </c>
      <c r="L128" s="55">
        <f t="shared" si="47"/>
        <v>0</v>
      </c>
      <c r="M128" s="55">
        <f t="shared" si="47"/>
        <v>0</v>
      </c>
      <c r="N128" s="55">
        <f t="shared" si="47"/>
        <v>0</v>
      </c>
      <c r="O128" s="55">
        <f t="shared" si="47"/>
        <v>0</v>
      </c>
      <c r="P128" s="55">
        <f t="shared" si="47"/>
        <v>0</v>
      </c>
      <c r="Q128" s="55">
        <f t="shared" si="47"/>
        <v>0</v>
      </c>
      <c r="R128" s="55">
        <f t="shared" si="47"/>
        <v>0</v>
      </c>
      <c r="S128" s="55">
        <f t="shared" si="47"/>
        <v>0</v>
      </c>
      <c r="T128" s="55">
        <f t="shared" si="47"/>
        <v>0</v>
      </c>
      <c r="U128" s="55">
        <f t="shared" si="47"/>
        <v>0</v>
      </c>
      <c r="V128" s="55">
        <f t="shared" si="47"/>
        <v>0</v>
      </c>
      <c r="W128" s="55">
        <f t="shared" si="47"/>
        <v>0</v>
      </c>
      <c r="X128" s="55">
        <f t="shared" si="47"/>
        <v>0</v>
      </c>
      <c r="Y128" s="55">
        <f t="shared" si="47"/>
        <v>0</v>
      </c>
      <c r="Z128" s="55">
        <f t="shared" si="47"/>
        <v>0</v>
      </c>
      <c r="AA128" s="55">
        <f t="shared" si="47"/>
        <v>0</v>
      </c>
      <c r="AB128" s="55">
        <f t="shared" si="47"/>
        <v>0</v>
      </c>
      <c r="AC128" s="55">
        <f t="shared" si="47"/>
        <v>0</v>
      </c>
      <c r="AD128" s="55">
        <f t="shared" si="47"/>
        <v>0</v>
      </c>
      <c r="AE128" s="55">
        <f t="shared" si="43"/>
        <v>0</v>
      </c>
    </row>
    <row r="129" spans="1:31" ht="12.75">
      <c r="A129" s="4"/>
      <c r="B129" s="4"/>
      <c r="C129" s="57" t="s">
        <v>100</v>
      </c>
      <c r="D129" s="54">
        <v>0.018298264921781642</v>
      </c>
      <c r="E129" s="56"/>
      <c r="F129" s="55">
        <f t="shared" si="41"/>
        <v>43744.06561152698</v>
      </c>
      <c r="G129" s="55">
        <f aca="true" t="shared" si="48" ref="G129:AD129">(G151*$D129)*10^6</f>
        <v>48431.98057092945</v>
      </c>
      <c r="H129" s="55">
        <f t="shared" si="48"/>
        <v>37871.29218957281</v>
      </c>
      <c r="I129" s="55">
        <f t="shared" si="48"/>
        <v>41175.6467895481</v>
      </c>
      <c r="J129" s="55">
        <f t="shared" si="48"/>
        <v>40778.2410818572</v>
      </c>
      <c r="K129" s="55">
        <f t="shared" si="48"/>
        <v>41727.59946703976</v>
      </c>
      <c r="L129" s="55">
        <f t="shared" si="48"/>
        <v>40660.49121595888</v>
      </c>
      <c r="M129" s="55">
        <f t="shared" si="48"/>
        <v>43501.206328695596</v>
      </c>
      <c r="N129" s="55">
        <f t="shared" si="48"/>
        <v>45120.26667245317</v>
      </c>
      <c r="O129" s="55">
        <f t="shared" si="48"/>
        <v>44472.64239672114</v>
      </c>
      <c r="P129" s="55">
        <f t="shared" si="48"/>
        <v>44259.22101232997</v>
      </c>
      <c r="Q129" s="55">
        <f t="shared" si="48"/>
        <v>46687.81094315132</v>
      </c>
      <c r="R129" s="55">
        <f t="shared" si="48"/>
        <v>49521.16639852331</v>
      </c>
      <c r="S129" s="55">
        <f t="shared" si="48"/>
        <v>53200.849422084015</v>
      </c>
      <c r="T129" s="55">
        <f t="shared" si="48"/>
        <v>53944.145149852666</v>
      </c>
      <c r="U129" s="55">
        <f t="shared" si="48"/>
        <v>53951.504408479894</v>
      </c>
      <c r="V129" s="55">
        <f t="shared" si="48"/>
        <v>64681.458582590516</v>
      </c>
      <c r="W129" s="55">
        <f t="shared" si="48"/>
        <v>58138.98302927509</v>
      </c>
      <c r="X129" s="55">
        <f t="shared" si="48"/>
        <v>56313.86065279235</v>
      </c>
      <c r="Y129" s="55">
        <f t="shared" si="48"/>
        <v>49756.666475892445</v>
      </c>
      <c r="Z129" s="55">
        <f t="shared" si="48"/>
        <v>43972.205619502645</v>
      </c>
      <c r="AA129" s="55">
        <f t="shared" si="48"/>
        <v>48299.512214359136</v>
      </c>
      <c r="AB129" s="55">
        <f t="shared" si="48"/>
        <v>42757.91040155822</v>
      </c>
      <c r="AC129" s="55">
        <f t="shared" si="48"/>
        <v>41256.599950281474</v>
      </c>
      <c r="AD129" s="55">
        <f t="shared" si="48"/>
        <v>40881.27233746229</v>
      </c>
      <c r="AE129" s="55">
        <f t="shared" si="43"/>
        <v>41690.802482758576</v>
      </c>
    </row>
    <row r="130" spans="3:31" ht="12.75">
      <c r="C130" s="57" t="s">
        <v>101</v>
      </c>
      <c r="D130" s="54">
        <v>0.018298264921781642</v>
      </c>
      <c r="E130" s="52"/>
      <c r="F130" s="55">
        <f t="shared" si="41"/>
        <v>314272.37005248625</v>
      </c>
      <c r="G130" s="55">
        <f aca="true" t="shared" si="49" ref="G130:AD130">(G152*$D130)*10^6</f>
        <v>278037.4672026025</v>
      </c>
      <c r="H130" s="55">
        <f t="shared" si="49"/>
        <v>244687.61112355132</v>
      </c>
      <c r="I130" s="55">
        <f t="shared" si="49"/>
        <v>219231.61888786763</v>
      </c>
      <c r="J130" s="55">
        <f t="shared" si="49"/>
        <v>188460.9398282442</v>
      </c>
      <c r="K130" s="55">
        <f t="shared" si="49"/>
        <v>190481.15950478372</v>
      </c>
      <c r="L130" s="55">
        <f t="shared" si="49"/>
        <v>182747.90650180337</v>
      </c>
      <c r="M130" s="55">
        <f t="shared" si="49"/>
        <v>183601.52404402193</v>
      </c>
      <c r="N130" s="55">
        <f t="shared" si="49"/>
        <v>222992.20267048234</v>
      </c>
      <c r="O130" s="55">
        <f t="shared" si="49"/>
        <v>204823.46929608154</v>
      </c>
      <c r="P130" s="55">
        <f t="shared" si="49"/>
        <v>184542.36932527847</v>
      </c>
      <c r="Q130" s="55">
        <f t="shared" si="49"/>
        <v>204595.41211403755</v>
      </c>
      <c r="R130" s="55">
        <f t="shared" si="49"/>
        <v>134388.44690346223</v>
      </c>
      <c r="S130" s="55">
        <f t="shared" si="49"/>
        <v>127239.94411539596</v>
      </c>
      <c r="T130" s="55">
        <f t="shared" si="49"/>
        <v>142122.94286079766</v>
      </c>
      <c r="U130" s="55">
        <f t="shared" si="49"/>
        <v>130494.50124362369</v>
      </c>
      <c r="V130" s="55">
        <f t="shared" si="49"/>
        <v>119739.87657293823</v>
      </c>
      <c r="W130" s="55">
        <f t="shared" si="49"/>
        <v>131399.61425083617</v>
      </c>
      <c r="X130" s="55">
        <f t="shared" si="49"/>
        <v>159958.7043377801</v>
      </c>
      <c r="Y130" s="55">
        <f t="shared" si="49"/>
        <v>150081.21834961552</v>
      </c>
      <c r="Z130" s="55">
        <f t="shared" si="49"/>
        <v>160200.85077934165</v>
      </c>
      <c r="AA130" s="55">
        <f t="shared" si="49"/>
        <v>168317.2705687696</v>
      </c>
      <c r="AB130" s="55">
        <f t="shared" si="49"/>
        <v>180916.14958825774</v>
      </c>
      <c r="AC130" s="55">
        <f t="shared" si="49"/>
        <v>169646.27287934473</v>
      </c>
      <c r="AD130" s="55">
        <f t="shared" si="49"/>
        <v>153147.6242778552</v>
      </c>
      <c r="AE130" s="55">
        <f t="shared" si="43"/>
        <v>152294.58676718603</v>
      </c>
    </row>
    <row r="131" spans="3:31" ht="12.75">
      <c r="C131" s="57" t="s">
        <v>102</v>
      </c>
      <c r="D131" s="54">
        <v>0.018298264921781642</v>
      </c>
      <c r="E131" s="52"/>
      <c r="F131" s="55">
        <f t="shared" si="41"/>
        <v>15593.73562068001</v>
      </c>
      <c r="G131" s="55">
        <f aca="true" t="shared" si="50" ref="G131:AD131">(G153*$D131)*10^6</f>
        <v>15593.73562068001</v>
      </c>
      <c r="H131" s="55">
        <f t="shared" si="50"/>
        <v>15593.73562068001</v>
      </c>
      <c r="I131" s="55">
        <f t="shared" si="50"/>
        <v>15933.250496626715</v>
      </c>
      <c r="J131" s="55">
        <f t="shared" si="50"/>
        <v>16280.157466026394</v>
      </c>
      <c r="K131" s="55">
        <f t="shared" si="50"/>
        <v>16634.617473360402</v>
      </c>
      <c r="L131" s="55">
        <f t="shared" si="50"/>
        <v>10886.350945028242</v>
      </c>
      <c r="M131" s="55">
        <f t="shared" si="50"/>
        <v>7124.4582021864935</v>
      </c>
      <c r="N131" s="55">
        <f t="shared" si="50"/>
        <v>4662.526950583322</v>
      </c>
      <c r="O131" s="55">
        <f t="shared" si="50"/>
        <v>4688.372971658911</v>
      </c>
      <c r="P131" s="55">
        <f t="shared" si="50"/>
        <v>4714.362266288205</v>
      </c>
      <c r="Q131" s="55">
        <f t="shared" si="50"/>
        <v>4740.495628686723</v>
      </c>
      <c r="R131" s="55">
        <f t="shared" si="50"/>
        <v>4686.606756878912</v>
      </c>
      <c r="S131" s="55">
        <f t="shared" si="50"/>
        <v>4633.330481460211</v>
      </c>
      <c r="T131" s="55">
        <f t="shared" si="50"/>
        <v>4580.659838574753</v>
      </c>
      <c r="U131" s="55">
        <f t="shared" si="50"/>
        <v>5384.711831516066</v>
      </c>
      <c r="V131" s="55">
        <f t="shared" si="50"/>
        <v>6188.763824457379</v>
      </c>
      <c r="W131" s="55">
        <f t="shared" si="50"/>
        <v>6992.815817398693</v>
      </c>
      <c r="X131" s="55">
        <f t="shared" si="50"/>
        <v>7796.867810340005</v>
      </c>
      <c r="Y131" s="55">
        <f t="shared" si="50"/>
        <v>7796.867810340005</v>
      </c>
      <c r="Z131" s="55">
        <f t="shared" si="50"/>
        <v>7796.867810340005</v>
      </c>
      <c r="AA131" s="55">
        <f t="shared" si="50"/>
        <v>7796.867810340005</v>
      </c>
      <c r="AB131" s="55">
        <f t="shared" si="50"/>
        <v>7796.867810340005</v>
      </c>
      <c r="AC131" s="55">
        <f t="shared" si="50"/>
        <v>7796.867810340005</v>
      </c>
      <c r="AD131" s="55">
        <f t="shared" si="50"/>
        <v>7796.867810340005</v>
      </c>
      <c r="AE131" s="55">
        <f t="shared" si="43"/>
        <v>7796.867810340005</v>
      </c>
    </row>
    <row r="132" spans="1:31" ht="12.75">
      <c r="A132" s="4"/>
      <c r="B132" s="4"/>
      <c r="C132" s="57" t="s">
        <v>103</v>
      </c>
      <c r="D132" s="54">
        <v>0.018298264921781642</v>
      </c>
      <c r="E132" s="52"/>
      <c r="F132" s="55">
        <f t="shared" si="41"/>
        <v>31727.01848590701</v>
      </c>
      <c r="G132" s="55">
        <f aca="true" t="shared" si="51" ref="G132:AD132">(G154*$D132)*10^6</f>
        <v>31727.01848590701</v>
      </c>
      <c r="H132" s="55">
        <f t="shared" si="51"/>
        <v>31727.01848590701</v>
      </c>
      <c r="I132" s="55">
        <f t="shared" si="51"/>
        <v>31727.01848590701</v>
      </c>
      <c r="J132" s="55">
        <f t="shared" si="51"/>
        <v>31727.01848590701</v>
      </c>
      <c r="K132" s="55">
        <f t="shared" si="51"/>
        <v>31754.213073180654</v>
      </c>
      <c r="L132" s="55">
        <f t="shared" si="51"/>
        <v>26857.51224864136</v>
      </c>
      <c r="M132" s="55">
        <f t="shared" si="51"/>
        <v>22715.91371272704</v>
      </c>
      <c r="N132" s="55">
        <f t="shared" si="51"/>
        <v>19212.975908822835</v>
      </c>
      <c r="O132" s="55">
        <f t="shared" si="51"/>
        <v>25595.18652411655</v>
      </c>
      <c r="P132" s="55">
        <f t="shared" si="51"/>
        <v>34097.45456993372</v>
      </c>
      <c r="Q132" s="55">
        <f t="shared" si="51"/>
        <v>45424.025609394295</v>
      </c>
      <c r="R132" s="55">
        <f t="shared" si="51"/>
        <v>42210.66330866124</v>
      </c>
      <c r="S132" s="55">
        <f t="shared" si="51"/>
        <v>39224.61897759836</v>
      </c>
      <c r="T132" s="55">
        <f t="shared" si="51"/>
        <v>36449.81180909488</v>
      </c>
      <c r="U132" s="55">
        <f t="shared" si="51"/>
        <v>37535.32908443413</v>
      </c>
      <c r="V132" s="55">
        <f t="shared" si="51"/>
        <v>38620.84635977338</v>
      </c>
      <c r="W132" s="55">
        <f t="shared" si="51"/>
        <v>39706.363635112626</v>
      </c>
      <c r="X132" s="55">
        <f t="shared" si="51"/>
        <v>40791.88091045187</v>
      </c>
      <c r="Y132" s="55">
        <f t="shared" si="51"/>
        <v>40791.88091045187</v>
      </c>
      <c r="Z132" s="55">
        <f t="shared" si="51"/>
        <v>40791.88091045187</v>
      </c>
      <c r="AA132" s="55">
        <f t="shared" si="51"/>
        <v>40791.88091045187</v>
      </c>
      <c r="AB132" s="55">
        <f t="shared" si="51"/>
        <v>31727.01848590701</v>
      </c>
      <c r="AC132" s="55">
        <f t="shared" si="51"/>
        <v>31727.01848590701</v>
      </c>
      <c r="AD132" s="55">
        <f t="shared" si="51"/>
        <v>31727.01848590701</v>
      </c>
      <c r="AE132" s="55">
        <f t="shared" si="43"/>
        <v>31727.01848590701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239466.7233977333</v>
      </c>
      <c r="G133" s="55">
        <f aca="true" t="shared" si="52" ref="G133:AD133">(G34*0.5)</f>
        <v>229657.8933264</v>
      </c>
      <c r="H133" s="55">
        <f t="shared" si="52"/>
        <v>209428.7268201333</v>
      </c>
      <c r="I133" s="55">
        <f t="shared" si="52"/>
        <v>219266.28487279997</v>
      </c>
      <c r="J133" s="55">
        <f t="shared" si="52"/>
        <v>233819.46387946664</v>
      </c>
      <c r="K133" s="55">
        <f t="shared" si="52"/>
        <v>217911.92679079997</v>
      </c>
      <c r="L133" s="55">
        <f t="shared" si="52"/>
        <v>213069.0744981333</v>
      </c>
      <c r="M133" s="55">
        <f t="shared" si="52"/>
        <v>240886.745066</v>
      </c>
      <c r="N133" s="55">
        <f t="shared" si="52"/>
        <v>232296.83893826665</v>
      </c>
      <c r="O133" s="55">
        <f t="shared" si="52"/>
        <v>238264.2169277333</v>
      </c>
      <c r="P133" s="55">
        <f t="shared" si="52"/>
        <v>245191.95923639997</v>
      </c>
      <c r="Q133" s="55">
        <f t="shared" si="52"/>
        <v>219352.46844573334</v>
      </c>
      <c r="R133" s="55">
        <f t="shared" si="52"/>
        <v>223637.1622584</v>
      </c>
      <c r="S133" s="55">
        <f t="shared" si="52"/>
        <v>227720.75426466664</v>
      </c>
      <c r="T133" s="55">
        <f t="shared" si="52"/>
        <v>238013.86678226665</v>
      </c>
      <c r="U133" s="55">
        <f t="shared" si="52"/>
        <v>233926.1722629333</v>
      </c>
      <c r="V133" s="55">
        <f t="shared" si="52"/>
        <v>227023.05505146662</v>
      </c>
      <c r="W133" s="55">
        <f t="shared" si="52"/>
        <v>239823.77970026663</v>
      </c>
      <c r="X133" s="55">
        <f t="shared" si="52"/>
        <v>251060.8386924</v>
      </c>
      <c r="Y133" s="55">
        <f t="shared" si="52"/>
        <v>253687.46934373333</v>
      </c>
      <c r="Z133" s="55">
        <f t="shared" si="52"/>
        <v>249882.95954599997</v>
      </c>
      <c r="AA133" s="55">
        <f t="shared" si="52"/>
        <v>228947.88397653328</v>
      </c>
      <c r="AB133" s="55">
        <f t="shared" si="52"/>
        <v>226239.1700389333</v>
      </c>
      <c r="AC133" s="55">
        <f t="shared" si="52"/>
        <v>209157.856688</v>
      </c>
      <c r="AD133" s="55">
        <f t="shared" si="52"/>
        <v>211895.29823586662</v>
      </c>
      <c r="AE133" s="55">
        <f>(AE34*0.5)</f>
        <v>210791.2925257333</v>
      </c>
    </row>
    <row r="134" spans="1:31" ht="12.75">
      <c r="A134" s="1"/>
      <c r="B134" s="1"/>
      <c r="C134" s="59" t="s">
        <v>69</v>
      </c>
      <c r="D134" s="54">
        <v>0.018298264921781642</v>
      </c>
      <c r="E134" s="51"/>
      <c r="F134" s="55">
        <f>(F156*$D134)*10^6</f>
        <v>181557.16810158253</v>
      </c>
      <c r="G134" s="55">
        <f aca="true" t="shared" si="53" ref="G134:AD134">(G156*$D134)*10^6</f>
        <v>196500.74818986547</v>
      </c>
      <c r="H134" s="55">
        <f t="shared" si="53"/>
        <v>176543.29075159424</v>
      </c>
      <c r="I134" s="55">
        <f t="shared" si="53"/>
        <v>207840.37341361202</v>
      </c>
      <c r="J134" s="55">
        <f t="shared" si="53"/>
        <v>219811.16975661955</v>
      </c>
      <c r="K134" s="55">
        <f t="shared" si="53"/>
        <v>216412.98782998923</v>
      </c>
      <c r="L134" s="55">
        <f t="shared" si="53"/>
        <v>232994.3717462695</v>
      </c>
      <c r="M134" s="55">
        <f t="shared" si="53"/>
        <v>261354.34811317764</v>
      </c>
      <c r="N134" s="55">
        <f t="shared" si="53"/>
        <v>278991.7111358025</v>
      </c>
      <c r="O134" s="55">
        <f t="shared" si="53"/>
        <v>295493.54403176374</v>
      </c>
      <c r="P134" s="55">
        <f t="shared" si="53"/>
        <v>261160.64781182885</v>
      </c>
      <c r="Q134" s="55">
        <f t="shared" si="53"/>
        <v>261245.63643123576</v>
      </c>
      <c r="R134" s="55">
        <f t="shared" si="53"/>
        <v>232042.8147288218</v>
      </c>
      <c r="S134" s="55">
        <f t="shared" si="53"/>
        <v>271329.69139157515</v>
      </c>
      <c r="T134" s="55">
        <f t="shared" si="53"/>
        <v>335663.813811243</v>
      </c>
      <c r="U134" s="55">
        <f t="shared" si="53"/>
        <v>337563.70484601654</v>
      </c>
      <c r="V134" s="55">
        <f t="shared" si="53"/>
        <v>339288.28654712386</v>
      </c>
      <c r="W134" s="55">
        <f t="shared" si="53"/>
        <v>363764.8292767116</v>
      </c>
      <c r="X134" s="55">
        <f t="shared" si="53"/>
        <v>401153.1302547711</v>
      </c>
      <c r="Y134" s="55">
        <f t="shared" si="53"/>
        <v>411726.7117382764</v>
      </c>
      <c r="Z134" s="55">
        <f t="shared" si="53"/>
        <v>413992.1613361144</v>
      </c>
      <c r="AA134" s="55">
        <f t="shared" si="53"/>
        <v>387220.48554336355</v>
      </c>
      <c r="AB134" s="55">
        <f t="shared" si="53"/>
        <v>323665.1411664736</v>
      </c>
      <c r="AC134" s="55">
        <f t="shared" si="53"/>
        <v>327009.89729274734</v>
      </c>
      <c r="AD134" s="55">
        <f t="shared" si="53"/>
        <v>345009.24245804694</v>
      </c>
      <c r="AE134" s="55">
        <f>(AE156*$D134)*10^6</f>
        <v>348265.5570697567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f>F138+1</f>
        <v>1981</v>
      </c>
      <c r="H138" s="60">
        <f aca="true" t="shared" si="54" ref="H138:AE138">G138+1</f>
        <v>1982</v>
      </c>
      <c r="I138" s="60">
        <f t="shared" si="54"/>
        <v>1983</v>
      </c>
      <c r="J138" s="60">
        <f t="shared" si="54"/>
        <v>1984</v>
      </c>
      <c r="K138" s="60">
        <f t="shared" si="54"/>
        <v>1985</v>
      </c>
      <c r="L138" s="60">
        <f t="shared" si="54"/>
        <v>1986</v>
      </c>
      <c r="M138" s="60">
        <f t="shared" si="54"/>
        <v>1987</v>
      </c>
      <c r="N138" s="60">
        <f t="shared" si="54"/>
        <v>1988</v>
      </c>
      <c r="O138" s="60">
        <f t="shared" si="54"/>
        <v>1989</v>
      </c>
      <c r="P138" s="60">
        <f t="shared" si="54"/>
        <v>1990</v>
      </c>
      <c r="Q138" s="60">
        <f t="shared" si="54"/>
        <v>1991</v>
      </c>
      <c r="R138" s="60">
        <f t="shared" si="54"/>
        <v>1992</v>
      </c>
      <c r="S138" s="60">
        <f t="shared" si="54"/>
        <v>1993</v>
      </c>
      <c r="T138" s="60">
        <f t="shared" si="54"/>
        <v>1994</v>
      </c>
      <c r="U138" s="60">
        <f t="shared" si="54"/>
        <v>1995</v>
      </c>
      <c r="V138" s="60">
        <f t="shared" si="54"/>
        <v>1996</v>
      </c>
      <c r="W138" s="60">
        <f t="shared" si="54"/>
        <v>1997</v>
      </c>
      <c r="X138" s="60">
        <f t="shared" si="54"/>
        <v>1998</v>
      </c>
      <c r="Y138" s="60">
        <f t="shared" si="54"/>
        <v>1999</v>
      </c>
      <c r="Z138" s="60">
        <f t="shared" si="54"/>
        <v>2000</v>
      </c>
      <c r="AA138" s="60">
        <f t="shared" si="54"/>
        <v>2001</v>
      </c>
      <c r="AB138" s="60">
        <f t="shared" si="54"/>
        <v>2002</v>
      </c>
      <c r="AC138" s="60">
        <f t="shared" si="54"/>
        <v>2003</v>
      </c>
      <c r="AD138" s="60">
        <f t="shared" si="54"/>
        <v>2004</v>
      </c>
      <c r="AE138" s="60">
        <f t="shared" si="54"/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2008-06-05T13:23:09Z</dcterms:modified>
  <cp:category/>
  <cp:version/>
  <cp:contentType/>
  <cp:contentStatus/>
</cp:coreProperties>
</file>