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1"/>
  </bookViews>
  <sheets>
    <sheet name="Wall Only" sheetId="1" r:id="rId1"/>
    <sheet name="Wall and Pocket Size" sheetId="2" r:id="rId2"/>
    <sheet name="Sheet3" sheetId="3" r:id="rId3"/>
  </sheets>
  <definedNames>
    <definedName name="_xlnm.Print_Area" localSheetId="1">'Wall and Pocket Size'!$A$1:$J$26</definedName>
    <definedName name="_xlnm.Print_Area" localSheetId="0">'Wall Only'!$A$1:$AC$33</definedName>
  </definedNames>
  <calcPr fullCalcOnLoad="1"/>
</workbook>
</file>

<file path=xl/sharedStrings.xml><?xml version="1.0" encoding="utf-8"?>
<sst xmlns="http://schemas.openxmlformats.org/spreadsheetml/2006/main" count="73" uniqueCount="36">
  <si>
    <t>Cans of foam used</t>
  </si>
  <si>
    <t>grams per can</t>
  </si>
  <si>
    <t>grams per month</t>
  </si>
  <si>
    <t>ICU pt-days</t>
  </si>
  <si>
    <t>grams per 100 ICU pt days</t>
  </si>
  <si>
    <t>Containers of gel used</t>
  </si>
  <si>
    <t>grams per container</t>
  </si>
  <si>
    <t>Seven ounce (198g) Ecolab Quik-Care Foam</t>
  </si>
  <si>
    <t>Fifteen ounce (425g) Ecolab Quik-Care Foam</t>
  </si>
  <si>
    <t>FOR DATA ENTRY</t>
  </si>
  <si>
    <t>Use for Seven ounce (198g) Ecolab Quik-Care Foam</t>
  </si>
  <si>
    <t>Use for Fifteen ounce (425g) Ecolab Quik-Care Foam</t>
  </si>
  <si>
    <t>Patient-days</t>
  </si>
  <si>
    <t>Patient-Days</t>
  </si>
  <si>
    <t>HYPOTHETICAL SAMPLE DATA</t>
  </si>
  <si>
    <r>
      <t>Instructions:</t>
    </r>
    <r>
      <rPr>
        <sz val="10"/>
        <rFont val="Arial"/>
        <family val="0"/>
      </rPr>
      <t xml:space="preserve"> Identify which alcohol-based hand rub you are using in you facility, and use the correct table of the three in the first row below.  (If you are using another size container you can adapt one of these to your use by changing the grams in the grams per can column.)  To track the data, each month enter: 1) the cans/containers used and 2) the patient-days of care provided in the area in which the cans/containers were used.  The spreadsheet will compute the grams used per 100 patient-days.  The second row of tables contains sample data.</t>
    </r>
  </si>
  <si>
    <t>Number of large (not pocket sized) cans or bottles used throughout unit</t>
  </si>
  <si>
    <t xml:space="preserve">Use for Twenty-one ounce (621ml) Coloplast Sween Isagel </t>
  </si>
  <si>
    <t>ml per container</t>
  </si>
  <si>
    <t>Grams (g)</t>
  </si>
  <si>
    <t>Milliliters (ml)  (from label)</t>
  </si>
  <si>
    <t>Fluid Ounces (oz.)  (from label)</t>
  </si>
  <si>
    <t xml:space="preserve">Fluid Ounces (oz.) to Milliliters (ml) to Grams (g) Conversion Table for Alcohol Gel (Isagel): Density of Isagel is .9g per ml </t>
  </si>
  <si>
    <t>Number of small (2 oz.) pocket-sized bottles used throughout unit</t>
  </si>
  <si>
    <t>Grams per 2 oz. pocket size</t>
  </si>
  <si>
    <t>Total Grams Used</t>
  </si>
  <si>
    <t>Grams per 100 ICU pt days</t>
  </si>
  <si>
    <t>Grams per 4 oz. pocket size</t>
  </si>
  <si>
    <t>Number of medium (4 oz.) pocket-sized bottles used throughout unit</t>
  </si>
  <si>
    <t>Sample1</t>
  </si>
  <si>
    <t>Sample 2</t>
  </si>
  <si>
    <t xml:space="preserve">Use for 800 ml Coloplast Sween Isagel </t>
  </si>
  <si>
    <t xml:space="preserve">Twenty-one ounce (621ml) Coloplast Sween Isagel </t>
  </si>
  <si>
    <t>Note: This value may vary for different gel products, e.g., 3M's Avagard is 0.83g per ml.  DO NOT use a conversion like this for a foam product because they are much less dense. For foam products the number of grams is generally indicated on the can -- no conversion from ml is necessary.</t>
  </si>
  <si>
    <t>Grams per large can or bottle used throughout unit being measured (e.g. 198, 425, 559, 720 or other) -- assumes only one size of can/bottle is used each month</t>
  </si>
  <si>
    <t xml:space="preserve">Table combining use of wall-mounted and pocket-sized alcohol-based hand rubs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</si>
</sst>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0"/>
      <color indexed="58"/>
      <name val="Arial"/>
      <family val="2"/>
    </font>
    <font>
      <sz val="10"/>
      <color indexed="17"/>
      <name val="Arial"/>
      <family val="2"/>
    </font>
    <font>
      <sz val="10"/>
      <color indexed="10"/>
      <name val="Arial"/>
      <family val="2"/>
    </font>
    <font>
      <b/>
      <sz val="10"/>
      <color indexed="58"/>
      <name val="Arial"/>
      <family val="2"/>
    </font>
    <font>
      <b/>
      <sz val="10"/>
      <name val="Arial"/>
      <family val="2"/>
    </font>
    <font>
      <b/>
      <u val="single"/>
      <sz val="10"/>
      <name val="Arial"/>
      <family val="2"/>
    </font>
    <font>
      <sz val="9"/>
      <color indexed="17"/>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1" xfId="0" applyFont="1" applyBorder="1" applyAlignment="1">
      <alignment horizontal="center"/>
    </xf>
    <xf numFmtId="0" fontId="0" fillId="0" borderId="1" xfId="0" applyFont="1" applyBorder="1" applyAlignment="1">
      <alignment wrapText="1"/>
    </xf>
    <xf numFmtId="1" fontId="0" fillId="0" borderId="1" xfId="0" applyNumberFormat="1" applyFont="1" applyBorder="1" applyAlignment="1">
      <alignment wrapText="1"/>
    </xf>
    <xf numFmtId="17" fontId="1" fillId="0" borderId="1" xfId="0" applyNumberFormat="1" applyFont="1" applyBorder="1" applyAlignment="1">
      <alignment horizontal="center"/>
    </xf>
    <xf numFmtId="0" fontId="1" fillId="0" borderId="1" xfId="0" applyFont="1" applyBorder="1" applyAlignment="1">
      <alignment wrapText="1"/>
    </xf>
    <xf numFmtId="1" fontId="1" fillId="0" borderId="1" xfId="0" applyNumberFormat="1" applyFont="1" applyBorder="1" applyAlignment="1">
      <alignment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Alignment="1">
      <alignment/>
    </xf>
    <xf numFmtId="0" fontId="2" fillId="0" borderId="0" xfId="0" applyFont="1" applyAlignment="1">
      <alignment wrapText="1"/>
    </xf>
    <xf numFmtId="0" fontId="3" fillId="0" borderId="1" xfId="0" applyFont="1" applyBorder="1" applyAlignment="1">
      <alignment wrapText="1"/>
    </xf>
    <xf numFmtId="0" fontId="3" fillId="0" borderId="0" xfId="0" applyFont="1" applyAlignment="1">
      <alignment wrapText="1"/>
    </xf>
    <xf numFmtId="0" fontId="3"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17" fontId="1" fillId="0" borderId="2" xfId="0" applyNumberFormat="1" applyFont="1" applyBorder="1" applyAlignment="1">
      <alignment horizontal="center"/>
    </xf>
    <xf numFmtId="0" fontId="0" fillId="0" borderId="0" xfId="0" applyBorder="1" applyAlignment="1">
      <alignment/>
    </xf>
    <xf numFmtId="17" fontId="1" fillId="0" borderId="5" xfId="0" applyNumberFormat="1" applyFont="1" applyBorder="1" applyAlignment="1">
      <alignment horizontal="center"/>
    </xf>
    <xf numFmtId="0" fontId="3" fillId="0" borderId="5" xfId="0" applyFont="1" applyBorder="1" applyAlignment="1">
      <alignment wrapText="1"/>
    </xf>
    <xf numFmtId="0" fontId="2" fillId="0" borderId="5" xfId="0" applyFont="1" applyBorder="1" applyAlignment="1">
      <alignment horizontal="center" wrapText="1"/>
    </xf>
    <xf numFmtId="0" fontId="1" fillId="0" borderId="5" xfId="0" applyFont="1" applyBorder="1" applyAlignment="1">
      <alignment wrapText="1"/>
    </xf>
    <xf numFmtId="17" fontId="0" fillId="0" borderId="1" xfId="0" applyNumberFormat="1" applyFont="1" applyBorder="1" applyAlignment="1">
      <alignment horizontal="center"/>
    </xf>
    <xf numFmtId="17" fontId="1" fillId="0" borderId="6" xfId="0" applyNumberFormat="1" applyFont="1" applyBorder="1" applyAlignment="1">
      <alignment horizontal="center"/>
    </xf>
    <xf numFmtId="0" fontId="3" fillId="0" borderId="6" xfId="0" applyFont="1" applyBorder="1" applyAlignment="1">
      <alignment wrapText="1"/>
    </xf>
    <xf numFmtId="0" fontId="2" fillId="0" borderId="6" xfId="0" applyFont="1" applyBorder="1" applyAlignment="1">
      <alignment horizontal="center" wrapText="1"/>
    </xf>
    <xf numFmtId="0" fontId="1" fillId="0" borderId="6" xfId="0" applyFont="1" applyBorder="1" applyAlignment="1">
      <alignment wrapText="1"/>
    </xf>
    <xf numFmtId="0" fontId="0" fillId="0" borderId="7" xfId="0" applyBorder="1" applyAlignment="1">
      <alignment/>
    </xf>
    <xf numFmtId="0" fontId="0" fillId="0" borderId="1" xfId="0" applyBorder="1" applyAlignment="1">
      <alignment/>
    </xf>
    <xf numFmtId="17" fontId="1" fillId="0" borderId="0" xfId="0" applyNumberFormat="1" applyFont="1" applyBorder="1" applyAlignment="1">
      <alignment horizontal="center"/>
    </xf>
    <xf numFmtId="0" fontId="3" fillId="0" borderId="0" xfId="0" applyFont="1" applyBorder="1" applyAlignment="1">
      <alignment wrapText="1"/>
    </xf>
    <xf numFmtId="0" fontId="2" fillId="0" borderId="0" xfId="0" applyFont="1" applyBorder="1" applyAlignment="1">
      <alignment horizontal="center" wrapText="1"/>
    </xf>
    <xf numFmtId="0" fontId="1" fillId="0" borderId="0" xfId="0" applyFont="1" applyBorder="1" applyAlignment="1">
      <alignment wrapText="1"/>
    </xf>
    <xf numFmtId="0" fontId="0" fillId="0" borderId="0" xfId="0" applyAlignment="1">
      <alignment vertical="justify"/>
    </xf>
    <xf numFmtId="0" fontId="0" fillId="0" borderId="1" xfId="0" applyFont="1" applyBorder="1" applyAlignment="1">
      <alignment horizontal="center" wrapText="1"/>
    </xf>
    <xf numFmtId="1" fontId="0" fillId="0" borderId="1" xfId="0" applyNumberFormat="1" applyFont="1" applyBorder="1" applyAlignment="1">
      <alignment horizontal="center" wrapText="1"/>
    </xf>
    <xf numFmtId="0" fontId="0" fillId="0" borderId="1" xfId="0" applyBorder="1" applyAlignment="1">
      <alignment wrapText="1"/>
    </xf>
    <xf numFmtId="1" fontId="0" fillId="0" borderId="1" xfId="0" applyNumberFormat="1" applyBorder="1" applyAlignment="1">
      <alignment/>
    </xf>
    <xf numFmtId="0" fontId="0" fillId="0" borderId="1" xfId="0" applyFont="1" applyBorder="1" applyAlignment="1">
      <alignment horizontal="center" wrapText="1"/>
    </xf>
    <xf numFmtId="0" fontId="0" fillId="0" borderId="0" xfId="0" applyFont="1" applyAlignment="1">
      <alignment/>
    </xf>
    <xf numFmtId="0" fontId="0" fillId="0" borderId="0" xfId="0" applyFont="1" applyAlignment="1">
      <alignment wrapText="1"/>
    </xf>
    <xf numFmtId="0" fontId="3" fillId="0" borderId="1" xfId="0" applyFont="1" applyBorder="1" applyAlignment="1">
      <alignment horizontal="center" wrapText="1"/>
    </xf>
    <xf numFmtId="0" fontId="3" fillId="0" borderId="0" xfId="0" applyFont="1" applyAlignment="1">
      <alignment/>
    </xf>
    <xf numFmtId="0" fontId="3" fillId="0" borderId="0" xfId="0" applyFont="1" applyAlignment="1">
      <alignment wrapText="1"/>
    </xf>
    <xf numFmtId="0" fontId="7" fillId="0" borderId="1" xfId="0" applyFont="1" applyBorder="1" applyAlignment="1">
      <alignment horizontal="left" wrapText="1"/>
    </xf>
    <xf numFmtId="0" fontId="6" fillId="0" borderId="0" xfId="0" applyFont="1" applyAlignment="1">
      <alignment vertical="justify" wrapText="1"/>
    </xf>
    <xf numFmtId="0" fontId="0" fillId="0" borderId="0" xfId="0" applyAlignment="1">
      <alignment vertical="justify" wrapText="1"/>
    </xf>
    <xf numFmtId="0" fontId="5" fillId="0" borderId="8" xfId="0" applyFont="1" applyBorder="1" applyAlignment="1">
      <alignment horizontal="center"/>
    </xf>
    <xf numFmtId="0" fontId="0" fillId="0" borderId="8" xfId="0" applyBorder="1" applyAlignment="1">
      <alignment horizontal="center"/>
    </xf>
    <xf numFmtId="0" fontId="0" fillId="0" borderId="8"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 fontId="4" fillId="0" borderId="8" xfId="0" applyNumberFormat="1" applyFont="1" applyBorder="1" applyAlignment="1">
      <alignment horizontal="center"/>
    </xf>
    <xf numFmtId="0" fontId="0" fillId="0" borderId="1" xfId="0" applyFont="1" applyBorder="1" applyAlignment="1">
      <alignment horizontal="center" wrapText="1"/>
    </xf>
    <xf numFmtId="0" fontId="0" fillId="0" borderId="9" xfId="0" applyBorder="1" applyAlignment="1">
      <alignment/>
    </xf>
    <xf numFmtId="1" fontId="0" fillId="0" borderId="9" xfId="0" applyNumberFormat="1" applyBorder="1" applyAlignment="1">
      <alignment/>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3"/>
  <sheetViews>
    <sheetView zoomScale="50" zoomScaleNormal="50" workbookViewId="0" topLeftCell="A1">
      <selection activeCell="F48" sqref="F48"/>
    </sheetView>
  </sheetViews>
  <sheetFormatPr defaultColWidth="9.140625" defaultRowHeight="12.75"/>
  <cols>
    <col min="2" max="2" width="10.28125" style="12" customWidth="1"/>
    <col min="3" max="3" width="8.28125" style="10" customWidth="1"/>
    <col min="4" max="4" width="9.140625" style="7" customWidth="1"/>
    <col min="5" max="5" width="9.140625" style="12" customWidth="1"/>
    <col min="6" max="6" width="9.140625" style="7" customWidth="1"/>
    <col min="9" max="9" width="9.140625" style="13" customWidth="1"/>
    <col min="10" max="10" width="9.140625" style="9" customWidth="1"/>
    <col min="12" max="12" width="9.140625" style="13" customWidth="1"/>
    <col min="14" max="14" width="17.140625" style="0" customWidth="1"/>
    <col min="16" max="16" width="10.57421875" style="0" customWidth="1"/>
    <col min="24" max="24" width="10.28125" style="0" customWidth="1"/>
  </cols>
  <sheetData>
    <row r="1" spans="1:29" s="34" customFormat="1" ht="59.25" customHeight="1" thickBot="1">
      <c r="A1" s="46" t="s">
        <v>15</v>
      </c>
      <c r="B1" s="47"/>
      <c r="C1" s="47"/>
      <c r="D1" s="47"/>
      <c r="E1" s="47"/>
      <c r="F1" s="47"/>
      <c r="G1" s="47"/>
      <c r="H1" s="47"/>
      <c r="I1" s="47"/>
      <c r="J1" s="47"/>
      <c r="K1" s="47"/>
      <c r="L1" s="47"/>
      <c r="M1" s="47"/>
      <c r="W1"/>
      <c r="X1"/>
      <c r="Y1"/>
      <c r="Z1"/>
      <c r="AA1"/>
      <c r="AB1"/>
      <c r="AC1"/>
    </row>
    <row r="2" spans="1:6" ht="12.75">
      <c r="A2" s="48" t="s">
        <v>9</v>
      </c>
      <c r="B2" s="49"/>
      <c r="C2" s="50"/>
      <c r="D2" s="50"/>
      <c r="E2" s="50"/>
      <c r="F2" s="50"/>
    </row>
    <row r="3" spans="1:29" ht="12.75">
      <c r="A3" s="54" t="s">
        <v>10</v>
      </c>
      <c r="B3" s="55"/>
      <c r="C3" s="55"/>
      <c r="D3" s="55"/>
      <c r="E3" s="55"/>
      <c r="F3" s="56"/>
      <c r="H3" s="51" t="s">
        <v>11</v>
      </c>
      <c r="I3" s="52"/>
      <c r="J3" s="52"/>
      <c r="K3" s="52"/>
      <c r="L3" s="52"/>
      <c r="M3" s="53"/>
      <c r="O3" s="14" t="s">
        <v>17</v>
      </c>
      <c r="P3" s="15"/>
      <c r="Q3" s="15"/>
      <c r="R3" s="15"/>
      <c r="S3" s="15"/>
      <c r="T3" s="15"/>
      <c r="U3" s="16"/>
      <c r="W3" s="14" t="s">
        <v>31</v>
      </c>
      <c r="X3" s="15"/>
      <c r="Y3" s="15"/>
      <c r="Z3" s="15"/>
      <c r="AA3" s="15"/>
      <c r="AB3" s="15"/>
      <c r="AC3" s="16"/>
    </row>
    <row r="4" spans="1:29" ht="51">
      <c r="A4" s="29"/>
      <c r="B4" s="11" t="s">
        <v>0</v>
      </c>
      <c r="C4" s="8" t="s">
        <v>1</v>
      </c>
      <c r="D4" s="2" t="s">
        <v>2</v>
      </c>
      <c r="E4" s="11" t="s">
        <v>12</v>
      </c>
      <c r="F4" s="3" t="s">
        <v>4</v>
      </c>
      <c r="H4" s="1"/>
      <c r="I4" s="11" t="s">
        <v>0</v>
      </c>
      <c r="J4" s="8" t="s">
        <v>1</v>
      </c>
      <c r="K4" s="2" t="s">
        <v>2</v>
      </c>
      <c r="L4" s="11" t="s">
        <v>12</v>
      </c>
      <c r="M4" s="3" t="s">
        <v>4</v>
      </c>
      <c r="O4" s="1"/>
      <c r="P4" s="11" t="s">
        <v>5</v>
      </c>
      <c r="Q4" s="8" t="s">
        <v>18</v>
      </c>
      <c r="R4" s="35" t="s">
        <v>6</v>
      </c>
      <c r="S4" s="2" t="s">
        <v>2</v>
      </c>
      <c r="T4" s="11" t="s">
        <v>13</v>
      </c>
      <c r="U4" s="3" t="s">
        <v>4</v>
      </c>
      <c r="W4" s="1"/>
      <c r="X4" s="11" t="s">
        <v>5</v>
      </c>
      <c r="Y4" s="8" t="s">
        <v>18</v>
      </c>
      <c r="Z4" s="35" t="s">
        <v>6</v>
      </c>
      <c r="AA4" s="2" t="s">
        <v>2</v>
      </c>
      <c r="AB4" s="11" t="s">
        <v>13</v>
      </c>
      <c r="AC4" s="3" t="s">
        <v>4</v>
      </c>
    </row>
    <row r="5" spans="1:29" ht="12.75">
      <c r="A5" s="23">
        <v>38353</v>
      </c>
      <c r="B5" s="11"/>
      <c r="C5" s="8">
        <v>198</v>
      </c>
      <c r="D5" s="2">
        <f aca="true" t="shared" si="0" ref="D5:D16">C5*B5</f>
        <v>0</v>
      </c>
      <c r="E5" s="11"/>
      <c r="F5" s="3" t="e">
        <f aca="true" t="shared" si="1" ref="F5:F16">(D5/E5)*100</f>
        <v>#DIV/0!</v>
      </c>
      <c r="H5" s="23">
        <v>38353</v>
      </c>
      <c r="I5" s="11"/>
      <c r="J5" s="8">
        <v>425</v>
      </c>
      <c r="K5" s="2">
        <f aca="true" t="shared" si="2" ref="K5:K16">J5*I5</f>
        <v>0</v>
      </c>
      <c r="L5" s="11"/>
      <c r="M5" s="3" t="e">
        <f aca="true" t="shared" si="3" ref="M5:M16">(K5/L5)*100</f>
        <v>#DIV/0!</v>
      </c>
      <c r="O5" s="23">
        <v>38353</v>
      </c>
      <c r="P5" s="11"/>
      <c r="Q5" s="8">
        <v>621</v>
      </c>
      <c r="R5" s="36">
        <f>Q5*0.9</f>
        <v>558.9</v>
      </c>
      <c r="S5" s="2">
        <f>P5*R5</f>
        <v>0</v>
      </c>
      <c r="T5" s="11"/>
      <c r="U5" s="3" t="e">
        <f aca="true" t="shared" si="4" ref="U5:U16">(S5/T5)*100</f>
        <v>#DIV/0!</v>
      </c>
      <c r="W5" s="23">
        <v>38353</v>
      </c>
      <c r="X5" s="11"/>
      <c r="Y5" s="8">
        <v>800</v>
      </c>
      <c r="Z5" s="36">
        <f>Y5*0.9</f>
        <v>720</v>
      </c>
      <c r="AA5" s="2">
        <f>X5*Z5</f>
        <v>0</v>
      </c>
      <c r="AB5" s="11"/>
      <c r="AC5" s="3" t="e">
        <f aca="true" t="shared" si="5" ref="AC5:AC16">(AA5/AB5)*100</f>
        <v>#DIV/0!</v>
      </c>
    </row>
    <row r="6" spans="1:29" ht="12.75">
      <c r="A6" s="4">
        <v>38384</v>
      </c>
      <c r="B6" s="11"/>
      <c r="C6" s="8">
        <v>198</v>
      </c>
      <c r="D6" s="5">
        <f t="shared" si="0"/>
        <v>0</v>
      </c>
      <c r="E6" s="11"/>
      <c r="F6" s="6" t="e">
        <f t="shared" si="1"/>
        <v>#DIV/0!</v>
      </c>
      <c r="H6" s="4">
        <v>38384</v>
      </c>
      <c r="I6" s="11"/>
      <c r="J6" s="8">
        <v>425</v>
      </c>
      <c r="K6" s="5">
        <f t="shared" si="2"/>
        <v>0</v>
      </c>
      <c r="L6" s="11"/>
      <c r="M6" s="6" t="e">
        <f t="shared" si="3"/>
        <v>#DIV/0!</v>
      </c>
      <c r="O6" s="4">
        <v>38384</v>
      </c>
      <c r="P6" s="11"/>
      <c r="Q6" s="8">
        <v>621</v>
      </c>
      <c r="R6" s="36">
        <f aca="true" t="shared" si="6" ref="R6:R16">Q6*0.9</f>
        <v>558.9</v>
      </c>
      <c r="S6" s="5">
        <f aca="true" t="shared" si="7" ref="S6:S16">Q6*P6</f>
        <v>0</v>
      </c>
      <c r="T6" s="11"/>
      <c r="U6" s="6" t="e">
        <f t="shared" si="4"/>
        <v>#DIV/0!</v>
      </c>
      <c r="W6" s="4">
        <v>38384</v>
      </c>
      <c r="X6" s="11"/>
      <c r="Y6" s="8">
        <v>800</v>
      </c>
      <c r="Z6" s="36">
        <f aca="true" t="shared" si="8" ref="Z6:Z16">Y6*0.9</f>
        <v>720</v>
      </c>
      <c r="AA6" s="5">
        <f aca="true" t="shared" si="9" ref="AA6:AA16">Y6*X6</f>
        <v>0</v>
      </c>
      <c r="AB6" s="11"/>
      <c r="AC6" s="6" t="e">
        <f t="shared" si="5"/>
        <v>#DIV/0!</v>
      </c>
    </row>
    <row r="7" spans="1:29" ht="12.75">
      <c r="A7" s="4">
        <v>38412</v>
      </c>
      <c r="B7" s="11"/>
      <c r="C7" s="8">
        <v>198</v>
      </c>
      <c r="D7" s="5">
        <f t="shared" si="0"/>
        <v>0</v>
      </c>
      <c r="E7" s="11"/>
      <c r="F7" s="6" t="e">
        <f t="shared" si="1"/>
        <v>#DIV/0!</v>
      </c>
      <c r="H7" s="4">
        <v>38412</v>
      </c>
      <c r="I7" s="11"/>
      <c r="J7" s="8">
        <v>425</v>
      </c>
      <c r="K7" s="5">
        <f t="shared" si="2"/>
        <v>0</v>
      </c>
      <c r="L7" s="11"/>
      <c r="M7" s="6" t="e">
        <f t="shared" si="3"/>
        <v>#DIV/0!</v>
      </c>
      <c r="O7" s="4">
        <v>38412</v>
      </c>
      <c r="P7" s="11"/>
      <c r="Q7" s="8">
        <v>621</v>
      </c>
      <c r="R7" s="36">
        <f t="shared" si="6"/>
        <v>558.9</v>
      </c>
      <c r="S7" s="5">
        <f t="shared" si="7"/>
        <v>0</v>
      </c>
      <c r="T7" s="11"/>
      <c r="U7" s="6" t="e">
        <f t="shared" si="4"/>
        <v>#DIV/0!</v>
      </c>
      <c r="W7" s="4">
        <v>38412</v>
      </c>
      <c r="X7" s="11"/>
      <c r="Y7" s="8">
        <v>800</v>
      </c>
      <c r="Z7" s="36">
        <f t="shared" si="8"/>
        <v>720</v>
      </c>
      <c r="AA7" s="5">
        <f t="shared" si="9"/>
        <v>0</v>
      </c>
      <c r="AB7" s="11"/>
      <c r="AC7" s="6" t="e">
        <f t="shared" si="5"/>
        <v>#DIV/0!</v>
      </c>
    </row>
    <row r="8" spans="1:29" ht="12.75">
      <c r="A8" s="4">
        <v>38443</v>
      </c>
      <c r="B8" s="11"/>
      <c r="C8" s="8">
        <v>198</v>
      </c>
      <c r="D8" s="5">
        <f t="shared" si="0"/>
        <v>0</v>
      </c>
      <c r="E8" s="11"/>
      <c r="F8" s="6" t="e">
        <f t="shared" si="1"/>
        <v>#DIV/0!</v>
      </c>
      <c r="H8" s="4">
        <v>38443</v>
      </c>
      <c r="I8" s="11"/>
      <c r="J8" s="8">
        <v>425</v>
      </c>
      <c r="K8" s="5">
        <f t="shared" si="2"/>
        <v>0</v>
      </c>
      <c r="L8" s="11"/>
      <c r="M8" s="6" t="e">
        <f t="shared" si="3"/>
        <v>#DIV/0!</v>
      </c>
      <c r="O8" s="4">
        <v>38443</v>
      </c>
      <c r="P8" s="11"/>
      <c r="Q8" s="8">
        <v>621</v>
      </c>
      <c r="R8" s="36">
        <f t="shared" si="6"/>
        <v>558.9</v>
      </c>
      <c r="S8" s="5">
        <f t="shared" si="7"/>
        <v>0</v>
      </c>
      <c r="T8" s="11"/>
      <c r="U8" s="6" t="e">
        <f t="shared" si="4"/>
        <v>#DIV/0!</v>
      </c>
      <c r="W8" s="4">
        <v>38443</v>
      </c>
      <c r="X8" s="11"/>
      <c r="Y8" s="8">
        <v>800</v>
      </c>
      <c r="Z8" s="36">
        <f t="shared" si="8"/>
        <v>720</v>
      </c>
      <c r="AA8" s="5">
        <f t="shared" si="9"/>
        <v>0</v>
      </c>
      <c r="AB8" s="11"/>
      <c r="AC8" s="6" t="e">
        <f t="shared" si="5"/>
        <v>#DIV/0!</v>
      </c>
    </row>
    <row r="9" spans="1:29" ht="12.75">
      <c r="A9" s="4">
        <v>38473</v>
      </c>
      <c r="B9" s="11"/>
      <c r="C9" s="8">
        <v>198</v>
      </c>
      <c r="D9" s="5">
        <f t="shared" si="0"/>
        <v>0</v>
      </c>
      <c r="E9" s="11"/>
      <c r="F9" s="6" t="e">
        <f t="shared" si="1"/>
        <v>#DIV/0!</v>
      </c>
      <c r="H9" s="4">
        <v>38473</v>
      </c>
      <c r="I9" s="11"/>
      <c r="J9" s="8">
        <v>425</v>
      </c>
      <c r="K9" s="5">
        <f t="shared" si="2"/>
        <v>0</v>
      </c>
      <c r="L9" s="11"/>
      <c r="M9" s="6" t="e">
        <f t="shared" si="3"/>
        <v>#DIV/0!</v>
      </c>
      <c r="O9" s="4">
        <v>38473</v>
      </c>
      <c r="P9" s="11"/>
      <c r="Q9" s="8">
        <v>621</v>
      </c>
      <c r="R9" s="36">
        <f t="shared" si="6"/>
        <v>558.9</v>
      </c>
      <c r="S9" s="5">
        <f t="shared" si="7"/>
        <v>0</v>
      </c>
      <c r="T9" s="11"/>
      <c r="U9" s="6" t="e">
        <f t="shared" si="4"/>
        <v>#DIV/0!</v>
      </c>
      <c r="W9" s="4">
        <v>38473</v>
      </c>
      <c r="X9" s="11"/>
      <c r="Y9" s="8">
        <v>800</v>
      </c>
      <c r="Z9" s="36">
        <f t="shared" si="8"/>
        <v>720</v>
      </c>
      <c r="AA9" s="5">
        <f t="shared" si="9"/>
        <v>0</v>
      </c>
      <c r="AB9" s="11"/>
      <c r="AC9" s="6" t="e">
        <f t="shared" si="5"/>
        <v>#DIV/0!</v>
      </c>
    </row>
    <row r="10" spans="1:29" ht="12.75">
      <c r="A10" s="4">
        <v>38504</v>
      </c>
      <c r="B10" s="11"/>
      <c r="C10" s="8">
        <v>198</v>
      </c>
      <c r="D10" s="5">
        <f t="shared" si="0"/>
        <v>0</v>
      </c>
      <c r="E10" s="11"/>
      <c r="F10" s="6" t="e">
        <f t="shared" si="1"/>
        <v>#DIV/0!</v>
      </c>
      <c r="H10" s="4">
        <v>38504</v>
      </c>
      <c r="I10" s="11"/>
      <c r="J10" s="8">
        <v>425</v>
      </c>
      <c r="K10" s="5">
        <f t="shared" si="2"/>
        <v>0</v>
      </c>
      <c r="L10" s="11"/>
      <c r="M10" s="6" t="e">
        <f t="shared" si="3"/>
        <v>#DIV/0!</v>
      </c>
      <c r="O10" s="4">
        <v>38504</v>
      </c>
      <c r="P10" s="11"/>
      <c r="Q10" s="8">
        <v>621</v>
      </c>
      <c r="R10" s="36">
        <f t="shared" si="6"/>
        <v>558.9</v>
      </c>
      <c r="S10" s="5">
        <f t="shared" si="7"/>
        <v>0</v>
      </c>
      <c r="T10" s="11"/>
      <c r="U10" s="6" t="e">
        <f t="shared" si="4"/>
        <v>#DIV/0!</v>
      </c>
      <c r="W10" s="4">
        <v>38504</v>
      </c>
      <c r="X10" s="11"/>
      <c r="Y10" s="8">
        <v>800</v>
      </c>
      <c r="Z10" s="36">
        <f t="shared" si="8"/>
        <v>720</v>
      </c>
      <c r="AA10" s="5">
        <f t="shared" si="9"/>
        <v>0</v>
      </c>
      <c r="AB10" s="11"/>
      <c r="AC10" s="6" t="e">
        <f t="shared" si="5"/>
        <v>#DIV/0!</v>
      </c>
    </row>
    <row r="11" spans="1:29" ht="12.75">
      <c r="A11" s="4">
        <v>38534</v>
      </c>
      <c r="B11" s="11"/>
      <c r="C11" s="8">
        <v>198</v>
      </c>
      <c r="D11" s="5">
        <f t="shared" si="0"/>
        <v>0</v>
      </c>
      <c r="E11" s="11"/>
      <c r="F11" s="6" t="e">
        <f t="shared" si="1"/>
        <v>#DIV/0!</v>
      </c>
      <c r="H11" s="4">
        <v>38534</v>
      </c>
      <c r="I11" s="11"/>
      <c r="J11" s="8">
        <v>425</v>
      </c>
      <c r="K11" s="5">
        <f t="shared" si="2"/>
        <v>0</v>
      </c>
      <c r="L11" s="11"/>
      <c r="M11" s="6" t="e">
        <f t="shared" si="3"/>
        <v>#DIV/0!</v>
      </c>
      <c r="O11" s="4">
        <v>38534</v>
      </c>
      <c r="P11" s="11"/>
      <c r="Q11" s="8">
        <v>621</v>
      </c>
      <c r="R11" s="36">
        <f t="shared" si="6"/>
        <v>558.9</v>
      </c>
      <c r="S11" s="5">
        <f t="shared" si="7"/>
        <v>0</v>
      </c>
      <c r="T11" s="11"/>
      <c r="U11" s="6" t="e">
        <f t="shared" si="4"/>
        <v>#DIV/0!</v>
      </c>
      <c r="W11" s="4">
        <v>38534</v>
      </c>
      <c r="X11" s="11"/>
      <c r="Y11" s="8">
        <v>800</v>
      </c>
      <c r="Z11" s="36">
        <f t="shared" si="8"/>
        <v>720</v>
      </c>
      <c r="AA11" s="5">
        <f t="shared" si="9"/>
        <v>0</v>
      </c>
      <c r="AB11" s="11"/>
      <c r="AC11" s="6" t="e">
        <f t="shared" si="5"/>
        <v>#DIV/0!</v>
      </c>
    </row>
    <row r="12" spans="1:29" ht="12.75">
      <c r="A12" s="4">
        <v>38565</v>
      </c>
      <c r="B12" s="11"/>
      <c r="C12" s="8">
        <v>198</v>
      </c>
      <c r="D12" s="5">
        <f t="shared" si="0"/>
        <v>0</v>
      </c>
      <c r="E12" s="11"/>
      <c r="F12" s="6" t="e">
        <f t="shared" si="1"/>
        <v>#DIV/0!</v>
      </c>
      <c r="H12" s="4">
        <v>38565</v>
      </c>
      <c r="I12" s="11"/>
      <c r="J12" s="8">
        <v>425</v>
      </c>
      <c r="K12" s="5">
        <f t="shared" si="2"/>
        <v>0</v>
      </c>
      <c r="L12" s="11"/>
      <c r="M12" s="6" t="e">
        <f t="shared" si="3"/>
        <v>#DIV/0!</v>
      </c>
      <c r="O12" s="4">
        <v>38565</v>
      </c>
      <c r="P12" s="11"/>
      <c r="Q12" s="8">
        <v>621</v>
      </c>
      <c r="R12" s="36">
        <f t="shared" si="6"/>
        <v>558.9</v>
      </c>
      <c r="S12" s="5">
        <f t="shared" si="7"/>
        <v>0</v>
      </c>
      <c r="T12" s="11"/>
      <c r="U12" s="6" t="e">
        <f t="shared" si="4"/>
        <v>#DIV/0!</v>
      </c>
      <c r="W12" s="4">
        <v>38565</v>
      </c>
      <c r="X12" s="11"/>
      <c r="Y12" s="8">
        <v>800</v>
      </c>
      <c r="Z12" s="36">
        <f t="shared" si="8"/>
        <v>720</v>
      </c>
      <c r="AA12" s="5">
        <f t="shared" si="9"/>
        <v>0</v>
      </c>
      <c r="AB12" s="11"/>
      <c r="AC12" s="6" t="e">
        <f t="shared" si="5"/>
        <v>#DIV/0!</v>
      </c>
    </row>
    <row r="13" spans="1:29" ht="12.75">
      <c r="A13" s="4">
        <v>38596</v>
      </c>
      <c r="B13" s="11"/>
      <c r="C13" s="8">
        <v>198</v>
      </c>
      <c r="D13" s="5">
        <f t="shared" si="0"/>
        <v>0</v>
      </c>
      <c r="E13" s="11"/>
      <c r="F13" s="6" t="e">
        <f t="shared" si="1"/>
        <v>#DIV/0!</v>
      </c>
      <c r="H13" s="4">
        <v>38596</v>
      </c>
      <c r="I13" s="11"/>
      <c r="J13" s="8">
        <v>425</v>
      </c>
      <c r="K13" s="5">
        <f t="shared" si="2"/>
        <v>0</v>
      </c>
      <c r="L13" s="11"/>
      <c r="M13" s="6" t="e">
        <f t="shared" si="3"/>
        <v>#DIV/0!</v>
      </c>
      <c r="O13" s="4">
        <v>38596</v>
      </c>
      <c r="P13" s="11"/>
      <c r="Q13" s="8">
        <v>621</v>
      </c>
      <c r="R13" s="36">
        <f t="shared" si="6"/>
        <v>558.9</v>
      </c>
      <c r="S13" s="5">
        <f t="shared" si="7"/>
        <v>0</v>
      </c>
      <c r="T13" s="11"/>
      <c r="U13" s="6" t="e">
        <f t="shared" si="4"/>
        <v>#DIV/0!</v>
      </c>
      <c r="W13" s="4">
        <v>38596</v>
      </c>
      <c r="X13" s="11"/>
      <c r="Y13" s="8">
        <v>800</v>
      </c>
      <c r="Z13" s="36">
        <f t="shared" si="8"/>
        <v>720</v>
      </c>
      <c r="AA13" s="5">
        <f t="shared" si="9"/>
        <v>0</v>
      </c>
      <c r="AB13" s="11"/>
      <c r="AC13" s="6" t="e">
        <f t="shared" si="5"/>
        <v>#DIV/0!</v>
      </c>
    </row>
    <row r="14" spans="1:29" ht="12.75">
      <c r="A14" s="4">
        <v>38626</v>
      </c>
      <c r="B14" s="11"/>
      <c r="C14" s="8">
        <v>198</v>
      </c>
      <c r="D14" s="5">
        <f t="shared" si="0"/>
        <v>0</v>
      </c>
      <c r="E14" s="11"/>
      <c r="F14" s="6" t="e">
        <f t="shared" si="1"/>
        <v>#DIV/0!</v>
      </c>
      <c r="H14" s="4">
        <v>38626</v>
      </c>
      <c r="I14" s="11"/>
      <c r="J14" s="8">
        <v>425</v>
      </c>
      <c r="K14" s="5">
        <f t="shared" si="2"/>
        <v>0</v>
      </c>
      <c r="L14" s="11"/>
      <c r="M14" s="6" t="e">
        <f t="shared" si="3"/>
        <v>#DIV/0!</v>
      </c>
      <c r="O14" s="4">
        <v>38626</v>
      </c>
      <c r="P14" s="11"/>
      <c r="Q14" s="8">
        <v>621</v>
      </c>
      <c r="R14" s="36">
        <f t="shared" si="6"/>
        <v>558.9</v>
      </c>
      <c r="S14" s="5">
        <f t="shared" si="7"/>
        <v>0</v>
      </c>
      <c r="T14" s="11"/>
      <c r="U14" s="6" t="e">
        <f t="shared" si="4"/>
        <v>#DIV/0!</v>
      </c>
      <c r="W14" s="4">
        <v>38626</v>
      </c>
      <c r="X14" s="11"/>
      <c r="Y14" s="8">
        <v>800</v>
      </c>
      <c r="Z14" s="36">
        <f t="shared" si="8"/>
        <v>720</v>
      </c>
      <c r="AA14" s="5">
        <f t="shared" si="9"/>
        <v>0</v>
      </c>
      <c r="AB14" s="11"/>
      <c r="AC14" s="6" t="e">
        <f t="shared" si="5"/>
        <v>#DIV/0!</v>
      </c>
    </row>
    <row r="15" spans="1:29" ht="12.75">
      <c r="A15" s="17">
        <v>38657</v>
      </c>
      <c r="B15" s="11"/>
      <c r="C15" s="8">
        <v>198</v>
      </c>
      <c r="D15" s="5">
        <f t="shared" si="0"/>
        <v>0</v>
      </c>
      <c r="E15" s="11"/>
      <c r="F15" s="6" t="e">
        <f t="shared" si="1"/>
        <v>#DIV/0!</v>
      </c>
      <c r="H15" s="17">
        <v>38657</v>
      </c>
      <c r="I15" s="11"/>
      <c r="J15" s="8">
        <v>425</v>
      </c>
      <c r="K15" s="5">
        <f t="shared" si="2"/>
        <v>0</v>
      </c>
      <c r="L15" s="11"/>
      <c r="M15" s="6" t="e">
        <f t="shared" si="3"/>
        <v>#DIV/0!</v>
      </c>
      <c r="O15" s="17">
        <v>38657</v>
      </c>
      <c r="P15" s="11"/>
      <c r="Q15" s="8">
        <v>621</v>
      </c>
      <c r="R15" s="36">
        <f t="shared" si="6"/>
        <v>558.9</v>
      </c>
      <c r="S15" s="5">
        <f t="shared" si="7"/>
        <v>0</v>
      </c>
      <c r="T15" s="11"/>
      <c r="U15" s="6" t="e">
        <f t="shared" si="4"/>
        <v>#DIV/0!</v>
      </c>
      <c r="W15" s="17">
        <v>38657</v>
      </c>
      <c r="X15" s="11"/>
      <c r="Y15" s="8">
        <v>800</v>
      </c>
      <c r="Z15" s="36">
        <f t="shared" si="8"/>
        <v>720</v>
      </c>
      <c r="AA15" s="5">
        <f t="shared" si="9"/>
        <v>0</v>
      </c>
      <c r="AB15" s="11"/>
      <c r="AC15" s="6" t="e">
        <f t="shared" si="5"/>
        <v>#DIV/0!</v>
      </c>
    </row>
    <row r="16" spans="1:29" ht="12.75">
      <c r="A16" s="17">
        <v>38687</v>
      </c>
      <c r="B16" s="11"/>
      <c r="C16" s="8">
        <v>198</v>
      </c>
      <c r="D16" s="5">
        <f t="shared" si="0"/>
        <v>0</v>
      </c>
      <c r="E16" s="11"/>
      <c r="F16" s="6" t="e">
        <f t="shared" si="1"/>
        <v>#DIV/0!</v>
      </c>
      <c r="H16" s="17">
        <v>38687</v>
      </c>
      <c r="I16" s="11"/>
      <c r="J16" s="8">
        <v>425</v>
      </c>
      <c r="K16" s="5">
        <f t="shared" si="2"/>
        <v>0</v>
      </c>
      <c r="L16" s="11"/>
      <c r="M16" s="6" t="e">
        <f t="shared" si="3"/>
        <v>#DIV/0!</v>
      </c>
      <c r="O16" s="17">
        <v>38687</v>
      </c>
      <c r="P16" s="11"/>
      <c r="Q16" s="8">
        <v>621</v>
      </c>
      <c r="R16" s="36">
        <f t="shared" si="6"/>
        <v>558.9</v>
      </c>
      <c r="S16" s="5">
        <f t="shared" si="7"/>
        <v>0</v>
      </c>
      <c r="T16" s="11"/>
      <c r="U16" s="6" t="e">
        <f t="shared" si="4"/>
        <v>#DIV/0!</v>
      </c>
      <c r="W16" s="17">
        <v>38687</v>
      </c>
      <c r="X16" s="11"/>
      <c r="Y16" s="8">
        <v>800</v>
      </c>
      <c r="Z16" s="36">
        <f t="shared" si="8"/>
        <v>720</v>
      </c>
      <c r="AA16" s="5">
        <f t="shared" si="9"/>
        <v>0</v>
      </c>
      <c r="AB16" s="11"/>
      <c r="AC16" s="6" t="e">
        <f t="shared" si="5"/>
        <v>#DIV/0!</v>
      </c>
    </row>
    <row r="17" spans="1:21" s="28" customFormat="1" ht="13.5" thickBot="1">
      <c r="A17" s="24"/>
      <c r="B17" s="25"/>
      <c r="C17" s="26"/>
      <c r="D17" s="27"/>
      <c r="E17" s="25"/>
      <c r="F17" s="27"/>
      <c r="H17" s="24"/>
      <c r="I17" s="25"/>
      <c r="J17" s="26"/>
      <c r="K17" s="27"/>
      <c r="L17" s="25"/>
      <c r="M17" s="27"/>
      <c r="O17" s="24"/>
      <c r="P17" s="25"/>
      <c r="Q17" s="26"/>
      <c r="R17" s="26"/>
      <c r="S17" s="27"/>
      <c r="T17" s="25"/>
      <c r="U17" s="27"/>
    </row>
    <row r="18" spans="1:21" s="18" customFormat="1" ht="13.5" thickBot="1">
      <c r="A18" s="30"/>
      <c r="B18" s="31"/>
      <c r="C18" s="32"/>
      <c r="D18" s="33"/>
      <c r="E18" s="31"/>
      <c r="F18" s="33"/>
      <c r="H18" s="30"/>
      <c r="I18" s="31"/>
      <c r="J18" s="32"/>
      <c r="K18" s="33"/>
      <c r="L18" s="31"/>
      <c r="M18" s="33"/>
      <c r="O18" s="30"/>
      <c r="P18" s="31"/>
      <c r="Q18" s="32"/>
      <c r="R18" s="32"/>
      <c r="S18" s="33"/>
      <c r="T18" s="31"/>
      <c r="U18" s="33"/>
    </row>
    <row r="19" spans="1:21" s="18" customFormat="1" ht="12.75">
      <c r="A19" s="57" t="s">
        <v>14</v>
      </c>
      <c r="B19" s="48"/>
      <c r="C19" s="49"/>
      <c r="D19" s="49"/>
      <c r="E19" s="49"/>
      <c r="F19" s="49"/>
      <c r="H19" s="19"/>
      <c r="I19" s="20"/>
      <c r="J19" s="21"/>
      <c r="K19" s="22"/>
      <c r="L19" s="20"/>
      <c r="M19" s="22"/>
      <c r="O19" s="19"/>
      <c r="P19" s="20"/>
      <c r="Q19" s="21"/>
      <c r="R19" s="21"/>
      <c r="S19" s="22"/>
      <c r="T19" s="20"/>
      <c r="U19" s="22"/>
    </row>
    <row r="20" spans="1:29" ht="12.75">
      <c r="A20" s="51" t="s">
        <v>7</v>
      </c>
      <c r="B20" s="52"/>
      <c r="C20" s="52"/>
      <c r="D20" s="52"/>
      <c r="E20" s="52"/>
      <c r="F20" s="53"/>
      <c r="H20" s="51" t="s">
        <v>8</v>
      </c>
      <c r="I20" s="52"/>
      <c r="J20" s="52"/>
      <c r="K20" s="52"/>
      <c r="L20" s="52"/>
      <c r="M20" s="53"/>
      <c r="O20" s="14" t="s">
        <v>32</v>
      </c>
      <c r="P20" s="15"/>
      <c r="Q20" s="15"/>
      <c r="R20" s="15"/>
      <c r="S20" s="15"/>
      <c r="T20" s="15"/>
      <c r="U20" s="16"/>
      <c r="W20" s="14" t="s">
        <v>31</v>
      </c>
      <c r="X20" s="15"/>
      <c r="Y20" s="15"/>
      <c r="Z20" s="15"/>
      <c r="AA20" s="15"/>
      <c r="AB20" s="15"/>
      <c r="AC20" s="16"/>
    </row>
    <row r="21" spans="1:29" ht="51">
      <c r="A21" s="1"/>
      <c r="B21" s="11" t="s">
        <v>0</v>
      </c>
      <c r="C21" s="8" t="s">
        <v>1</v>
      </c>
      <c r="D21" s="2" t="s">
        <v>2</v>
      </c>
      <c r="E21" s="11" t="s">
        <v>3</v>
      </c>
      <c r="F21" s="3" t="s">
        <v>4</v>
      </c>
      <c r="H21" s="1"/>
      <c r="I21" s="11" t="s">
        <v>0</v>
      </c>
      <c r="J21" s="8" t="s">
        <v>1</v>
      </c>
      <c r="K21" s="2" t="s">
        <v>2</v>
      </c>
      <c r="L21" s="11" t="s">
        <v>3</v>
      </c>
      <c r="M21" s="3" t="s">
        <v>4</v>
      </c>
      <c r="O21" s="1"/>
      <c r="P21" s="11" t="s">
        <v>5</v>
      </c>
      <c r="Q21" s="8" t="s">
        <v>6</v>
      </c>
      <c r="R21" s="35" t="s">
        <v>6</v>
      </c>
      <c r="S21" s="2" t="s">
        <v>2</v>
      </c>
      <c r="T21" s="11" t="s">
        <v>3</v>
      </c>
      <c r="U21" s="3" t="s">
        <v>4</v>
      </c>
      <c r="W21" s="1"/>
      <c r="X21" s="11" t="s">
        <v>5</v>
      </c>
      <c r="Y21" s="8" t="s">
        <v>18</v>
      </c>
      <c r="Z21" s="35" t="s">
        <v>6</v>
      </c>
      <c r="AA21" s="2" t="s">
        <v>2</v>
      </c>
      <c r="AB21" s="11" t="s">
        <v>13</v>
      </c>
      <c r="AC21" s="3" t="s">
        <v>4</v>
      </c>
    </row>
    <row r="22" spans="1:29" ht="12.75">
      <c r="A22" s="23">
        <v>37987</v>
      </c>
      <c r="B22" s="11">
        <v>7</v>
      </c>
      <c r="C22" s="8">
        <v>198</v>
      </c>
      <c r="D22" s="2">
        <f aca="true" t="shared" si="10" ref="D22:D33">C22*B22</f>
        <v>1386</v>
      </c>
      <c r="E22" s="11">
        <v>131</v>
      </c>
      <c r="F22" s="3">
        <f aca="true" t="shared" si="11" ref="F22:F33">(D22/E22)*100</f>
        <v>1058.0152671755725</v>
      </c>
      <c r="H22" s="23">
        <v>37987</v>
      </c>
      <c r="I22" s="11">
        <v>4</v>
      </c>
      <c r="J22" s="8">
        <v>425</v>
      </c>
      <c r="K22" s="2">
        <f aca="true" t="shared" si="12" ref="K22:K33">J22*I22</f>
        <v>1700</v>
      </c>
      <c r="L22" s="11">
        <v>131</v>
      </c>
      <c r="M22" s="3">
        <f aca="true" t="shared" si="13" ref="M22:M33">(K22/L22)*100</f>
        <v>1297.709923664122</v>
      </c>
      <c r="O22" s="23">
        <v>37987</v>
      </c>
      <c r="P22" s="11">
        <v>2</v>
      </c>
      <c r="Q22" s="8">
        <v>621</v>
      </c>
      <c r="R22" s="36">
        <f>Q22*0.9</f>
        <v>558.9</v>
      </c>
      <c r="S22" s="3">
        <f>R22*P22</f>
        <v>1117.8</v>
      </c>
      <c r="T22" s="11">
        <v>131</v>
      </c>
      <c r="U22" s="3">
        <f aca="true" t="shared" si="14" ref="U22:U33">(S22/T22)*100</f>
        <v>853.2824427480916</v>
      </c>
      <c r="W22" s="23">
        <v>38353</v>
      </c>
      <c r="X22" s="11">
        <v>2</v>
      </c>
      <c r="Y22" s="8">
        <v>800</v>
      </c>
      <c r="Z22" s="36">
        <f>Y22*0.9</f>
        <v>720</v>
      </c>
      <c r="AA22" s="2">
        <f>X22*Z22</f>
        <v>1440</v>
      </c>
      <c r="AB22" s="11">
        <v>131</v>
      </c>
      <c r="AC22" s="3">
        <f aca="true" t="shared" si="15" ref="AC22:AC33">(AA22/AB22)*100</f>
        <v>1099.2366412213742</v>
      </c>
    </row>
    <row r="23" spans="1:29" ht="12.75">
      <c r="A23" s="4">
        <v>38018</v>
      </c>
      <c r="B23" s="11">
        <v>8</v>
      </c>
      <c r="C23" s="8">
        <v>198</v>
      </c>
      <c r="D23" s="5">
        <f t="shared" si="10"/>
        <v>1584</v>
      </c>
      <c r="E23" s="11">
        <v>121</v>
      </c>
      <c r="F23" s="6">
        <f t="shared" si="11"/>
        <v>1309.0909090909092</v>
      </c>
      <c r="H23" s="4">
        <v>38018</v>
      </c>
      <c r="I23" s="11">
        <v>4</v>
      </c>
      <c r="J23" s="8">
        <v>425</v>
      </c>
      <c r="K23" s="5">
        <f t="shared" si="12"/>
        <v>1700</v>
      </c>
      <c r="L23" s="11">
        <v>121</v>
      </c>
      <c r="M23" s="6">
        <f t="shared" si="13"/>
        <v>1404.9586776859505</v>
      </c>
      <c r="O23" s="4">
        <v>38018</v>
      </c>
      <c r="P23" s="11">
        <v>3</v>
      </c>
      <c r="Q23" s="8">
        <v>621</v>
      </c>
      <c r="R23" s="36">
        <f aca="true" t="shared" si="16" ref="R23:R33">Q23*0.9</f>
        <v>558.9</v>
      </c>
      <c r="S23" s="3">
        <f aca="true" t="shared" si="17" ref="S23:S33">R23*P23</f>
        <v>1676.6999999999998</v>
      </c>
      <c r="T23" s="11">
        <v>121</v>
      </c>
      <c r="U23" s="6">
        <f t="shared" si="14"/>
        <v>1385.7024793388427</v>
      </c>
      <c r="W23" s="4">
        <v>38384</v>
      </c>
      <c r="X23" s="11">
        <v>3</v>
      </c>
      <c r="Y23" s="8">
        <v>800</v>
      </c>
      <c r="Z23" s="36">
        <f aca="true" t="shared" si="18" ref="Z23:Z33">Y23*0.9</f>
        <v>720</v>
      </c>
      <c r="AA23" s="5">
        <f aca="true" t="shared" si="19" ref="AA23:AA33">Y23*X23</f>
        <v>2400</v>
      </c>
      <c r="AB23" s="11">
        <v>121</v>
      </c>
      <c r="AC23" s="6">
        <f t="shared" si="15"/>
        <v>1983.4710743801654</v>
      </c>
    </row>
    <row r="24" spans="1:29" ht="12.75">
      <c r="A24" s="4">
        <v>38047</v>
      </c>
      <c r="B24" s="11">
        <v>11</v>
      </c>
      <c r="C24" s="8">
        <v>198</v>
      </c>
      <c r="D24" s="5">
        <f t="shared" si="10"/>
        <v>2178</v>
      </c>
      <c r="E24" s="11">
        <v>137</v>
      </c>
      <c r="F24" s="6">
        <f t="shared" si="11"/>
        <v>1589.7810218978102</v>
      </c>
      <c r="H24" s="4">
        <v>38047</v>
      </c>
      <c r="I24" s="11">
        <v>5</v>
      </c>
      <c r="J24" s="8">
        <v>425</v>
      </c>
      <c r="K24" s="5">
        <f t="shared" si="12"/>
        <v>2125</v>
      </c>
      <c r="L24" s="11">
        <v>137</v>
      </c>
      <c r="M24" s="6">
        <f t="shared" si="13"/>
        <v>1551.094890510949</v>
      </c>
      <c r="O24" s="4">
        <v>38047</v>
      </c>
      <c r="P24" s="11">
        <v>4</v>
      </c>
      <c r="Q24" s="8">
        <v>621</v>
      </c>
      <c r="R24" s="36">
        <f t="shared" si="16"/>
        <v>558.9</v>
      </c>
      <c r="S24" s="3">
        <f t="shared" si="17"/>
        <v>2235.6</v>
      </c>
      <c r="T24" s="11">
        <v>137</v>
      </c>
      <c r="U24" s="6">
        <f t="shared" si="14"/>
        <v>1631.8248175182482</v>
      </c>
      <c r="W24" s="4">
        <v>38412</v>
      </c>
      <c r="X24" s="11">
        <v>3</v>
      </c>
      <c r="Y24" s="8">
        <v>800</v>
      </c>
      <c r="Z24" s="36">
        <f t="shared" si="18"/>
        <v>720</v>
      </c>
      <c r="AA24" s="5">
        <f t="shared" si="19"/>
        <v>2400</v>
      </c>
      <c r="AB24" s="11">
        <v>137</v>
      </c>
      <c r="AC24" s="6">
        <f t="shared" si="15"/>
        <v>1751.8248175182482</v>
      </c>
    </row>
    <row r="25" spans="1:29" ht="12.75">
      <c r="A25" s="4">
        <v>38078</v>
      </c>
      <c r="B25" s="11">
        <v>12</v>
      </c>
      <c r="C25" s="8">
        <v>198</v>
      </c>
      <c r="D25" s="5">
        <f t="shared" si="10"/>
        <v>2376</v>
      </c>
      <c r="E25" s="11">
        <v>131</v>
      </c>
      <c r="F25" s="6">
        <f t="shared" si="11"/>
        <v>1813.7404580152672</v>
      </c>
      <c r="H25" s="4">
        <v>38078</v>
      </c>
      <c r="I25" s="11">
        <v>5</v>
      </c>
      <c r="J25" s="8">
        <v>425</v>
      </c>
      <c r="K25" s="5">
        <f t="shared" si="12"/>
        <v>2125</v>
      </c>
      <c r="L25" s="11">
        <v>131</v>
      </c>
      <c r="M25" s="6">
        <f t="shared" si="13"/>
        <v>1622.1374045801526</v>
      </c>
      <c r="O25" s="4">
        <v>38078</v>
      </c>
      <c r="P25" s="11">
        <v>5</v>
      </c>
      <c r="Q25" s="8">
        <v>621</v>
      </c>
      <c r="R25" s="36">
        <f t="shared" si="16"/>
        <v>558.9</v>
      </c>
      <c r="S25" s="3">
        <f t="shared" si="17"/>
        <v>2794.5</v>
      </c>
      <c r="T25" s="11">
        <v>131</v>
      </c>
      <c r="U25" s="6">
        <f t="shared" si="14"/>
        <v>2133.206106870229</v>
      </c>
      <c r="W25" s="4">
        <v>38443</v>
      </c>
      <c r="X25" s="11">
        <v>4</v>
      </c>
      <c r="Y25" s="8">
        <v>800</v>
      </c>
      <c r="Z25" s="36">
        <f t="shared" si="18"/>
        <v>720</v>
      </c>
      <c r="AA25" s="5">
        <f t="shared" si="19"/>
        <v>3200</v>
      </c>
      <c r="AB25" s="11">
        <v>131</v>
      </c>
      <c r="AC25" s="6">
        <f t="shared" si="15"/>
        <v>2442.7480916030536</v>
      </c>
    </row>
    <row r="26" spans="1:29" ht="12.75">
      <c r="A26" s="4">
        <v>38108</v>
      </c>
      <c r="B26" s="11">
        <v>12</v>
      </c>
      <c r="C26" s="8">
        <v>198</v>
      </c>
      <c r="D26" s="5">
        <f t="shared" si="10"/>
        <v>2376</v>
      </c>
      <c r="E26" s="11">
        <v>126</v>
      </c>
      <c r="F26" s="6">
        <f t="shared" si="11"/>
        <v>1885.7142857142858</v>
      </c>
      <c r="H26" s="4">
        <v>38108</v>
      </c>
      <c r="I26" s="11">
        <v>5</v>
      </c>
      <c r="J26" s="8">
        <v>425</v>
      </c>
      <c r="K26" s="5">
        <f t="shared" si="12"/>
        <v>2125</v>
      </c>
      <c r="L26" s="11">
        <v>126</v>
      </c>
      <c r="M26" s="6">
        <f t="shared" si="13"/>
        <v>1686.5079365079364</v>
      </c>
      <c r="O26" s="4">
        <v>38108</v>
      </c>
      <c r="P26" s="11">
        <v>5</v>
      </c>
      <c r="Q26" s="8">
        <v>621</v>
      </c>
      <c r="R26" s="36">
        <f t="shared" si="16"/>
        <v>558.9</v>
      </c>
      <c r="S26" s="3">
        <f t="shared" si="17"/>
        <v>2794.5</v>
      </c>
      <c r="T26" s="11">
        <v>126</v>
      </c>
      <c r="U26" s="6">
        <f t="shared" si="14"/>
        <v>2217.8571428571427</v>
      </c>
      <c r="W26" s="4">
        <v>38473</v>
      </c>
      <c r="X26" s="11">
        <v>4</v>
      </c>
      <c r="Y26" s="8">
        <v>800</v>
      </c>
      <c r="Z26" s="36">
        <f t="shared" si="18"/>
        <v>720</v>
      </c>
      <c r="AA26" s="5">
        <f t="shared" si="19"/>
        <v>3200</v>
      </c>
      <c r="AB26" s="11">
        <v>126</v>
      </c>
      <c r="AC26" s="6">
        <f t="shared" si="15"/>
        <v>2539.6825396825398</v>
      </c>
    </row>
    <row r="27" spans="1:29" ht="12.75">
      <c r="A27" s="4">
        <v>38139</v>
      </c>
      <c r="B27" s="11">
        <v>12</v>
      </c>
      <c r="C27" s="8">
        <v>198</v>
      </c>
      <c r="D27" s="5">
        <f t="shared" si="10"/>
        <v>2376</v>
      </c>
      <c r="E27" s="11">
        <v>122</v>
      </c>
      <c r="F27" s="6">
        <f t="shared" si="11"/>
        <v>1947.5409836065573</v>
      </c>
      <c r="H27" s="4">
        <v>38139</v>
      </c>
      <c r="I27" s="11">
        <v>6</v>
      </c>
      <c r="J27" s="8">
        <v>425</v>
      </c>
      <c r="K27" s="5">
        <f t="shared" si="12"/>
        <v>2550</v>
      </c>
      <c r="L27" s="11">
        <v>122</v>
      </c>
      <c r="M27" s="6">
        <f t="shared" si="13"/>
        <v>2090.16393442623</v>
      </c>
      <c r="O27" s="4">
        <v>38139</v>
      </c>
      <c r="P27" s="11">
        <v>4</v>
      </c>
      <c r="Q27" s="8">
        <v>621</v>
      </c>
      <c r="R27" s="36">
        <f t="shared" si="16"/>
        <v>558.9</v>
      </c>
      <c r="S27" s="3">
        <f t="shared" si="17"/>
        <v>2235.6</v>
      </c>
      <c r="T27" s="11">
        <v>122</v>
      </c>
      <c r="U27" s="6">
        <f t="shared" si="14"/>
        <v>1832.4590163934424</v>
      </c>
      <c r="W27" s="4">
        <v>38504</v>
      </c>
      <c r="X27" s="11">
        <v>4</v>
      </c>
      <c r="Y27" s="8">
        <v>800</v>
      </c>
      <c r="Z27" s="36">
        <f t="shared" si="18"/>
        <v>720</v>
      </c>
      <c r="AA27" s="5">
        <f t="shared" si="19"/>
        <v>3200</v>
      </c>
      <c r="AB27" s="11">
        <v>122</v>
      </c>
      <c r="AC27" s="6">
        <f t="shared" si="15"/>
        <v>2622.9508196721313</v>
      </c>
    </row>
    <row r="28" spans="1:29" ht="12.75">
      <c r="A28" s="4">
        <v>38169</v>
      </c>
      <c r="B28" s="11">
        <v>14</v>
      </c>
      <c r="C28" s="8">
        <v>198</v>
      </c>
      <c r="D28" s="5">
        <f t="shared" si="10"/>
        <v>2772</v>
      </c>
      <c r="E28" s="11">
        <v>146</v>
      </c>
      <c r="F28" s="6">
        <f t="shared" si="11"/>
        <v>1898.6301369863013</v>
      </c>
      <c r="H28" s="4">
        <v>38169</v>
      </c>
      <c r="I28" s="11">
        <v>6</v>
      </c>
      <c r="J28" s="8">
        <v>425</v>
      </c>
      <c r="K28" s="5">
        <f t="shared" si="12"/>
        <v>2550</v>
      </c>
      <c r="L28" s="11">
        <v>146</v>
      </c>
      <c r="M28" s="6">
        <f t="shared" si="13"/>
        <v>1746.5753424657535</v>
      </c>
      <c r="O28" s="4">
        <v>38169</v>
      </c>
      <c r="P28" s="11">
        <v>5</v>
      </c>
      <c r="Q28" s="8">
        <v>621</v>
      </c>
      <c r="R28" s="36">
        <f>Q28*0.9</f>
        <v>558.9</v>
      </c>
      <c r="S28" s="3">
        <f t="shared" si="17"/>
        <v>2794.5</v>
      </c>
      <c r="T28" s="11">
        <v>146</v>
      </c>
      <c r="U28" s="6">
        <f t="shared" si="14"/>
        <v>1914.0410958904108</v>
      </c>
      <c r="W28" s="4">
        <v>38534</v>
      </c>
      <c r="X28" s="11">
        <v>5</v>
      </c>
      <c r="Y28" s="8">
        <v>800</v>
      </c>
      <c r="Z28" s="36">
        <f t="shared" si="18"/>
        <v>720</v>
      </c>
      <c r="AA28" s="5">
        <f t="shared" si="19"/>
        <v>4000</v>
      </c>
      <c r="AB28" s="11">
        <v>146</v>
      </c>
      <c r="AC28" s="6">
        <f t="shared" si="15"/>
        <v>2739.72602739726</v>
      </c>
    </row>
    <row r="29" spans="1:29" ht="12.75">
      <c r="A29" s="4">
        <v>38200</v>
      </c>
      <c r="B29" s="11">
        <v>12</v>
      </c>
      <c r="C29" s="8">
        <v>198</v>
      </c>
      <c r="D29" s="5">
        <f t="shared" si="10"/>
        <v>2376</v>
      </c>
      <c r="E29" s="11">
        <v>122</v>
      </c>
      <c r="F29" s="6">
        <f t="shared" si="11"/>
        <v>1947.5409836065573</v>
      </c>
      <c r="H29" s="4">
        <v>38200</v>
      </c>
      <c r="I29" s="11">
        <v>7</v>
      </c>
      <c r="J29" s="8">
        <v>425</v>
      </c>
      <c r="K29" s="5">
        <f t="shared" si="12"/>
        <v>2975</v>
      </c>
      <c r="L29" s="11">
        <v>122</v>
      </c>
      <c r="M29" s="6">
        <f t="shared" si="13"/>
        <v>2438.5245901639346</v>
      </c>
      <c r="O29" s="4">
        <v>38200</v>
      </c>
      <c r="P29" s="11">
        <v>5</v>
      </c>
      <c r="Q29" s="8">
        <v>621</v>
      </c>
      <c r="R29" s="36">
        <f t="shared" si="16"/>
        <v>558.9</v>
      </c>
      <c r="S29" s="3">
        <f t="shared" si="17"/>
        <v>2794.5</v>
      </c>
      <c r="T29" s="11">
        <v>122</v>
      </c>
      <c r="U29" s="6">
        <f t="shared" si="14"/>
        <v>2290.5737704918033</v>
      </c>
      <c r="W29" s="4">
        <v>38565</v>
      </c>
      <c r="X29" s="11">
        <v>4</v>
      </c>
      <c r="Y29" s="8">
        <v>800</v>
      </c>
      <c r="Z29" s="36">
        <f t="shared" si="18"/>
        <v>720</v>
      </c>
      <c r="AA29" s="5">
        <f t="shared" si="19"/>
        <v>3200</v>
      </c>
      <c r="AB29" s="11">
        <v>122</v>
      </c>
      <c r="AC29" s="6">
        <f t="shared" si="15"/>
        <v>2622.9508196721313</v>
      </c>
    </row>
    <row r="30" spans="1:29" ht="12.75">
      <c r="A30" s="4">
        <v>38231</v>
      </c>
      <c r="B30" s="11">
        <v>13</v>
      </c>
      <c r="C30" s="8">
        <v>198</v>
      </c>
      <c r="D30" s="5">
        <f t="shared" si="10"/>
        <v>2574</v>
      </c>
      <c r="E30" s="11">
        <v>121</v>
      </c>
      <c r="F30" s="6">
        <f t="shared" si="11"/>
        <v>2127.2727272727275</v>
      </c>
      <c r="H30" s="4">
        <v>38231</v>
      </c>
      <c r="I30" s="11">
        <v>6</v>
      </c>
      <c r="J30" s="8">
        <v>425</v>
      </c>
      <c r="K30" s="5">
        <f t="shared" si="12"/>
        <v>2550</v>
      </c>
      <c r="L30" s="11">
        <v>121</v>
      </c>
      <c r="M30" s="6">
        <f t="shared" si="13"/>
        <v>2107.438016528926</v>
      </c>
      <c r="O30" s="4">
        <v>38231</v>
      </c>
      <c r="P30" s="11">
        <v>5</v>
      </c>
      <c r="Q30" s="8">
        <v>621</v>
      </c>
      <c r="R30" s="36">
        <f t="shared" si="16"/>
        <v>558.9</v>
      </c>
      <c r="S30" s="3">
        <f t="shared" si="17"/>
        <v>2794.5</v>
      </c>
      <c r="T30" s="11">
        <v>121</v>
      </c>
      <c r="U30" s="6">
        <f t="shared" si="14"/>
        <v>2309.504132231405</v>
      </c>
      <c r="W30" s="4">
        <v>38596</v>
      </c>
      <c r="X30" s="11">
        <v>5</v>
      </c>
      <c r="Y30" s="8">
        <v>800</v>
      </c>
      <c r="Z30" s="36">
        <f t="shared" si="18"/>
        <v>720</v>
      </c>
      <c r="AA30" s="5">
        <f t="shared" si="19"/>
        <v>4000</v>
      </c>
      <c r="AB30" s="11">
        <v>121</v>
      </c>
      <c r="AC30" s="6">
        <f t="shared" si="15"/>
        <v>3305.7851239669417</v>
      </c>
    </row>
    <row r="31" spans="1:29" ht="12.75">
      <c r="A31" s="4">
        <v>38261</v>
      </c>
      <c r="B31" s="11">
        <v>14</v>
      </c>
      <c r="C31" s="8">
        <v>198</v>
      </c>
      <c r="D31" s="5">
        <f t="shared" si="10"/>
        <v>2772</v>
      </c>
      <c r="E31" s="11">
        <v>125</v>
      </c>
      <c r="F31" s="6">
        <f t="shared" si="11"/>
        <v>2217.6</v>
      </c>
      <c r="H31" s="4">
        <v>38261</v>
      </c>
      <c r="I31" s="11">
        <v>6</v>
      </c>
      <c r="J31" s="8">
        <v>425</v>
      </c>
      <c r="K31" s="5">
        <f t="shared" si="12"/>
        <v>2550</v>
      </c>
      <c r="L31" s="11">
        <v>125</v>
      </c>
      <c r="M31" s="6">
        <f t="shared" si="13"/>
        <v>2039.9999999999998</v>
      </c>
      <c r="O31" s="4">
        <v>38261</v>
      </c>
      <c r="P31" s="11">
        <v>6</v>
      </c>
      <c r="Q31" s="8">
        <v>621</v>
      </c>
      <c r="R31" s="36">
        <f t="shared" si="16"/>
        <v>558.9</v>
      </c>
      <c r="S31" s="3">
        <f t="shared" si="17"/>
        <v>3353.3999999999996</v>
      </c>
      <c r="T31" s="11">
        <v>125</v>
      </c>
      <c r="U31" s="6">
        <f t="shared" si="14"/>
        <v>2682.72</v>
      </c>
      <c r="W31" s="4">
        <v>38626</v>
      </c>
      <c r="X31" s="11">
        <v>4</v>
      </c>
      <c r="Y31" s="8">
        <v>800</v>
      </c>
      <c r="Z31" s="36">
        <f t="shared" si="18"/>
        <v>720</v>
      </c>
      <c r="AA31" s="5">
        <f t="shared" si="19"/>
        <v>3200</v>
      </c>
      <c r="AB31" s="11">
        <v>125</v>
      </c>
      <c r="AC31" s="6">
        <f t="shared" si="15"/>
        <v>2560</v>
      </c>
    </row>
    <row r="32" spans="1:29" ht="12.75">
      <c r="A32" s="17">
        <v>38292</v>
      </c>
      <c r="B32" s="11">
        <v>13</v>
      </c>
      <c r="C32" s="8">
        <v>198</v>
      </c>
      <c r="D32" s="5">
        <f t="shared" si="10"/>
        <v>2574</v>
      </c>
      <c r="E32" s="11">
        <v>125</v>
      </c>
      <c r="F32" s="6">
        <f t="shared" si="11"/>
        <v>2059.2</v>
      </c>
      <c r="H32" s="17">
        <v>38292</v>
      </c>
      <c r="I32" s="11">
        <v>7</v>
      </c>
      <c r="J32" s="8">
        <v>425</v>
      </c>
      <c r="K32" s="5">
        <f t="shared" si="12"/>
        <v>2975</v>
      </c>
      <c r="L32" s="11">
        <v>125</v>
      </c>
      <c r="M32" s="6">
        <f t="shared" si="13"/>
        <v>2380</v>
      </c>
      <c r="O32" s="17">
        <v>38292</v>
      </c>
      <c r="P32" s="11">
        <v>5</v>
      </c>
      <c r="Q32" s="8">
        <v>621</v>
      </c>
      <c r="R32" s="36">
        <f t="shared" si="16"/>
        <v>558.9</v>
      </c>
      <c r="S32" s="3">
        <f t="shared" si="17"/>
        <v>2794.5</v>
      </c>
      <c r="T32" s="11">
        <v>125</v>
      </c>
      <c r="U32" s="6">
        <f t="shared" si="14"/>
        <v>2235.6000000000004</v>
      </c>
      <c r="W32" s="17">
        <v>38657</v>
      </c>
      <c r="X32" s="11">
        <v>4</v>
      </c>
      <c r="Y32" s="8">
        <v>800</v>
      </c>
      <c r="Z32" s="36">
        <f t="shared" si="18"/>
        <v>720</v>
      </c>
      <c r="AA32" s="5">
        <f t="shared" si="19"/>
        <v>3200</v>
      </c>
      <c r="AB32" s="11">
        <v>125</v>
      </c>
      <c r="AC32" s="6">
        <f t="shared" si="15"/>
        <v>2560</v>
      </c>
    </row>
    <row r="33" spans="1:29" ht="12.75">
      <c r="A33" s="17">
        <v>38322</v>
      </c>
      <c r="B33" s="11">
        <v>13</v>
      </c>
      <c r="C33" s="8">
        <v>198</v>
      </c>
      <c r="D33" s="5">
        <f t="shared" si="10"/>
        <v>2574</v>
      </c>
      <c r="E33" s="11">
        <v>123</v>
      </c>
      <c r="F33" s="6">
        <f t="shared" si="11"/>
        <v>2092.682926829268</v>
      </c>
      <c r="H33" s="17">
        <v>38322</v>
      </c>
      <c r="I33" s="11">
        <v>6</v>
      </c>
      <c r="J33" s="8">
        <v>425</v>
      </c>
      <c r="K33" s="5">
        <f t="shared" si="12"/>
        <v>2550</v>
      </c>
      <c r="L33" s="11">
        <v>123</v>
      </c>
      <c r="M33" s="6">
        <f t="shared" si="13"/>
        <v>2073.170731707317</v>
      </c>
      <c r="O33" s="17">
        <v>38322</v>
      </c>
      <c r="P33" s="11">
        <v>5</v>
      </c>
      <c r="Q33" s="8">
        <v>621</v>
      </c>
      <c r="R33" s="36">
        <f t="shared" si="16"/>
        <v>558.9</v>
      </c>
      <c r="S33" s="3">
        <f t="shared" si="17"/>
        <v>2794.5</v>
      </c>
      <c r="T33" s="11">
        <v>123</v>
      </c>
      <c r="U33" s="6">
        <f t="shared" si="14"/>
        <v>2271.951219512195</v>
      </c>
      <c r="W33" s="17">
        <v>38687</v>
      </c>
      <c r="X33" s="11">
        <v>5</v>
      </c>
      <c r="Y33" s="8">
        <v>800</v>
      </c>
      <c r="Z33" s="36">
        <f t="shared" si="18"/>
        <v>720</v>
      </c>
      <c r="AA33" s="5">
        <f t="shared" si="19"/>
        <v>4000</v>
      </c>
      <c r="AB33" s="11">
        <v>123</v>
      </c>
      <c r="AC33" s="6">
        <f t="shared" si="15"/>
        <v>3252.0325203252037</v>
      </c>
    </row>
  </sheetData>
  <mergeCells count="7">
    <mergeCell ref="A2:F2"/>
    <mergeCell ref="A20:F20"/>
    <mergeCell ref="H20:M20"/>
    <mergeCell ref="A3:F3"/>
    <mergeCell ref="H3:M3"/>
    <mergeCell ref="A19:F19"/>
    <mergeCell ref="A1:M1"/>
  </mergeCells>
  <printOptions/>
  <pageMargins left="0.75" right="0.75" top="1" bottom="1" header="0.5" footer="0.5"/>
  <pageSetup fitToWidth="2" fitToHeight="1" horizontalDpi="600" verticalDpi="600" orientation="landscape" scale="86" r:id="rId1"/>
  <colBreaks count="2" manualBreakCount="2">
    <brk id="12" max="65535" man="1"/>
    <brk id="13" max="65535" man="1"/>
  </colBreaks>
</worksheet>
</file>

<file path=xl/worksheets/sheet2.xml><?xml version="1.0" encoding="utf-8"?>
<worksheet xmlns="http://schemas.openxmlformats.org/spreadsheetml/2006/main" xmlns:r="http://schemas.openxmlformats.org/officeDocument/2006/relationships">
  <dimension ref="A1:J28"/>
  <sheetViews>
    <sheetView tabSelected="1" workbookViewId="0" topLeftCell="A9">
      <selection activeCell="K20" sqref="K20"/>
    </sheetView>
  </sheetViews>
  <sheetFormatPr defaultColWidth="9.140625" defaultRowHeight="12.75"/>
  <cols>
    <col min="2" max="2" width="15.140625" style="0" customWidth="1"/>
    <col min="3" max="3" width="20.7109375" style="0" customWidth="1"/>
    <col min="4" max="4" width="14.28125" style="0" customWidth="1"/>
    <col min="5" max="5" width="9.57421875" style="40" customWidth="1"/>
    <col min="6" max="6" width="13.57421875" style="0" customWidth="1"/>
    <col min="7" max="7" width="9.421875" style="40" customWidth="1"/>
    <col min="8" max="8" width="10.57421875" style="40" customWidth="1"/>
    <col min="9" max="9" width="8.8515625" style="43" customWidth="1"/>
  </cols>
  <sheetData>
    <row r="1" spans="1:10" ht="12.75">
      <c r="A1" s="48" t="s">
        <v>9</v>
      </c>
      <c r="B1" s="49"/>
      <c r="C1" s="50"/>
      <c r="D1" s="50"/>
      <c r="E1" s="50"/>
      <c r="F1" s="50"/>
      <c r="G1" s="50"/>
      <c r="H1" s="50"/>
      <c r="I1" s="50"/>
      <c r="J1" s="50"/>
    </row>
    <row r="2" spans="1:10" ht="12.75">
      <c r="A2" s="54" t="s">
        <v>35</v>
      </c>
      <c r="B2" s="55"/>
      <c r="C2" s="55"/>
      <c r="D2" s="55"/>
      <c r="E2" s="55"/>
      <c r="F2" s="55"/>
      <c r="G2" s="55"/>
      <c r="H2" s="55"/>
      <c r="I2" s="55"/>
      <c r="J2" s="56"/>
    </row>
    <row r="3" spans="1:10" ht="89.25" customHeight="1">
      <c r="A3" s="29"/>
      <c r="B3" s="11" t="s">
        <v>16</v>
      </c>
      <c r="C3" s="45" t="s">
        <v>34</v>
      </c>
      <c r="D3" s="11" t="s">
        <v>23</v>
      </c>
      <c r="E3" s="39" t="s">
        <v>24</v>
      </c>
      <c r="F3" s="11" t="s">
        <v>28</v>
      </c>
      <c r="G3" s="39" t="s">
        <v>27</v>
      </c>
      <c r="H3" s="39" t="s">
        <v>25</v>
      </c>
      <c r="I3" s="42" t="s">
        <v>13</v>
      </c>
      <c r="J3" s="3" t="s">
        <v>26</v>
      </c>
    </row>
    <row r="4" spans="1:10" ht="12.75">
      <c r="A4" s="23" t="s">
        <v>29</v>
      </c>
      <c r="B4" s="11">
        <v>11</v>
      </c>
      <c r="C4" s="8">
        <v>198</v>
      </c>
      <c r="D4" s="8">
        <v>12</v>
      </c>
      <c r="E4" s="39">
        <v>53</v>
      </c>
      <c r="F4" s="8">
        <v>9</v>
      </c>
      <c r="G4" s="39">
        <v>106</v>
      </c>
      <c r="H4" s="39">
        <f>(B4*C4)+(D4*E4)+(F4*G4)</f>
        <v>3768</v>
      </c>
      <c r="I4" s="42">
        <v>123</v>
      </c>
      <c r="J4" s="3">
        <f>(H4/I4)*100</f>
        <v>3063.4146341463415</v>
      </c>
    </row>
    <row r="5" spans="1:10" ht="12.75">
      <c r="A5" s="23" t="s">
        <v>30</v>
      </c>
      <c r="B5" s="11">
        <v>5</v>
      </c>
      <c r="C5" s="8">
        <v>559</v>
      </c>
      <c r="D5" s="8">
        <v>12</v>
      </c>
      <c r="E5" s="39">
        <v>53</v>
      </c>
      <c r="F5" s="8">
        <v>0</v>
      </c>
      <c r="G5" s="39">
        <v>106</v>
      </c>
      <c r="H5" s="39">
        <f aca="true" t="shared" si="0" ref="H5:H18">(B5*C5)+(D5*E5)+(F5*G5)</f>
        <v>3431</v>
      </c>
      <c r="I5" s="42">
        <v>111</v>
      </c>
      <c r="J5" s="3">
        <f aca="true" t="shared" si="1" ref="J5:J18">(H5/I5)*100</f>
        <v>3090.990990990991</v>
      </c>
    </row>
    <row r="6" spans="1:10" ht="6" customHeight="1">
      <c r="A6" s="23"/>
      <c r="B6" s="11"/>
      <c r="C6" s="8"/>
      <c r="D6" s="8"/>
      <c r="E6" s="39"/>
      <c r="F6" s="8"/>
      <c r="G6" s="39"/>
      <c r="H6" s="39"/>
      <c r="I6" s="42"/>
      <c r="J6" s="3"/>
    </row>
    <row r="7" spans="1:10" ht="12.75">
      <c r="A7" s="4">
        <v>38353</v>
      </c>
      <c r="B7" s="11"/>
      <c r="C7" s="8"/>
      <c r="D7" s="8"/>
      <c r="E7" s="39">
        <v>53</v>
      </c>
      <c r="F7" s="8"/>
      <c r="G7" s="39">
        <v>106</v>
      </c>
      <c r="H7" s="39">
        <f>(B7*C7)+(D7*E7)+(F7*G7)</f>
        <v>0</v>
      </c>
      <c r="I7" s="42"/>
      <c r="J7" s="3" t="e">
        <f>(H7/I7)*100</f>
        <v>#DIV/0!</v>
      </c>
    </row>
    <row r="8" spans="1:10" ht="12.75">
      <c r="A8" s="4">
        <v>38384</v>
      </c>
      <c r="B8" s="11"/>
      <c r="C8" s="8"/>
      <c r="D8" s="8"/>
      <c r="E8" s="39">
        <v>53</v>
      </c>
      <c r="F8" s="8"/>
      <c r="G8" s="39">
        <v>106</v>
      </c>
      <c r="H8" s="39">
        <f t="shared" si="0"/>
        <v>0</v>
      </c>
      <c r="I8" s="42"/>
      <c r="J8" s="3" t="e">
        <f t="shared" si="1"/>
        <v>#DIV/0!</v>
      </c>
    </row>
    <row r="9" spans="1:10" ht="12.75">
      <c r="A9" s="4">
        <v>38412</v>
      </c>
      <c r="B9" s="11"/>
      <c r="C9" s="8"/>
      <c r="D9" s="8"/>
      <c r="E9" s="39">
        <v>53</v>
      </c>
      <c r="F9" s="8"/>
      <c r="G9" s="39">
        <v>106</v>
      </c>
      <c r="H9" s="39">
        <f t="shared" si="0"/>
        <v>0</v>
      </c>
      <c r="I9" s="42"/>
      <c r="J9" s="3" t="e">
        <f t="shared" si="1"/>
        <v>#DIV/0!</v>
      </c>
    </row>
    <row r="10" spans="1:10" ht="12.75">
      <c r="A10" s="4">
        <v>38443</v>
      </c>
      <c r="B10" s="11"/>
      <c r="C10" s="8"/>
      <c r="D10" s="8"/>
      <c r="E10" s="39">
        <v>53</v>
      </c>
      <c r="F10" s="8"/>
      <c r="G10" s="39">
        <v>106</v>
      </c>
      <c r="H10" s="39">
        <f t="shared" si="0"/>
        <v>0</v>
      </c>
      <c r="I10" s="42"/>
      <c r="J10" s="3" t="e">
        <f t="shared" si="1"/>
        <v>#DIV/0!</v>
      </c>
    </row>
    <row r="11" spans="1:10" ht="12.75">
      <c r="A11" s="4">
        <v>38473</v>
      </c>
      <c r="B11" s="11"/>
      <c r="C11" s="8"/>
      <c r="D11" s="8"/>
      <c r="E11" s="39">
        <v>53</v>
      </c>
      <c r="F11" s="8"/>
      <c r="G11" s="39">
        <v>106</v>
      </c>
      <c r="H11" s="39">
        <f t="shared" si="0"/>
        <v>0</v>
      </c>
      <c r="I11" s="42"/>
      <c r="J11" s="3" t="e">
        <f t="shared" si="1"/>
        <v>#DIV/0!</v>
      </c>
    </row>
    <row r="12" spans="1:10" ht="12.75">
      <c r="A12" s="4">
        <v>38504</v>
      </c>
      <c r="B12" s="11"/>
      <c r="C12" s="8"/>
      <c r="D12" s="8"/>
      <c r="E12" s="39">
        <v>53</v>
      </c>
      <c r="F12" s="8"/>
      <c r="G12" s="39">
        <v>106</v>
      </c>
      <c r="H12" s="39">
        <f t="shared" si="0"/>
        <v>0</v>
      </c>
      <c r="I12" s="42"/>
      <c r="J12" s="3" t="e">
        <f t="shared" si="1"/>
        <v>#DIV/0!</v>
      </c>
    </row>
    <row r="13" spans="1:10" ht="12.75">
      <c r="A13" s="4">
        <v>38534</v>
      </c>
      <c r="B13" s="11"/>
      <c r="C13" s="8"/>
      <c r="D13" s="8"/>
      <c r="E13" s="39">
        <v>53</v>
      </c>
      <c r="F13" s="8"/>
      <c r="G13" s="39">
        <v>106</v>
      </c>
      <c r="H13" s="39">
        <f t="shared" si="0"/>
        <v>0</v>
      </c>
      <c r="I13" s="42"/>
      <c r="J13" s="3" t="e">
        <f t="shared" si="1"/>
        <v>#DIV/0!</v>
      </c>
    </row>
    <row r="14" spans="1:10" ht="12.75">
      <c r="A14" s="4">
        <v>38565</v>
      </c>
      <c r="B14" s="11"/>
      <c r="C14" s="8"/>
      <c r="D14" s="8"/>
      <c r="E14" s="39">
        <v>53</v>
      </c>
      <c r="F14" s="8"/>
      <c r="G14" s="39">
        <v>106</v>
      </c>
      <c r="H14" s="39">
        <f t="shared" si="0"/>
        <v>0</v>
      </c>
      <c r="I14" s="42"/>
      <c r="J14" s="3" t="e">
        <f t="shared" si="1"/>
        <v>#DIV/0!</v>
      </c>
    </row>
    <row r="15" spans="1:10" ht="12.75">
      <c r="A15" s="4">
        <v>38596</v>
      </c>
      <c r="B15" s="11"/>
      <c r="C15" s="8"/>
      <c r="D15" s="8"/>
      <c r="E15" s="39">
        <v>53</v>
      </c>
      <c r="F15" s="8"/>
      <c r="G15" s="39">
        <v>106</v>
      </c>
      <c r="H15" s="39">
        <f t="shared" si="0"/>
        <v>0</v>
      </c>
      <c r="I15" s="42"/>
      <c r="J15" s="3" t="e">
        <f t="shared" si="1"/>
        <v>#DIV/0!</v>
      </c>
    </row>
    <row r="16" spans="1:10" ht="12.75">
      <c r="A16" s="4">
        <v>38626</v>
      </c>
      <c r="B16" s="11"/>
      <c r="C16" s="8"/>
      <c r="D16" s="8"/>
      <c r="E16" s="39">
        <v>53</v>
      </c>
      <c r="F16" s="8"/>
      <c r="G16" s="39">
        <v>106</v>
      </c>
      <c r="H16" s="39">
        <f t="shared" si="0"/>
        <v>0</v>
      </c>
      <c r="I16" s="42"/>
      <c r="J16" s="3" t="e">
        <f t="shared" si="1"/>
        <v>#DIV/0!</v>
      </c>
    </row>
    <row r="17" spans="1:10" ht="12.75">
      <c r="A17" s="17">
        <v>38657</v>
      </c>
      <c r="B17" s="11"/>
      <c r="C17" s="8"/>
      <c r="D17" s="8"/>
      <c r="E17" s="39">
        <v>53</v>
      </c>
      <c r="F17" s="8"/>
      <c r="G17" s="39">
        <v>106</v>
      </c>
      <c r="H17" s="39">
        <f t="shared" si="0"/>
        <v>0</v>
      </c>
      <c r="I17" s="42"/>
      <c r="J17" s="3" t="e">
        <f t="shared" si="1"/>
        <v>#DIV/0!</v>
      </c>
    </row>
    <row r="18" spans="1:10" ht="12.75">
      <c r="A18" s="17">
        <v>38687</v>
      </c>
      <c r="B18" s="11"/>
      <c r="C18" s="8"/>
      <c r="D18" s="8"/>
      <c r="E18" s="39">
        <v>53</v>
      </c>
      <c r="F18" s="8"/>
      <c r="G18" s="39">
        <v>106</v>
      </c>
      <c r="H18" s="39">
        <f t="shared" si="0"/>
        <v>0</v>
      </c>
      <c r="I18" s="42"/>
      <c r="J18" s="3" t="e">
        <f t="shared" si="1"/>
        <v>#DIV/0!</v>
      </c>
    </row>
    <row r="20" spans="2:4" ht="25.5" customHeight="1">
      <c r="B20" s="58" t="s">
        <v>22</v>
      </c>
      <c r="C20" s="58"/>
      <c r="D20" s="58"/>
    </row>
    <row r="21" spans="2:4" ht="25.5">
      <c r="B21" s="37" t="s">
        <v>21</v>
      </c>
      <c r="C21" s="37" t="s">
        <v>20</v>
      </c>
      <c r="D21" s="37" t="s">
        <v>19</v>
      </c>
    </row>
    <row r="22" spans="2:4" ht="12.75">
      <c r="B22" s="29">
        <v>2</v>
      </c>
      <c r="C22" s="29">
        <v>59</v>
      </c>
      <c r="D22" s="38">
        <f>0.9*C22</f>
        <v>53.1</v>
      </c>
    </row>
    <row r="23" spans="2:4" ht="12.75">
      <c r="B23" s="29">
        <v>4</v>
      </c>
      <c r="C23" s="29">
        <v>118</v>
      </c>
      <c r="D23" s="38">
        <f>0.9*C23</f>
        <v>106.2</v>
      </c>
    </row>
    <row r="24" spans="2:4" ht="12.75">
      <c r="B24" s="29">
        <v>21</v>
      </c>
      <c r="C24" s="29">
        <v>621</v>
      </c>
      <c r="D24" s="38">
        <f>0.9*C24</f>
        <v>558.9</v>
      </c>
    </row>
    <row r="25" spans="2:4" ht="12.75">
      <c r="B25" s="59"/>
      <c r="C25" s="59">
        <v>800</v>
      </c>
      <c r="D25" s="60">
        <f>0.9*C25</f>
        <v>720</v>
      </c>
    </row>
    <row r="26" spans="2:10" ht="40.5" customHeight="1">
      <c r="B26" s="61" t="s">
        <v>33</v>
      </c>
      <c r="C26" s="62"/>
      <c r="D26" s="62"/>
      <c r="E26" s="62"/>
      <c r="F26" s="62"/>
      <c r="G26" s="62"/>
      <c r="H26" s="62"/>
      <c r="I26" s="62"/>
      <c r="J26" s="63"/>
    </row>
    <row r="27" spans="2:10" ht="12.75">
      <c r="B27" s="7"/>
      <c r="C27" s="7"/>
      <c r="D27" s="7"/>
      <c r="E27" s="41"/>
      <c r="F27" s="7"/>
      <c r="G27" s="41"/>
      <c r="H27" s="41"/>
      <c r="I27" s="44"/>
      <c r="J27" s="7"/>
    </row>
    <row r="28" spans="5:10" ht="12.75">
      <c r="E28" s="41"/>
      <c r="F28" s="7"/>
      <c r="G28" s="41"/>
      <c r="H28" s="41"/>
      <c r="I28" s="44"/>
      <c r="J28" s="7"/>
    </row>
  </sheetData>
  <mergeCells count="4">
    <mergeCell ref="A1:J1"/>
    <mergeCell ref="A2:J2"/>
    <mergeCell ref="B20:D20"/>
    <mergeCell ref="B26:J2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combining use of wall-mounted and pocket-sized alcohol-based hand rubs </dc:title>
  <dc:subject/>
  <dc:creator>vhacoeldrin</dc:creator>
  <cp:keywords/>
  <dc:description/>
  <cp:lastModifiedBy>vhacoeldrin</cp:lastModifiedBy>
  <cp:lastPrinted>2005-02-28T18:17:44Z</cp:lastPrinted>
  <dcterms:created xsi:type="dcterms:W3CDTF">2005-01-03T17:09:41Z</dcterms:created>
  <dcterms:modified xsi:type="dcterms:W3CDTF">2005-02-28T18:18:08Z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-1167168880</vt:i4>
  </property>
  <property fmtid="{D5CDD505-2E9C-101B-9397-08002B2CF9AE}" pid="4" name="_EmailSubje">
    <vt:lpwstr>Hand Hygiene Web updates</vt:lpwstr>
  </property>
  <property fmtid="{D5CDD505-2E9C-101B-9397-08002B2CF9AE}" pid="5" name="_AuthorEma">
    <vt:lpwstr>noel.eldridge@va.gov</vt:lpwstr>
  </property>
  <property fmtid="{D5CDD505-2E9C-101B-9397-08002B2CF9AE}" pid="6" name="_AuthorEmailDisplayNa">
    <vt:lpwstr>Eldridge, Noel E</vt:lpwstr>
  </property>
</Properties>
</file>