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47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<sst xmlns="http://schemas.openxmlformats.org/spreadsheetml/2006/main" count="35" uniqueCount="23">
  <si>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H-3</t>
  </si>
  <si>
    <t>Sr-90</t>
  </si>
  <si>
    <t>Y-90</t>
  </si>
  <si>
    <t>I-129</t>
  </si>
  <si>
    <t>Modeling</t>
  </si>
  <si>
    <t>(pCi/mL)</t>
  </si>
  <si>
    <t>Advection &amp; Decay</t>
  </si>
  <si>
    <t>Advection, Decay, &amp; Retardation</t>
  </si>
  <si>
    <t>Maximum Effluent Concentration Limit (ECL)</t>
  </si>
  <si>
    <t>Maximum Concentration in the Tank (Soruce)</t>
  </si>
  <si>
    <t>Radionuclides</t>
  </si>
  <si>
    <t>Hand Calculations</t>
  </si>
  <si>
    <t>Instantaneous Release</t>
  </si>
  <si>
    <t>20-yr Release</t>
  </si>
  <si>
    <t>No Change (fully mixed, plug flow)</t>
  </si>
  <si>
    <t>Lower (Decay)</t>
  </si>
  <si>
    <t>Higher (Dilution)</t>
  </si>
  <si>
    <r>
      <t>Advection (</t>
    </r>
    <r>
      <rPr>
        <b/>
        <sz val="8"/>
        <rFont val="Arial"/>
        <family val="2"/>
      </rPr>
      <t>Darcy Velocity = 7.7 cm/d</t>
    </r>
    <r>
      <rPr>
        <sz val="8"/>
        <rFont val="Arial"/>
        <family val="0"/>
      </rPr>
      <t>), Decay, Retardation, Dispersion, Mass Balance</t>
    </r>
  </si>
  <si>
    <r>
      <t>Advection (</t>
    </r>
    <r>
      <rPr>
        <b/>
        <sz val="8"/>
        <rFont val="Arial"/>
        <family val="2"/>
      </rPr>
      <t>Darcy Velocity = 0.77 cm/d</t>
    </r>
    <r>
      <rPr>
        <sz val="8"/>
        <rFont val="Arial"/>
        <family val="0"/>
      </rPr>
      <t>), Decay, Retardation, Dispersion, Mass Balance</t>
    </r>
  </si>
  <si>
    <t>Results of reducing the Darcy Velocity by one order of magnitude</t>
  </si>
  <si>
    <t>Lower (decay)</t>
  </si>
  <si>
    <t>No Change [Decay (Kd=0) vs Dilution]</t>
  </si>
  <si>
    <t>Lower [Decay (Kd=3.3)]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</si>
</sst>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11" fontId="1" fillId="0" borderId="10" xfId="0" applyNumberFormat="1" applyFont="1" applyFill="1" applyBorder="1" applyAlignment="1">
      <alignment horizontal="center" vertical="center"/>
    </xf>
    <xf numFmtId="11" fontId="1" fillId="0" borderId="11" xfId="0" applyNumberFormat="1" applyFont="1" applyFill="1" applyBorder="1" applyAlignment="1">
      <alignment horizontal="center" vertical="center"/>
    </xf>
    <xf numFmtId="11" fontId="1" fillId="0" borderId="12" xfId="0" applyNumberFormat="1" applyFont="1" applyFill="1" applyBorder="1" applyAlignment="1">
      <alignment horizontal="center" vertical="center"/>
    </xf>
    <xf numFmtId="11" fontId="1" fillId="0" borderId="13" xfId="0" applyNumberFormat="1" applyFont="1" applyFill="1" applyBorder="1" applyAlignment="1">
      <alignment horizontal="center" vertical="center"/>
    </xf>
    <xf numFmtId="11" fontId="1" fillId="0" borderId="12" xfId="0" applyNumberFormat="1" applyFont="1" applyFill="1" applyBorder="1" applyAlignment="1">
      <alignment horizontal="center" vertical="center" wrapText="1"/>
    </xf>
    <xf numFmtId="1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1" fontId="1" fillId="0" borderId="4" xfId="0" applyNumberFormat="1" applyFont="1" applyFill="1" applyBorder="1" applyAlignment="1">
      <alignment horizontal="center" vertical="center"/>
    </xf>
    <xf numFmtId="11" fontId="1" fillId="0" borderId="2" xfId="0" applyNumberFormat="1" applyFont="1" applyFill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11" fontId="1" fillId="0" borderId="3" xfId="0" applyNumberFormat="1" applyFont="1" applyFill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 wrapText="1"/>
    </xf>
    <xf numFmtId="11" fontId="1" fillId="0" borderId="3" xfId="0" applyNumberFormat="1" applyFont="1" applyFill="1" applyBorder="1" applyAlignment="1">
      <alignment horizontal="center" vertical="center" wrapText="1"/>
    </xf>
    <xf numFmtId="11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11" fontId="1" fillId="0" borderId="5" xfId="0" applyNumberFormat="1" applyFont="1" applyFill="1" applyBorder="1" applyAlignment="1">
      <alignment horizontal="center" vertical="center"/>
    </xf>
    <xf numFmtId="11" fontId="1" fillId="0" borderId="14" xfId="0" applyNumberFormat="1" applyFont="1" applyFill="1" applyBorder="1" applyAlignment="1">
      <alignment horizontal="center" vertical="center"/>
    </xf>
    <xf numFmtId="11" fontId="1" fillId="0" borderId="15" xfId="0" applyNumberFormat="1" applyFont="1" applyFill="1" applyBorder="1" applyAlignment="1">
      <alignment horizontal="center" vertical="center"/>
    </xf>
    <xf numFmtId="11" fontId="1" fillId="0" borderId="16" xfId="0" applyNumberFormat="1" applyFont="1" applyFill="1" applyBorder="1" applyAlignment="1">
      <alignment horizontal="center" vertical="center"/>
    </xf>
    <xf numFmtId="11" fontId="1" fillId="0" borderId="15" xfId="0" applyNumberFormat="1" applyFont="1" applyFill="1" applyBorder="1" applyAlignment="1">
      <alignment horizontal="center" vertical="center" wrapText="1"/>
    </xf>
    <xf numFmtId="11" fontId="1" fillId="0" borderId="16" xfId="0" applyNumberFormat="1" applyFont="1" applyFill="1" applyBorder="1" applyAlignment="1">
      <alignment vertical="center" wrapText="1"/>
    </xf>
    <xf numFmtId="11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90" zoomScaleNormal="90" workbookViewId="0" topLeftCell="A1">
      <selection activeCell="E13" sqref="E13"/>
    </sheetView>
  </sheetViews>
  <sheetFormatPr defaultColWidth="9.140625" defaultRowHeight="12.75"/>
  <cols>
    <col min="1" max="1" width="11.00390625" style="1" customWidth="1"/>
    <col min="2" max="2" width="11.8515625" style="2" customWidth="1"/>
    <col min="3" max="3" width="10.8515625" style="2" customWidth="1"/>
    <col min="4" max="4" width="7.8515625" style="2" customWidth="1"/>
    <col min="5" max="5" width="9.8515625" style="2" customWidth="1"/>
    <col min="6" max="6" width="14.140625" style="2" customWidth="1"/>
    <col min="7" max="7" width="14.140625" style="4" customWidth="1"/>
    <col min="8" max="8" width="13.28125" style="6" customWidth="1"/>
    <col min="9" max="10" width="14.140625" style="4" customWidth="1"/>
    <col min="11" max="11" width="13.28125" style="6" customWidth="1"/>
    <col min="12" max="16384" width="9.140625" style="1" customWidth="1"/>
  </cols>
  <sheetData>
    <row r="1" spans="1:11" ht="13.5" thickBot="1">
      <c r="A1" s="42" t="s">
        <v>10</v>
      </c>
      <c r="B1" s="53" t="s">
        <v>8</v>
      </c>
      <c r="C1" s="47" t="s">
        <v>11</v>
      </c>
      <c r="D1" s="48"/>
      <c r="E1" s="49"/>
      <c r="F1" s="55" t="s">
        <v>4</v>
      </c>
      <c r="G1" s="56"/>
      <c r="H1" s="56"/>
      <c r="I1" s="56"/>
      <c r="J1" s="56"/>
      <c r="K1" s="57"/>
    </row>
    <row r="2" spans="1:11" s="3" customFormat="1" ht="12.75">
      <c r="A2" s="43"/>
      <c r="B2" s="54"/>
      <c r="C2" s="50"/>
      <c r="D2" s="51"/>
      <c r="E2" s="52"/>
      <c r="F2" s="58" t="s">
        <v>12</v>
      </c>
      <c r="G2" s="59"/>
      <c r="H2" s="60"/>
      <c r="I2" s="58" t="s">
        <v>13</v>
      </c>
      <c r="J2" s="59"/>
      <c r="K2" s="60"/>
    </row>
    <row r="3" spans="1:11" s="3" customFormat="1" ht="67.5">
      <c r="A3" s="43"/>
      <c r="B3" s="54"/>
      <c r="C3" s="7" t="s">
        <v>9</v>
      </c>
      <c r="D3" s="5" t="s">
        <v>6</v>
      </c>
      <c r="E3" s="8" t="s">
        <v>7</v>
      </c>
      <c r="F3" s="7" t="s">
        <v>17</v>
      </c>
      <c r="G3" s="5" t="s">
        <v>18</v>
      </c>
      <c r="H3" s="45" t="s">
        <v>19</v>
      </c>
      <c r="I3" s="7" t="s">
        <v>17</v>
      </c>
      <c r="J3" s="5" t="s">
        <v>18</v>
      </c>
      <c r="K3" s="45" t="s">
        <v>19</v>
      </c>
    </row>
    <row r="4" spans="1:11" s="2" customFormat="1" ht="12" thickBot="1">
      <c r="A4" s="44"/>
      <c r="B4" s="12" t="s">
        <v>5</v>
      </c>
      <c r="C4" s="13" t="s">
        <v>5</v>
      </c>
      <c r="D4" s="14" t="s">
        <v>5</v>
      </c>
      <c r="E4" s="15" t="s">
        <v>5</v>
      </c>
      <c r="F4" s="13" t="s">
        <v>5</v>
      </c>
      <c r="G4" s="14" t="s">
        <v>5</v>
      </c>
      <c r="H4" s="46"/>
      <c r="I4" s="13" t="s">
        <v>5</v>
      </c>
      <c r="J4" s="14" t="s">
        <v>5</v>
      </c>
      <c r="K4" s="46"/>
    </row>
    <row r="5" spans="1:11" ht="33.75">
      <c r="A5" s="16" t="s">
        <v>0</v>
      </c>
      <c r="B5" s="17">
        <f>1000000*0.001</f>
        <v>1000</v>
      </c>
      <c r="C5" s="18">
        <f>1000000*1</f>
        <v>1000000</v>
      </c>
      <c r="D5" s="19">
        <f>1000000*0.8</f>
        <v>800000</v>
      </c>
      <c r="E5" s="20">
        <f>1000000*0.798</f>
        <v>798000</v>
      </c>
      <c r="F5" s="18">
        <v>480</v>
      </c>
      <c r="G5" s="21">
        <v>106.3</v>
      </c>
      <c r="H5" s="22" t="s">
        <v>15</v>
      </c>
      <c r="I5" s="23">
        <v>95.6</v>
      </c>
      <c r="J5" s="24">
        <v>98.7</v>
      </c>
      <c r="K5" s="25" t="s">
        <v>21</v>
      </c>
    </row>
    <row r="6" spans="1:11" ht="22.5">
      <c r="A6" s="9" t="s">
        <v>1</v>
      </c>
      <c r="B6" s="26">
        <f>1000000*0.0000005</f>
        <v>0.5</v>
      </c>
      <c r="C6" s="27">
        <f>1000000*0.000046</f>
        <v>46</v>
      </c>
      <c r="D6" s="28">
        <f>1000000*0.000042</f>
        <v>42</v>
      </c>
      <c r="E6" s="29">
        <f>1000000*0.00000814</f>
        <v>8.14</v>
      </c>
      <c r="F6" s="27">
        <v>0.000391</v>
      </c>
      <c r="G6" s="30">
        <v>3.05E-07</v>
      </c>
      <c r="H6" s="31" t="s">
        <v>20</v>
      </c>
      <c r="I6" s="32">
        <v>0.000387</v>
      </c>
      <c r="J6" s="30">
        <v>4.21E-07</v>
      </c>
      <c r="K6" s="33" t="s">
        <v>22</v>
      </c>
    </row>
    <row r="7" spans="1:11" ht="11.25">
      <c r="A7" s="10" t="s">
        <v>2</v>
      </c>
      <c r="B7" s="26">
        <f>1000000*0.000007</f>
        <v>7</v>
      </c>
      <c r="C7" s="27">
        <f>1000000*0.000011</f>
        <v>11</v>
      </c>
      <c r="D7" s="28">
        <f>1000000*0.000042</f>
        <v>42</v>
      </c>
      <c r="E7" s="29">
        <f>1000000*0.00000814</f>
        <v>8.14</v>
      </c>
      <c r="F7" s="27">
        <v>0.000391</v>
      </c>
      <c r="G7" s="30">
        <v>3.05E-07</v>
      </c>
      <c r="H7" s="31" t="s">
        <v>15</v>
      </c>
      <c r="I7" s="32">
        <v>0.000387</v>
      </c>
      <c r="J7" s="30">
        <v>4.21E-07</v>
      </c>
      <c r="K7" s="33" t="s">
        <v>15</v>
      </c>
    </row>
    <row r="8" spans="1:11" ht="23.25" thickBot="1">
      <c r="A8" s="11" t="s">
        <v>3</v>
      </c>
      <c r="B8" s="34">
        <f>1000000*0.0000002</f>
        <v>0.19999999999999998</v>
      </c>
      <c r="C8" s="35">
        <f>1000000*0.000000046</f>
        <v>0.046</v>
      </c>
      <c r="D8" s="36">
        <f>1000000*0.000000046</f>
        <v>0.046</v>
      </c>
      <c r="E8" s="37">
        <f>1000000*0.000000046</f>
        <v>0.046</v>
      </c>
      <c r="F8" s="35">
        <v>2.66E-05</v>
      </c>
      <c r="G8" s="38">
        <v>2.59E-05</v>
      </c>
      <c r="H8" s="39" t="s">
        <v>14</v>
      </c>
      <c r="I8" s="40">
        <v>5.64E-06</v>
      </c>
      <c r="J8" s="38">
        <v>2.53E-05</v>
      </c>
      <c r="K8" s="41" t="s">
        <v>16</v>
      </c>
    </row>
  </sheetData>
  <mergeCells count="8">
    <mergeCell ref="A1:A4"/>
    <mergeCell ref="H3:H4"/>
    <mergeCell ref="K3:K4"/>
    <mergeCell ref="C1:E2"/>
    <mergeCell ref="B1:B3"/>
    <mergeCell ref="F1:K1"/>
    <mergeCell ref="F2:H2"/>
    <mergeCell ref="I2:K2"/>
  </mergeCells>
  <printOptions/>
  <pageMargins left="0.2" right="0.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cp:lastPrinted>2007-09-30T18:18:36Z</cp:lastPrinted>
  <dcterms:created xsi:type="dcterms:W3CDTF">2007-09-29T16:19:44Z</dcterms:created>
  <dcterms:modified xsi:type="dcterms:W3CDTF">2007-10-01T17:34:33Z</dcterms:modified>
  <cp:category/>
  <cp:version/>
  <cp:contentType/>
  <cp:contentStatus/>
</cp:coreProperties>
</file>