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<sst xmlns="http://schemas.openxmlformats.org/spreadsheetml/2006/main" count="304" uniqueCount="155">
  <si>
    <t>STATE</t>
  </si>
  <si>
    <t>METRO AREA NAME (1)</t>
  </si>
  <si>
    <t>COUNTY NAME</t>
  </si>
  <si>
    <t>MSA CODE (2)</t>
  </si>
  <si>
    <t>MSA SUB</t>
  </si>
  <si>
    <t>COUNTY CODE</t>
  </si>
  <si>
    <t>DATA SOURCE (3)</t>
  </si>
  <si>
    <t>NEW LIMITS-1</t>
  </si>
  <si>
    <t>NEW LIMITS-2</t>
  </si>
  <si>
    <t>NEW LIMITS-3</t>
  </si>
  <si>
    <t>NEW LIMITS-4</t>
  </si>
  <si>
    <t>CURRENT - 1</t>
  </si>
  <si>
    <t>CURRENT - 2</t>
  </si>
  <si>
    <t>CURRENT - 3</t>
  </si>
  <si>
    <t>CURRENT - 4</t>
  </si>
  <si>
    <t>%</t>
  </si>
  <si>
    <t>CA</t>
  </si>
  <si>
    <t xml:space="preserve">LOS ANGELES-LONG BEACH-SANTA ANA, CA (MSA)/LOS ANGELES-LONG BEACH-GLENDALE, CA (METRO DIV.)        </t>
  </si>
  <si>
    <t>LOS ANGELES</t>
  </si>
  <si>
    <t>31100/31084</t>
  </si>
  <si>
    <t>LOS ANGELES-LONG BEACH-SANTA ANA, CA (MSA)/SANTA ANA-ANAHEIM-IRVINE,CA (METRO DIV.)</t>
  </si>
  <si>
    <t>ORANGE</t>
  </si>
  <si>
    <t>31100/42044</t>
  </si>
  <si>
    <t xml:space="preserve">NAPA, CA (MSA)        </t>
  </si>
  <si>
    <t>NAPA</t>
  </si>
  <si>
    <t xml:space="preserve">OXNARD-THOUSAND OAKS-VENTURA, CA (MSA)                     </t>
  </si>
  <si>
    <t>VENTURA</t>
  </si>
  <si>
    <t xml:space="preserve">SALINAS, CA (MSA)                      </t>
  </si>
  <si>
    <t>MONTEREY</t>
  </si>
  <si>
    <t xml:space="preserve">SAN DIEGO-CARLSBAD-SAN MARCOS, CA (MSA)                    </t>
  </si>
  <si>
    <t>SAN DIEGO</t>
  </si>
  <si>
    <t xml:space="preserve">SAN FRANCISCO-OAKLAND-FREMONT, CA (MSA)/OAKLAND-FREMONT-HAYWARD, CA (METRO DIV.)                     </t>
  </si>
  <si>
    <t>ALAMEDA</t>
  </si>
  <si>
    <t>41860/36084</t>
  </si>
  <si>
    <t>CONTRA COSTA</t>
  </si>
  <si>
    <t xml:space="preserve">SAN FRANCISCO-OAKLAND-FREMONT, CA (MSA)/SAN FRANCISCO-SAN MATEO-REDWOOD CITY, CA (METRO DIV.)               </t>
  </si>
  <si>
    <t>MARIN</t>
  </si>
  <si>
    <t>41860/41884</t>
  </si>
  <si>
    <t>SAN FRANCISCO</t>
  </si>
  <si>
    <t>SAN MATEO</t>
  </si>
  <si>
    <t xml:space="preserve">SAN JOSE-SUNNYDALE-SANTA CLARA, CA (MSA)                    </t>
  </si>
  <si>
    <t>SAN BENITO</t>
  </si>
  <si>
    <t>SANTA CLARA</t>
  </si>
  <si>
    <t xml:space="preserve">SAN LUIS OBISPO-PASA ROBLES (MSA)          </t>
  </si>
  <si>
    <t>SAN LUIS OBISPO</t>
  </si>
  <si>
    <t xml:space="preserve">SANTA BARBARA-SANTA MARIA-GOLETA-(MSA)        </t>
  </si>
  <si>
    <t>SANTA BARBARA</t>
  </si>
  <si>
    <t xml:space="preserve">SANTA CRUZ-WATSONVILLE, CA, (MSA)          </t>
  </si>
  <si>
    <t>SANTA CRUZ</t>
  </si>
  <si>
    <t xml:space="preserve">SANTA ROSA-PETALUMA, CA (MSA)                  </t>
  </si>
  <si>
    <t>SONOMA</t>
  </si>
  <si>
    <t xml:space="preserve">VALLEJO-FAIRFIELD, CA (MSA)     </t>
  </si>
  <si>
    <t>SOLANO</t>
  </si>
  <si>
    <t>CT</t>
  </si>
  <si>
    <t>BRIDGEPORT-STAMFORD-NORWALK,CT (MSA/NECTA)</t>
  </si>
  <si>
    <t>FAIRFIELD</t>
  </si>
  <si>
    <t>14860/71950</t>
  </si>
  <si>
    <t xml:space="preserve">NEW HAVEN-MILFORD, CT (MSA/NECTA)          </t>
  </si>
  <si>
    <t>NEW HAVEN</t>
  </si>
  <si>
    <t>35300/75700</t>
  </si>
  <si>
    <t>DC</t>
  </si>
  <si>
    <t>WASHINGTON-ARLINGTON-ALEXANDRIA, DC-VA-MD-WV (MSA)/WASHINGTON-ARLINGTON-ALEXANDRIA, DC-VA-MD-WV (METRO)</t>
  </si>
  <si>
    <t>DISTRICT OF COL</t>
  </si>
  <si>
    <t>47900/47894</t>
  </si>
  <si>
    <t>MA</t>
  </si>
  <si>
    <t xml:space="preserve">BOSTON-CAMBRIDGE-QUINCY, MA-NH (MSA)/BOSTON-QUINCY, MA (METRO DIV.)        </t>
  </si>
  <si>
    <t>NORFOLK</t>
  </si>
  <si>
    <t>14460/14484</t>
  </si>
  <si>
    <t>PLYMOUTH</t>
  </si>
  <si>
    <t>SUFFOLK</t>
  </si>
  <si>
    <t>BOSTON-CAMBRIDGE-QUINCY, MA-NH (MSA)/CAMBRIDGE-NEWTON-FARMINGHAM, MA (METRO DIV.)</t>
  </si>
  <si>
    <t>MIDDLESEX</t>
  </si>
  <si>
    <t>14460/15764</t>
  </si>
  <si>
    <t>BOSTON-CAMBRIDGEQUINCY, MA-NH (MSA)/ESSEX COUNTY,MA (METRO DIV.)</t>
  </si>
  <si>
    <t>ESSEX</t>
  </si>
  <si>
    <t>14460/21604</t>
  </si>
  <si>
    <t xml:space="preserve">WORCESTER, MA (MSA)     </t>
  </si>
  <si>
    <t>WORCESTER</t>
  </si>
  <si>
    <t>MD</t>
  </si>
  <si>
    <t>WASHINGTON-ARLINGTON-ALEXANDRIA, DC-MD-VA-WV (MSA)/BETHESDA-FREDERICK-GAITHERSBURG, MD (METRO)</t>
  </si>
  <si>
    <t>FREDERICK</t>
  </si>
  <si>
    <t>47900/13644</t>
  </si>
  <si>
    <t>MONTGOMERY</t>
  </si>
  <si>
    <t xml:space="preserve">WASHINGTON-ARLINGTON-ALEXANDRIA, DC-MD-VA-WV (MSA)/WASHINGTON-ARLINGTON-ALEXANDRIA, DC-MD-VA-WV (METRO DIV.)         </t>
  </si>
  <si>
    <t>CALVERT</t>
  </si>
  <si>
    <t>CHARLES</t>
  </si>
  <si>
    <t>PRINCE GEORGE'S</t>
  </si>
  <si>
    <t>NH</t>
  </si>
  <si>
    <t>BOSTON-CAMBRIDGE-QUINCY, MA-NH (MSA)/ROCKINGHAM COUNTY-STRAFFORD COUNTY, NH (METRO)</t>
  </si>
  <si>
    <t>ROCKINGHAM</t>
  </si>
  <si>
    <t>14460/40484</t>
  </si>
  <si>
    <t>STRAFFORD</t>
  </si>
  <si>
    <t>NJ</t>
  </si>
  <si>
    <t>NEW YORK-NEWARK-EDISON, NY-NJ-PA (MSA)/EDISON, NJ (METRO DIV.)</t>
  </si>
  <si>
    <t>OCEAN</t>
  </si>
  <si>
    <t>35620/20764</t>
  </si>
  <si>
    <t>NEW YORK-NEWARK-EDISON, NY-NJ-PA (MSA)/EDISON, NJ (MSA/METRO DIV)</t>
  </si>
  <si>
    <t>MONMOUTH</t>
  </si>
  <si>
    <t>NEW YORK-NEWARK-EDISON, NY-NJ-PA (MSA)/EDISON,NJ (METRO DIV.)</t>
  </si>
  <si>
    <t>SOMERSET</t>
  </si>
  <si>
    <t>NEW YORK-NEWARK-EDISON, NY-NJ-PA (MSA)/NEW YORK-WAYNE-WHITE PLAINS, NY-NJ (METRO DIV.)</t>
  </si>
  <si>
    <t>BERGEN</t>
  </si>
  <si>
    <t>35620/35644</t>
  </si>
  <si>
    <t>PASSAIC</t>
  </si>
  <si>
    <t xml:space="preserve">NEW YORK-NEWARK-EDISON, NY-NJ-PA (MSA)/NEWARK-UNION, NJ-PA (METRO DIV.)                      </t>
  </si>
  <si>
    <t>35620/35084</t>
  </si>
  <si>
    <t>HUDSON</t>
  </si>
  <si>
    <t>HUNTERDON</t>
  </si>
  <si>
    <t>MORRIS</t>
  </si>
  <si>
    <t xml:space="preserve">NEW YORK-NEWARK-EDISON, NY-NJ-PA (MSA)/NEWARK-UNION, NJ-PA (METRO)                      </t>
  </si>
  <si>
    <t>UNION</t>
  </si>
  <si>
    <t xml:space="preserve">NEW YORK-NEWARK-EDISON, NY-NJ-PA (MSA)/NEWARK-UNION, NJ-PA, (METRO)                      </t>
  </si>
  <si>
    <t>SUSSEX</t>
  </si>
  <si>
    <t>NY</t>
  </si>
  <si>
    <t xml:space="preserve">NEW YORK-NEWARK-EDISON, NY-NJ-PA (MSA)/NASSAU-SUFFOLK, NY (METRO DIV.)              </t>
  </si>
  <si>
    <t>NASSAU</t>
  </si>
  <si>
    <t>35620/44844</t>
  </si>
  <si>
    <t xml:space="preserve">NEW YORK-NEWARK-EDISON, NY-NJ-PA (MSA)/NEW YORK-WAYNE-WHITE PLAINS, NY-NJ (METRO DIV.)                </t>
  </si>
  <si>
    <t>BRONX</t>
  </si>
  <si>
    <t>NEW YORK</t>
  </si>
  <si>
    <t xml:space="preserve">NEW YORK-NEWARK-EDISON, NY-NJ-PA (MSA)/NEW YORK-WAYNE-WHITE PLAINS, NY-NJ, (METRO)                </t>
  </si>
  <si>
    <t>KINGS</t>
  </si>
  <si>
    <t>NEW YORK-NEWARK-EDISON, NY-NJ-PA (MSA)/SUFFOLK COUNTY-NASSAU, NY</t>
  </si>
  <si>
    <t xml:space="preserve">NEW YORK-NEWARK-EDISON, NY-NJ-PA (MSA)NEW YORK-WAYNE-WHITE PLAINS, NY-NJ (METRO)                </t>
  </si>
  <si>
    <t>PUTNAM</t>
  </si>
  <si>
    <t>QUEENS</t>
  </si>
  <si>
    <t>RICHMOND</t>
  </si>
  <si>
    <t>ROCKLAND</t>
  </si>
  <si>
    <t xml:space="preserve">NEW YORK-NEWARK-EDISON, NY-NJ-PA (MSA)NEW YORK-WAYNE-WHITE PLAINS, NY-NJ, (METRO)                </t>
  </si>
  <si>
    <t>WESTCHESTER</t>
  </si>
  <si>
    <t>PA</t>
  </si>
  <si>
    <t xml:space="preserve">NEW YORK-NEWARK-EDISON, NY-NJ-PA (MSA)/NEWBURGH-UNION, NJ-PA (METRO DIV.)                 </t>
  </si>
  <si>
    <t>PIKE</t>
  </si>
  <si>
    <t>VA</t>
  </si>
  <si>
    <t xml:space="preserve">WASHINGTON-ARLINGTON-ALEXANDRIA, DC-MD-VA-WV, (METRO DIV.)          </t>
  </si>
  <si>
    <t>CULPEPPER</t>
  </si>
  <si>
    <t>KING GEORGE</t>
  </si>
  <si>
    <t xml:space="preserve">WASHINGTON-ARLINGTON-ALEXANDRIA, DC-VA-MD-WV (MSA)/(METRO DIV.)          </t>
  </si>
  <si>
    <t>ALEXANDRIA</t>
  </si>
  <si>
    <t>ARLINGTON</t>
  </si>
  <si>
    <t>CLARKE</t>
  </si>
  <si>
    <t>FAIRFAX</t>
  </si>
  <si>
    <t>FAIRFAX CITY</t>
  </si>
  <si>
    <t>FALLS CHURCH</t>
  </si>
  <si>
    <t>FAUQUIER</t>
  </si>
  <si>
    <t>FREDERICKSBURG</t>
  </si>
  <si>
    <t>LOUDOUN</t>
  </si>
  <si>
    <t>MANASSAS</t>
  </si>
  <si>
    <t>MANASSAS PARK CITY</t>
  </si>
  <si>
    <t>PRINCE WILLIAM</t>
  </si>
  <si>
    <t>SPOTSYLVANIA</t>
  </si>
  <si>
    <t>STAFFORD</t>
  </si>
  <si>
    <t>WARREN</t>
  </si>
  <si>
    <t>WV</t>
  </si>
  <si>
    <t>JEFFERSON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</si>
</sst>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.00;\(&quot;$&quot;#,##0.00\)"/>
  </numFmts>
  <fonts count="8"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MS Sans Serif"/>
      <family val="0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2" borderId="2" xfId="20" applyFont="1" applyFill="1" applyBorder="1" applyAlignment="1">
      <alignment horizontal="center"/>
      <protection/>
    </xf>
    <xf numFmtId="0" fontId="1" fillId="2" borderId="2" xfId="21" applyFont="1" applyFill="1" applyBorder="1" applyAlignment="1">
      <alignment horizontal="center"/>
      <protection/>
    </xf>
    <xf numFmtId="164" fontId="3" fillId="2" borderId="3" xfId="0" applyNumberFormat="1" applyFont="1" applyFill="1" applyBorder="1" applyAlignment="1" quotePrefix="1">
      <alignment horizontal="center"/>
    </xf>
    <xf numFmtId="164" fontId="3" fillId="2" borderId="4" xfId="0" applyNumberFormat="1" applyFont="1" applyFill="1" applyBorder="1" applyAlignment="1" quotePrefix="1">
      <alignment horizontal="center"/>
    </xf>
    <xf numFmtId="165" fontId="1" fillId="2" borderId="2" xfId="20" applyNumberFormat="1" applyFont="1" applyFill="1" applyBorder="1" applyAlignment="1">
      <alignment horizontal="center"/>
      <protection/>
    </xf>
    <xf numFmtId="166" fontId="1" fillId="2" borderId="5" xfId="20" applyNumberFormat="1" applyFont="1" applyFill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2" borderId="0" xfId="20" applyFont="1" applyFill="1" applyBorder="1" applyAlignment="1">
      <alignment horizontal="center"/>
      <protection/>
    </xf>
    <xf numFmtId="0" fontId="1" fillId="2" borderId="0" xfId="21" applyFont="1" applyFill="1" applyBorder="1" applyAlignment="1">
      <alignment horizontal="center"/>
      <protection/>
    </xf>
    <xf numFmtId="164" fontId="3" fillId="2" borderId="0" xfId="0" applyNumberFormat="1" applyFont="1" applyFill="1" applyBorder="1" applyAlignment="1" quotePrefix="1">
      <alignment horizontal="center"/>
    </xf>
    <xf numFmtId="165" fontId="1" fillId="2" borderId="0" xfId="20" applyNumberFormat="1" applyFont="1" applyFill="1" applyBorder="1" applyAlignment="1">
      <alignment horizontal="center"/>
      <protection/>
    </xf>
    <xf numFmtId="166" fontId="1" fillId="2" borderId="0" xfId="20" applyNumberFormat="1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left"/>
      <protection/>
    </xf>
    <xf numFmtId="0" fontId="7" fillId="0" borderId="6" xfId="21" applyFont="1" applyFill="1" applyBorder="1" applyAlignment="1">
      <alignment horizontal="right" wrapText="1"/>
      <protection/>
    </xf>
    <xf numFmtId="167" fontId="7" fillId="0" borderId="7" xfId="21" applyNumberFormat="1" applyFont="1" applyFill="1" applyBorder="1" applyAlignment="1">
      <alignment horizontal="right" wrapText="1"/>
      <protection/>
    </xf>
    <xf numFmtId="167" fontId="7" fillId="0" borderId="8" xfId="19" applyNumberFormat="1" applyFont="1" applyFill="1" applyBorder="1" applyAlignment="1">
      <alignment horizontal="right" wrapText="1"/>
      <protection/>
    </xf>
    <xf numFmtId="167" fontId="7" fillId="0" borderId="8" xfId="19" applyNumberFormat="1" applyFont="1" applyFill="1" applyBorder="1" applyAlignment="1" quotePrefix="1">
      <alignment horizontal="right" wrapText="1"/>
      <protection/>
    </xf>
    <xf numFmtId="166" fontId="4" fillId="0" borderId="0" xfId="0" applyNumberFormat="1" applyFont="1" applyAlignment="1">
      <alignment/>
    </xf>
    <xf numFmtId="0" fontId="7" fillId="0" borderId="8" xfId="21" applyFont="1" applyFill="1" applyBorder="1" applyAlignment="1">
      <alignment horizontal="right" wrapText="1"/>
      <protection/>
    </xf>
    <xf numFmtId="167" fontId="7" fillId="0" borderId="8" xfId="21" applyNumberFormat="1" applyFont="1" applyFill="1" applyBorder="1" applyAlignment="1">
      <alignment horizontal="righ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new_result" xfId="19"/>
    <cellStyle name="Normal_Sheet1_1" xfId="20"/>
    <cellStyle name="Normal_Sheet3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C1">
      <selection activeCell="H17" sqref="H17"/>
    </sheetView>
  </sheetViews>
  <sheetFormatPr defaultColWidth="9.140625" defaultRowHeight="12.75"/>
  <cols>
    <col min="1" max="1" width="9.140625" style="9" customWidth="1"/>
    <col min="2" max="2" width="125.7109375" style="9" customWidth="1"/>
    <col min="3" max="3" width="25.7109375" style="9" customWidth="1"/>
    <col min="4" max="4" width="14.8515625" style="9" hidden="1" customWidth="1"/>
    <col min="5" max="5" width="10.7109375" style="9" hidden="1" customWidth="1"/>
    <col min="6" max="6" width="17.421875" style="9" hidden="1" customWidth="1"/>
    <col min="7" max="7" width="15.7109375" style="8" hidden="1" customWidth="1"/>
    <col min="8" max="8" width="15.57421875" style="8" bestFit="1" customWidth="1"/>
    <col min="9" max="11" width="15.57421875" style="9" bestFit="1" customWidth="1"/>
    <col min="12" max="13" width="13.7109375" style="9" hidden="1" customWidth="1"/>
    <col min="14" max="15" width="13.7109375" style="8" hidden="1" customWidth="1"/>
    <col min="16" max="16" width="13.57421875" style="20" hidden="1" customWidth="1"/>
    <col min="17" max="17" width="9.140625" style="8" customWidth="1"/>
    <col min="18" max="16384" width="9.140625" style="9" customWidth="1"/>
  </cols>
  <sheetData>
    <row r="1" spans="1:16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4" t="s">
        <v>9</v>
      </c>
      <c r="K1" s="4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</row>
    <row r="2" spans="1:16" ht="15">
      <c r="A2" s="15"/>
      <c r="B2" s="10"/>
      <c r="C2" s="10"/>
      <c r="D2" s="11"/>
      <c r="E2" s="11"/>
      <c r="F2" s="11"/>
      <c r="G2" s="11"/>
      <c r="H2" s="12"/>
      <c r="I2" s="12"/>
      <c r="J2" s="12"/>
      <c r="K2" s="12"/>
      <c r="L2" s="13"/>
      <c r="M2" s="13"/>
      <c r="N2" s="13"/>
      <c r="O2" s="13"/>
      <c r="P2" s="14"/>
    </row>
    <row r="3" spans="1:16" ht="14.25">
      <c r="A3" s="9" t="s">
        <v>16</v>
      </c>
      <c r="B3" s="9" t="s">
        <v>17</v>
      </c>
      <c r="C3" s="9" t="s">
        <v>18</v>
      </c>
      <c r="D3" s="16" t="s">
        <v>19</v>
      </c>
      <c r="E3" s="16">
        <v>0</v>
      </c>
      <c r="F3" s="16">
        <v>37</v>
      </c>
      <c r="G3" s="17">
        <v>386650</v>
      </c>
      <c r="H3" s="18">
        <f>IF(IF(G3&lt;160176,160176,IF(G3&gt;290319,290319,G3))&gt;L3,IF(G3&lt;160176,160176,IF(G3&gt;290319,290319,G3)),L3)</f>
        <v>290319</v>
      </c>
      <c r="I3" s="19">
        <f>INT(IF(((IF(G3&lt;H3,H3,G3)/0.95)*1.07)&lt;205032,IF(205032&lt;=M3,M3,205032),IF(((IF(G3&lt;H3,H3,G3)/0.95)*1.07)&gt;371621,371621,IF(((IF(G3&lt;H3,H3,G3)/0.95)*1.07)&lt;M3,M3,((IF(G3&lt;H3,H3,G3)/0.95)*1.07)))))</f>
        <v>371621</v>
      </c>
      <c r="J3" s="18">
        <f>INT(IF(((IF(G3&lt;H3,H3,G3)/0.95)*1.3)&lt;247824,IF(247824&lt;=N3,N3,247824),IF(((IF(G3&lt;H3,H3,G3)/0.95)*1.3)&gt;449181,449181,IF(((IF(G3&lt;H3,H3,G3)/0.95)*1.3)&lt;N3,N3,((IF(G3&lt;H3,H3,G3)/0.95)*1.3)))))</f>
        <v>449181</v>
      </c>
      <c r="K3" s="18">
        <f>INT(IF(((IF(G3&lt;H3,H3,G3)/0.95)*1.5)&lt;307992,IF(307992&lt;=O3,O3,307992),IF(((IF(G3&lt;H3,H3,G3)/0.95)*1.5)&gt;558236,558236,IF(((IF(G3&lt;H3,H3,G3)/0.95)*1.5)&lt;O3,O3,((IF(G3&lt;H3,H3,G3)/0.95)*1.5)))))</f>
        <v>558236</v>
      </c>
      <c r="L3" s="9">
        <v>280749</v>
      </c>
      <c r="M3" s="9">
        <v>341865</v>
      </c>
      <c r="N3" s="9">
        <v>415350</v>
      </c>
      <c r="O3" s="9">
        <v>479250</v>
      </c>
      <c r="P3" s="20">
        <f>(L3-H3)/-H3</f>
        <v>0.03296373988612526</v>
      </c>
    </row>
    <row r="4" spans="1:16" ht="14.25">
      <c r="A4" s="9" t="s">
        <v>16</v>
      </c>
      <c r="B4" s="9" t="s">
        <v>20</v>
      </c>
      <c r="C4" s="9" t="s">
        <v>21</v>
      </c>
      <c r="D4" s="21" t="s">
        <v>22</v>
      </c>
      <c r="E4" s="21">
        <v>0</v>
      </c>
      <c r="F4" s="21">
        <v>59</v>
      </c>
      <c r="G4" s="22">
        <v>386650</v>
      </c>
      <c r="H4" s="18">
        <f>IF(IF(G4&lt;160176,160176,IF(G4&gt;290319,290319,G4))&gt;L4,IF(G4&lt;160176,160176,IF(G4&gt;290319,290319,G4)),L4)</f>
        <v>290319</v>
      </c>
      <c r="I4" s="19">
        <f>INT(IF(((IF(G4&lt;H4,H4,G4)/0.95)*1.07)&lt;205032,IF(205032&lt;=M4,M4,205032),IF(((IF(G4&lt;H4,H4,G4)/0.95)*1.07)&gt;371621,371621,IF(((IF(G4&lt;H4,H4,G4)/0.95)*1.07)&lt;M4,M4,((IF(G4&lt;H4,H4,G4)/0.95)*1.07)))))</f>
        <v>371621</v>
      </c>
      <c r="J4" s="18">
        <f>INT(IF(((IF(G4&lt;H4,H4,G4)/0.95)*1.3)&lt;247824,IF(247824&lt;=N4,N4,247824),IF(((IF(G4&lt;H4,H4,G4)/0.95)*1.3)&gt;449181,449181,IF(((IF(G4&lt;H4,H4,G4)/0.95)*1.3)&lt;N4,N4,((IF(G4&lt;H4,H4,G4)/0.95)*1.3)))))</f>
        <v>449181</v>
      </c>
      <c r="K4" s="18">
        <f>INT(IF(((IF(G4&lt;H4,H4,G4)/0.95)*1.5)&lt;307992,IF(307992&lt;=O4,O4,307992),IF(((IF(G4&lt;H4,H4,G4)/0.95)*1.5)&gt;558236,558236,IF(((IF(G4&lt;H4,H4,G4)/0.95)*1.5)&lt;O4,O4,((IF(G4&lt;H4,H4,G4)/0.95)*1.5)))))</f>
        <v>558236</v>
      </c>
      <c r="L4" s="9">
        <v>280749</v>
      </c>
      <c r="M4" s="9">
        <v>359397</v>
      </c>
      <c r="N4" s="9">
        <v>434391</v>
      </c>
      <c r="O4" s="9">
        <v>539835</v>
      </c>
      <c r="P4" s="20">
        <f>(L4-H4)/-H4</f>
        <v>0.03296373988612526</v>
      </c>
    </row>
    <row r="5" spans="1:16" ht="14.25">
      <c r="A5" s="9" t="s">
        <v>16</v>
      </c>
      <c r="B5" s="9" t="s">
        <v>23</v>
      </c>
      <c r="C5" s="9" t="s">
        <v>24</v>
      </c>
      <c r="D5" s="21">
        <v>34900</v>
      </c>
      <c r="E5" s="21">
        <v>0</v>
      </c>
      <c r="F5" s="21">
        <v>55</v>
      </c>
      <c r="G5" s="22">
        <v>342000</v>
      </c>
      <c r="H5" s="18">
        <f aca="true" t="shared" si="0" ref="H5:H25">IF(IF(G5&lt;160176,160176,IF(G5&gt;290319,290319,G5))&gt;L5,IF(G5&lt;160176,160176,IF(G5&gt;290319,290319,G5)),L5)</f>
        <v>290319</v>
      </c>
      <c r="I5" s="19">
        <f aca="true" t="shared" si="1" ref="I5:I25">INT(IF(((IF(G5&lt;H5,H5,G5)/0.95)*1.07)&lt;205032,IF(205032&lt;=M5,M5,205032),IF(((IF(G5&lt;H5,H5,G5)/0.95)*1.07)&gt;371621,371621,IF(((IF(G5&lt;H5,H5,G5)/0.95)*1.07)&lt;M5,M5,((IF(G5&lt;H5,H5,G5)/0.95)*1.07)))))</f>
        <v>371621</v>
      </c>
      <c r="J5" s="18">
        <f aca="true" t="shared" si="2" ref="J5:J25">INT(IF(((IF(G5&lt;H5,H5,G5)/0.95)*1.3)&lt;247824,IF(247824&lt;=N5,N5,247824),IF(((IF(G5&lt;H5,H5,G5)/0.95)*1.3)&gt;449181,449181,IF(((IF(G5&lt;H5,H5,G5)/0.95)*1.3)&lt;N5,N5,((IF(G5&lt;H5,H5,G5)/0.95)*1.3)))))</f>
        <v>449181</v>
      </c>
      <c r="K5" s="18">
        <f aca="true" t="shared" si="3" ref="K5:K25">INT(IF(((IF(G5&lt;H5,H5,G5)/0.95)*1.5)&lt;307992,IF(307992&lt;=O5,O5,307992),IF(((IF(G5&lt;H5,H5,G5)/0.95)*1.5)&gt;558236,558236,IF(((IF(G5&lt;H5,H5,G5)/0.95)*1.5)&lt;O5,O5,((IF(G5&lt;H5,H5,G5)/0.95)*1.5)))))</f>
        <v>540000</v>
      </c>
      <c r="L5" s="9">
        <v>280749</v>
      </c>
      <c r="M5" s="9">
        <v>334863</v>
      </c>
      <c r="N5" s="9">
        <v>404724</v>
      </c>
      <c r="O5" s="9">
        <v>472500</v>
      </c>
      <c r="P5" s="20">
        <f aca="true" t="shared" si="4" ref="P5:P68">(L5-H5)/-H5</f>
        <v>0.03296373988612526</v>
      </c>
    </row>
    <row r="6" spans="1:16" ht="14.25">
      <c r="A6" s="9" t="s">
        <v>16</v>
      </c>
      <c r="B6" s="9" t="s">
        <v>25</v>
      </c>
      <c r="C6" s="9" t="s">
        <v>26</v>
      </c>
      <c r="D6" s="21">
        <v>37100</v>
      </c>
      <c r="E6" s="21">
        <v>0</v>
      </c>
      <c r="F6" s="21">
        <v>111</v>
      </c>
      <c r="G6" s="22">
        <v>367650</v>
      </c>
      <c r="H6" s="18">
        <f t="shared" si="0"/>
        <v>290319</v>
      </c>
      <c r="I6" s="19">
        <f t="shared" si="1"/>
        <v>371621</v>
      </c>
      <c r="J6" s="18">
        <f t="shared" si="2"/>
        <v>449181</v>
      </c>
      <c r="K6" s="18">
        <f t="shared" si="3"/>
        <v>558236</v>
      </c>
      <c r="L6" s="9">
        <v>280749</v>
      </c>
      <c r="M6" s="9">
        <v>358450</v>
      </c>
      <c r="N6" s="9">
        <v>434391</v>
      </c>
      <c r="O6" s="9">
        <v>502500</v>
      </c>
      <c r="P6" s="20">
        <f t="shared" si="4"/>
        <v>0.03296373988612526</v>
      </c>
    </row>
    <row r="7" spans="1:16" ht="14.25">
      <c r="A7" s="9" t="s">
        <v>16</v>
      </c>
      <c r="B7" s="9" t="s">
        <v>27</v>
      </c>
      <c r="C7" s="9" t="s">
        <v>28</v>
      </c>
      <c r="D7" s="21">
        <v>41500</v>
      </c>
      <c r="E7" s="21">
        <v>0</v>
      </c>
      <c r="F7" s="21">
        <v>53</v>
      </c>
      <c r="G7" s="22">
        <v>359100</v>
      </c>
      <c r="H7" s="18">
        <f t="shared" si="0"/>
        <v>290319</v>
      </c>
      <c r="I7" s="19">
        <f t="shared" si="1"/>
        <v>371621</v>
      </c>
      <c r="J7" s="18">
        <f t="shared" si="2"/>
        <v>449181</v>
      </c>
      <c r="K7" s="18">
        <f t="shared" si="3"/>
        <v>558236</v>
      </c>
      <c r="L7" s="9">
        <v>280749</v>
      </c>
      <c r="M7" s="9">
        <v>353717</v>
      </c>
      <c r="N7" s="9">
        <v>429749</v>
      </c>
      <c r="O7" s="9">
        <v>495865</v>
      </c>
      <c r="P7" s="20">
        <f t="shared" si="4"/>
        <v>0.03296373988612526</v>
      </c>
    </row>
    <row r="8" spans="1:16" ht="14.25">
      <c r="A8" s="9" t="s">
        <v>16</v>
      </c>
      <c r="B8" s="9" t="s">
        <v>29</v>
      </c>
      <c r="C8" s="9" t="s">
        <v>30</v>
      </c>
      <c r="D8" s="21">
        <v>41740</v>
      </c>
      <c r="E8" s="21">
        <v>0</v>
      </c>
      <c r="F8" s="21">
        <v>73</v>
      </c>
      <c r="G8" s="22">
        <v>414675</v>
      </c>
      <c r="H8" s="18">
        <f>IF(IF(G8&lt;160176,160176,IF(G8&gt;290319,290319,G8))&gt;L8,IF(G8&lt;160176,160176,IF(G8&gt;290319,290319,G8)),L8)</f>
        <v>290319</v>
      </c>
      <c r="I8" s="19">
        <f>INT(IF(((IF(G8&lt;H8,H8,G8)/0.95)*1.07)&lt;205032,IF(205032&lt;=M8,M8,205032),IF(((IF(G8&lt;H8,H8,G8)/0.95)*1.07)&gt;371621,371621,IF(((IF(G8&lt;H8,H8,G8)/0.95)*1.07)&lt;M8,M8,((IF(G8&lt;H8,H8,G8)/0.95)*1.07)))))</f>
        <v>371621</v>
      </c>
      <c r="J8" s="18">
        <f>INT(IF(((IF(G8&lt;H8,H8,G8)/0.95)*1.3)&lt;247824,IF(247824&lt;=N8,N8,247824),IF(((IF(G8&lt;H8,H8,G8)/0.95)*1.3)&gt;449181,449181,IF(((IF(G8&lt;H8,H8,G8)/0.95)*1.3)&lt;N8,N8,((IF(G8&lt;H8,H8,G8)/0.95)*1.3)))))</f>
        <v>449181</v>
      </c>
      <c r="K8" s="18">
        <f>INT(IF(((IF(G8&lt;H8,H8,G8)/0.95)*1.5)&lt;307992,IF(307992&lt;=O8,O8,307992),IF(((IF(G8&lt;H8,H8,G8)/0.95)*1.5)&gt;558236,558236,IF(((IF(G8&lt;H8,H8,G8)/0.95)*1.5)&lt;O8,O8,((IF(G8&lt;H8,H8,G8)/0.95)*1.5)))))</f>
        <v>558236</v>
      </c>
      <c r="L8" s="9">
        <v>280749</v>
      </c>
      <c r="M8" s="9">
        <v>359397</v>
      </c>
      <c r="N8" s="9">
        <v>434391</v>
      </c>
      <c r="O8" s="9">
        <v>539835</v>
      </c>
      <c r="P8" s="20">
        <f t="shared" si="4"/>
        <v>0.03296373988612526</v>
      </c>
    </row>
    <row r="9" spans="1:16" ht="14.25">
      <c r="A9" s="9" t="s">
        <v>16</v>
      </c>
      <c r="B9" s="9" t="s">
        <v>31</v>
      </c>
      <c r="C9" s="9" t="s">
        <v>32</v>
      </c>
      <c r="D9" s="21" t="s">
        <v>33</v>
      </c>
      <c r="E9" s="21">
        <v>0</v>
      </c>
      <c r="F9" s="21">
        <v>1</v>
      </c>
      <c r="G9" s="22">
        <v>539790</v>
      </c>
      <c r="H9" s="18">
        <f t="shared" si="0"/>
        <v>290319</v>
      </c>
      <c r="I9" s="19">
        <f t="shared" si="1"/>
        <v>371621</v>
      </c>
      <c r="J9" s="18">
        <f t="shared" si="2"/>
        <v>449181</v>
      </c>
      <c r="K9" s="18">
        <f t="shared" si="3"/>
        <v>558236</v>
      </c>
      <c r="L9" s="9">
        <v>280749</v>
      </c>
      <c r="M9" s="9">
        <v>359397</v>
      </c>
      <c r="N9" s="9">
        <v>434391</v>
      </c>
      <c r="O9" s="9">
        <v>539835</v>
      </c>
      <c r="P9" s="20">
        <f t="shared" si="4"/>
        <v>0.03296373988612526</v>
      </c>
    </row>
    <row r="10" spans="1:16" ht="14.25">
      <c r="A10" s="9" t="s">
        <v>16</v>
      </c>
      <c r="B10" s="9" t="s">
        <v>31</v>
      </c>
      <c r="C10" s="9" t="s">
        <v>34</v>
      </c>
      <c r="D10" s="21" t="s">
        <v>33</v>
      </c>
      <c r="E10" s="21">
        <v>0</v>
      </c>
      <c r="F10" s="21">
        <v>13</v>
      </c>
      <c r="G10" s="22">
        <v>539790</v>
      </c>
      <c r="H10" s="18">
        <f>IF(IF(G10&lt;160176,160176,IF(G10&gt;290319,290319,G10))&gt;L10,IF(G10&lt;160176,160176,IF(G10&gt;290319,290319,G10)),L10)</f>
        <v>290319</v>
      </c>
      <c r="I10" s="19">
        <f>INT(IF(((IF(G10&lt;H10,H10,G10)/0.95)*1.07)&lt;205032,IF(205032&lt;=M10,M10,205032),IF(((IF(G10&lt;H10,H10,G10)/0.95)*1.07)&gt;371621,371621,IF(((IF(G10&lt;H10,H10,G10)/0.95)*1.07)&lt;M10,M10,((IF(G10&lt;H10,H10,G10)/0.95)*1.07)))))</f>
        <v>371621</v>
      </c>
      <c r="J10" s="18">
        <f>INT(IF(((IF(G10&lt;H10,H10,G10)/0.95)*1.3)&lt;247824,IF(247824&lt;=N10,N10,247824),IF(((IF(G10&lt;H10,H10,G10)/0.95)*1.3)&gt;449181,449181,IF(((IF(G10&lt;H10,H10,G10)/0.95)*1.3)&lt;N10,N10,((IF(G10&lt;H10,H10,G10)/0.95)*1.3)))))</f>
        <v>449181</v>
      </c>
      <c r="K10" s="18">
        <f>INT(IF(((IF(G10&lt;H10,H10,G10)/0.95)*1.5)&lt;307992,IF(307992&lt;=O10,O10,307992),IF(((IF(G10&lt;H10,H10,G10)/0.95)*1.5)&gt;558236,558236,IF(((IF(G10&lt;H10,H10,G10)/0.95)*1.5)&lt;O10,O10,((IF(G10&lt;H10,H10,G10)/0.95)*1.5)))))</f>
        <v>558236</v>
      </c>
      <c r="L10" s="9">
        <v>280749</v>
      </c>
      <c r="M10" s="9">
        <v>359397</v>
      </c>
      <c r="N10" s="9">
        <v>434391</v>
      </c>
      <c r="O10" s="9">
        <v>539835</v>
      </c>
      <c r="P10" s="20">
        <f t="shared" si="4"/>
        <v>0.03296373988612526</v>
      </c>
    </row>
    <row r="11" spans="1:16" ht="14.25">
      <c r="A11" s="9" t="s">
        <v>16</v>
      </c>
      <c r="B11" s="9" t="s">
        <v>35</v>
      </c>
      <c r="C11" s="9" t="s">
        <v>36</v>
      </c>
      <c r="D11" s="21" t="s">
        <v>37</v>
      </c>
      <c r="E11" s="21">
        <v>0</v>
      </c>
      <c r="F11" s="21">
        <v>41</v>
      </c>
      <c r="G11" s="22">
        <v>539790</v>
      </c>
      <c r="H11" s="18">
        <f t="shared" si="0"/>
        <v>290319</v>
      </c>
      <c r="I11" s="19">
        <f t="shared" si="1"/>
        <v>371621</v>
      </c>
      <c r="J11" s="18">
        <f t="shared" si="2"/>
        <v>449181</v>
      </c>
      <c r="K11" s="18">
        <f t="shared" si="3"/>
        <v>558236</v>
      </c>
      <c r="L11" s="9">
        <v>280749</v>
      </c>
      <c r="M11" s="9">
        <v>359397</v>
      </c>
      <c r="N11" s="9">
        <v>434391</v>
      </c>
      <c r="O11" s="9">
        <v>539835</v>
      </c>
      <c r="P11" s="20">
        <f t="shared" si="4"/>
        <v>0.03296373988612526</v>
      </c>
    </row>
    <row r="12" spans="1:16" ht="14.25">
      <c r="A12" s="9" t="s">
        <v>16</v>
      </c>
      <c r="B12" s="9" t="s">
        <v>35</v>
      </c>
      <c r="C12" s="9" t="s">
        <v>38</v>
      </c>
      <c r="D12" s="21" t="s">
        <v>37</v>
      </c>
      <c r="E12" s="21">
        <v>0</v>
      </c>
      <c r="F12" s="21">
        <v>75</v>
      </c>
      <c r="G12" s="22">
        <v>539790</v>
      </c>
      <c r="H12" s="18">
        <f t="shared" si="0"/>
        <v>290319</v>
      </c>
      <c r="I12" s="19">
        <f t="shared" si="1"/>
        <v>371621</v>
      </c>
      <c r="J12" s="18">
        <f t="shared" si="2"/>
        <v>449181</v>
      </c>
      <c r="K12" s="18">
        <f t="shared" si="3"/>
        <v>558236</v>
      </c>
      <c r="L12" s="9">
        <v>280749</v>
      </c>
      <c r="M12" s="9">
        <v>359397</v>
      </c>
      <c r="N12" s="9">
        <v>434391</v>
      </c>
      <c r="O12" s="9">
        <v>539835</v>
      </c>
      <c r="P12" s="20">
        <f t="shared" si="4"/>
        <v>0.03296373988612526</v>
      </c>
    </row>
    <row r="13" spans="1:16" ht="14.25">
      <c r="A13" s="9" t="s">
        <v>16</v>
      </c>
      <c r="B13" s="9" t="s">
        <v>35</v>
      </c>
      <c r="C13" s="9" t="s">
        <v>39</v>
      </c>
      <c r="D13" s="21" t="s">
        <v>37</v>
      </c>
      <c r="E13" s="21">
        <v>0</v>
      </c>
      <c r="F13" s="21">
        <v>81</v>
      </c>
      <c r="G13" s="22">
        <v>539790</v>
      </c>
      <c r="H13" s="18">
        <f t="shared" si="0"/>
        <v>290319</v>
      </c>
      <c r="I13" s="19">
        <f t="shared" si="1"/>
        <v>371621</v>
      </c>
      <c r="J13" s="18">
        <f t="shared" si="2"/>
        <v>449181</v>
      </c>
      <c r="K13" s="18">
        <f t="shared" si="3"/>
        <v>558236</v>
      </c>
      <c r="L13" s="9">
        <v>280749</v>
      </c>
      <c r="M13" s="9">
        <v>359397</v>
      </c>
      <c r="N13" s="9">
        <v>434391</v>
      </c>
      <c r="O13" s="9">
        <v>539835</v>
      </c>
      <c r="P13" s="20">
        <f t="shared" si="4"/>
        <v>0.03296373988612526</v>
      </c>
    </row>
    <row r="14" spans="1:16" ht="14.25">
      <c r="A14" s="9" t="s">
        <v>16</v>
      </c>
      <c r="B14" s="9" t="s">
        <v>40</v>
      </c>
      <c r="C14" s="9" t="s">
        <v>41</v>
      </c>
      <c r="D14" s="21">
        <v>41940</v>
      </c>
      <c r="E14" s="21">
        <v>98</v>
      </c>
      <c r="F14" s="21">
        <v>69</v>
      </c>
      <c r="G14" s="22">
        <v>484500</v>
      </c>
      <c r="H14" s="18">
        <f t="shared" si="0"/>
        <v>290319</v>
      </c>
      <c r="I14" s="19">
        <f t="shared" si="1"/>
        <v>371621</v>
      </c>
      <c r="J14" s="18">
        <f t="shared" si="2"/>
        <v>449181</v>
      </c>
      <c r="K14" s="18">
        <f t="shared" si="3"/>
        <v>558236</v>
      </c>
      <c r="L14" s="9">
        <v>280749</v>
      </c>
      <c r="M14" s="9">
        <v>359397</v>
      </c>
      <c r="N14" s="9">
        <v>434391</v>
      </c>
      <c r="O14" s="9">
        <v>539835</v>
      </c>
      <c r="P14" s="20">
        <f t="shared" si="4"/>
        <v>0.03296373988612526</v>
      </c>
    </row>
    <row r="15" spans="1:16" ht="14.25">
      <c r="A15" s="9" t="s">
        <v>16</v>
      </c>
      <c r="B15" s="9" t="s">
        <v>40</v>
      </c>
      <c r="C15" s="9" t="s">
        <v>42</v>
      </c>
      <c r="D15" s="21">
        <v>41940</v>
      </c>
      <c r="E15" s="21">
        <v>0</v>
      </c>
      <c r="F15" s="21">
        <v>85</v>
      </c>
      <c r="G15" s="22">
        <v>484500</v>
      </c>
      <c r="H15" s="18">
        <f t="shared" si="0"/>
        <v>290319</v>
      </c>
      <c r="I15" s="19">
        <f t="shared" si="1"/>
        <v>371621</v>
      </c>
      <c r="J15" s="18">
        <f t="shared" si="2"/>
        <v>449181</v>
      </c>
      <c r="K15" s="18">
        <f t="shared" si="3"/>
        <v>558236</v>
      </c>
      <c r="L15" s="9">
        <v>280749</v>
      </c>
      <c r="M15" s="9">
        <v>359397</v>
      </c>
      <c r="N15" s="9">
        <v>434391</v>
      </c>
      <c r="O15" s="9">
        <v>539835</v>
      </c>
      <c r="P15" s="20">
        <f t="shared" si="4"/>
        <v>0.03296373988612526</v>
      </c>
    </row>
    <row r="16" spans="1:16" ht="14.25">
      <c r="A16" s="9" t="s">
        <v>16</v>
      </c>
      <c r="B16" s="9" t="s">
        <v>43</v>
      </c>
      <c r="C16" s="9" t="s">
        <v>44</v>
      </c>
      <c r="D16" s="21">
        <v>42020</v>
      </c>
      <c r="E16" s="21">
        <v>0</v>
      </c>
      <c r="F16" s="21">
        <v>79</v>
      </c>
      <c r="G16" s="22">
        <v>341905</v>
      </c>
      <c r="H16" s="18">
        <f t="shared" si="0"/>
        <v>290319</v>
      </c>
      <c r="I16" s="19">
        <f t="shared" si="1"/>
        <v>371621</v>
      </c>
      <c r="J16" s="18">
        <f t="shared" si="2"/>
        <v>449181</v>
      </c>
      <c r="K16" s="18">
        <f t="shared" si="3"/>
        <v>539850</v>
      </c>
      <c r="L16" s="9">
        <v>280749</v>
      </c>
      <c r="M16" s="9">
        <v>359397</v>
      </c>
      <c r="N16" s="9">
        <v>434391</v>
      </c>
      <c r="O16" s="9">
        <v>517500</v>
      </c>
      <c r="P16" s="20">
        <f t="shared" si="4"/>
        <v>0.03296373988612526</v>
      </c>
    </row>
    <row r="17" spans="1:16" ht="14.25">
      <c r="A17" s="9" t="s">
        <v>16</v>
      </c>
      <c r="B17" s="9" t="s">
        <v>45</v>
      </c>
      <c r="C17" s="9" t="s">
        <v>46</v>
      </c>
      <c r="D17" s="21">
        <v>42060</v>
      </c>
      <c r="E17" s="21">
        <v>0</v>
      </c>
      <c r="F17" s="21">
        <v>83</v>
      </c>
      <c r="G17" s="22">
        <v>332500</v>
      </c>
      <c r="H17" s="18">
        <f t="shared" si="0"/>
        <v>290319</v>
      </c>
      <c r="I17" s="19">
        <f t="shared" si="1"/>
        <v>371621</v>
      </c>
      <c r="J17" s="18">
        <f t="shared" si="2"/>
        <v>449181</v>
      </c>
      <c r="K17" s="18">
        <f t="shared" si="3"/>
        <v>525000</v>
      </c>
      <c r="L17" s="9">
        <v>280749</v>
      </c>
      <c r="M17" s="9">
        <v>334863</v>
      </c>
      <c r="N17" s="9">
        <v>404724</v>
      </c>
      <c r="O17" s="9">
        <v>502500</v>
      </c>
      <c r="P17" s="20">
        <f t="shared" si="4"/>
        <v>0.03296373988612526</v>
      </c>
    </row>
    <row r="18" spans="1:16" ht="14.25">
      <c r="A18" s="9" t="s">
        <v>16</v>
      </c>
      <c r="B18" s="9" t="s">
        <v>47</v>
      </c>
      <c r="C18" s="9" t="s">
        <v>48</v>
      </c>
      <c r="D18" s="21">
        <v>42100</v>
      </c>
      <c r="E18" s="21">
        <v>0</v>
      </c>
      <c r="F18" s="21">
        <v>87</v>
      </c>
      <c r="G18" s="22">
        <v>483550</v>
      </c>
      <c r="H18" s="18">
        <f t="shared" si="0"/>
        <v>290319</v>
      </c>
      <c r="I18" s="19">
        <f t="shared" si="1"/>
        <v>371621</v>
      </c>
      <c r="J18" s="18">
        <f t="shared" si="2"/>
        <v>449181</v>
      </c>
      <c r="K18" s="18">
        <f t="shared" si="3"/>
        <v>558236</v>
      </c>
      <c r="L18" s="9">
        <v>280749</v>
      </c>
      <c r="M18" s="9">
        <v>359397</v>
      </c>
      <c r="N18" s="9">
        <v>434391</v>
      </c>
      <c r="O18" s="9">
        <v>539835</v>
      </c>
      <c r="P18" s="20">
        <f t="shared" si="4"/>
        <v>0.03296373988612526</v>
      </c>
    </row>
    <row r="19" spans="1:16" ht="14.25">
      <c r="A19" s="9" t="s">
        <v>16</v>
      </c>
      <c r="B19" s="9" t="s">
        <v>49</v>
      </c>
      <c r="C19" s="9" t="s">
        <v>50</v>
      </c>
      <c r="D19" s="21">
        <v>42220</v>
      </c>
      <c r="E19" s="21">
        <v>0</v>
      </c>
      <c r="F19" s="21">
        <v>97</v>
      </c>
      <c r="G19" s="22">
        <v>370500</v>
      </c>
      <c r="H19" s="18">
        <f t="shared" si="0"/>
        <v>290319</v>
      </c>
      <c r="I19" s="19">
        <f t="shared" si="1"/>
        <v>371621</v>
      </c>
      <c r="J19" s="18">
        <f t="shared" si="2"/>
        <v>449181</v>
      </c>
      <c r="K19" s="18">
        <f t="shared" si="3"/>
        <v>558236</v>
      </c>
      <c r="L19" s="9">
        <v>280749</v>
      </c>
      <c r="M19" s="9">
        <v>359397</v>
      </c>
      <c r="N19" s="9">
        <v>434391</v>
      </c>
      <c r="O19" s="9">
        <v>539835</v>
      </c>
      <c r="P19" s="20">
        <f t="shared" si="4"/>
        <v>0.03296373988612526</v>
      </c>
    </row>
    <row r="20" spans="1:16" ht="14.25">
      <c r="A20" s="9" t="s">
        <v>16</v>
      </c>
      <c r="B20" s="9" t="s">
        <v>51</v>
      </c>
      <c r="C20" s="9" t="s">
        <v>52</v>
      </c>
      <c r="D20" s="21">
        <v>46700</v>
      </c>
      <c r="E20" s="21">
        <v>0</v>
      </c>
      <c r="F20" s="21">
        <v>95</v>
      </c>
      <c r="G20" s="22">
        <v>342000</v>
      </c>
      <c r="H20" s="18">
        <f t="shared" si="0"/>
        <v>290319</v>
      </c>
      <c r="I20" s="19">
        <f t="shared" si="1"/>
        <v>371621</v>
      </c>
      <c r="J20" s="18">
        <f t="shared" si="2"/>
        <v>449181</v>
      </c>
      <c r="K20" s="18">
        <f t="shared" si="3"/>
        <v>540000</v>
      </c>
      <c r="L20" s="9">
        <v>280749</v>
      </c>
      <c r="M20" s="9">
        <v>334863</v>
      </c>
      <c r="N20" s="9">
        <v>404724</v>
      </c>
      <c r="O20" s="9">
        <v>472500</v>
      </c>
      <c r="P20" s="20">
        <f t="shared" si="4"/>
        <v>0.03296373988612526</v>
      </c>
    </row>
    <row r="21" spans="1:16" ht="14.25">
      <c r="A21" s="9" t="s">
        <v>53</v>
      </c>
      <c r="B21" s="9" t="s">
        <v>54</v>
      </c>
      <c r="C21" s="9" t="s">
        <v>55</v>
      </c>
      <c r="D21" s="21" t="s">
        <v>56</v>
      </c>
      <c r="E21" s="21">
        <v>0</v>
      </c>
      <c r="F21" s="21">
        <v>1</v>
      </c>
      <c r="G21" s="22">
        <v>293500</v>
      </c>
      <c r="H21" s="18">
        <f t="shared" si="0"/>
        <v>290319</v>
      </c>
      <c r="I21" s="19">
        <f t="shared" si="1"/>
        <v>330573</v>
      </c>
      <c r="J21" s="18">
        <f t="shared" si="2"/>
        <v>401631</v>
      </c>
      <c r="K21" s="18">
        <f t="shared" si="3"/>
        <v>463421</v>
      </c>
      <c r="L21" s="9">
        <v>280250</v>
      </c>
      <c r="M21" s="9">
        <v>315650</v>
      </c>
      <c r="N21" s="9">
        <v>383500</v>
      </c>
      <c r="O21" s="9">
        <v>442500</v>
      </c>
      <c r="P21" s="20">
        <f t="shared" si="4"/>
        <v>0.03468253886242375</v>
      </c>
    </row>
    <row r="22" spans="1:16" ht="14.25">
      <c r="A22" s="9" t="s">
        <v>53</v>
      </c>
      <c r="B22" s="9" t="s">
        <v>57</v>
      </c>
      <c r="C22" s="9" t="s">
        <v>58</v>
      </c>
      <c r="D22" s="21" t="s">
        <v>59</v>
      </c>
      <c r="E22" s="21">
        <v>0</v>
      </c>
      <c r="F22" s="21">
        <v>9</v>
      </c>
      <c r="G22" s="22">
        <v>293550</v>
      </c>
      <c r="H22" s="18">
        <f t="shared" si="0"/>
        <v>290319</v>
      </c>
      <c r="I22" s="19">
        <f t="shared" si="1"/>
        <v>330630</v>
      </c>
      <c r="J22" s="18">
        <f t="shared" si="2"/>
        <v>401700</v>
      </c>
      <c r="K22" s="18">
        <f t="shared" si="3"/>
        <v>463500</v>
      </c>
      <c r="L22" s="9">
        <v>280250</v>
      </c>
      <c r="M22" s="9">
        <v>315650</v>
      </c>
      <c r="N22" s="9">
        <v>383500</v>
      </c>
      <c r="O22" s="9">
        <v>442500</v>
      </c>
      <c r="P22" s="20">
        <f t="shared" si="4"/>
        <v>0.03468253886242375</v>
      </c>
    </row>
    <row r="23" spans="1:16" ht="14.25">
      <c r="A23" s="9" t="s">
        <v>60</v>
      </c>
      <c r="B23" s="9" t="s">
        <v>61</v>
      </c>
      <c r="C23" s="9" t="s">
        <v>62</v>
      </c>
      <c r="D23" s="21" t="s">
        <v>63</v>
      </c>
      <c r="E23" s="21">
        <v>0</v>
      </c>
      <c r="F23" s="21">
        <v>1</v>
      </c>
      <c r="G23" s="22">
        <v>302594</v>
      </c>
      <c r="H23" s="18">
        <f>IF(IF(G23&lt;160176,160176,IF(G23&gt;290319,290319,G23))&gt;L23,IF(G23&lt;160176,160176,IF(G23&gt;290319,290319,G23)),L23)</f>
        <v>290319</v>
      </c>
      <c r="I23" s="19">
        <f>INT(IF(((IF(G23&lt;H23,H23,G23)/0.95)*1.07)&lt;205032,IF(205032&lt;=M23,M23,205032),IF(((IF(G23&lt;H23,H23,G23)/0.95)*1.07)&gt;371621,371621,IF(((IF(G23&lt;H23,H23,G23)/0.95)*1.07)&lt;M23,M23,((IF(G23&lt;H23,H23,G23)/0.95)*1.07)))))</f>
        <v>340816</v>
      </c>
      <c r="J23" s="18">
        <f>INT(IF(((IF(G23&lt;H23,H23,G23)/0.95)*1.3)&lt;247824,IF(247824&lt;=N23,N23,247824),IF(((IF(G23&lt;H23,H23,G23)/0.95)*1.3)&gt;449181,449181,IF(((IF(G23&lt;H23,H23,G23)/0.95)*1.3)&lt;N23,N23,((IF(G23&lt;H23,H23,G23)/0.95)*1.3)))))</f>
        <v>414076</v>
      </c>
      <c r="K23" s="18">
        <f>INT(IF(((IF(G23&lt;H23,H23,G23)/0.95)*1.5)&lt;307992,IF(307992&lt;=O23,O23,307992),IF(((IF(G23&lt;H23,H23,G23)/0.95)*1.5)&gt;558236,558236,IF(((IF(G23&lt;H23,H23,G23)/0.95)*1.5)&lt;O23,O23,((IF(G23&lt;H23,H23,G23)/0.95)*1.5)))))</f>
        <v>477780</v>
      </c>
      <c r="L23" s="9">
        <v>269800</v>
      </c>
      <c r="M23" s="9">
        <v>303880</v>
      </c>
      <c r="N23" s="9">
        <v>369200</v>
      </c>
      <c r="O23" s="9">
        <v>426000</v>
      </c>
      <c r="P23" s="20">
        <f t="shared" si="4"/>
        <v>0.07067742724382489</v>
      </c>
    </row>
    <row r="24" spans="1:16" ht="14.25">
      <c r="A24" s="9" t="s">
        <v>64</v>
      </c>
      <c r="B24" s="9" t="s">
        <v>65</v>
      </c>
      <c r="C24" s="9" t="s">
        <v>66</v>
      </c>
      <c r="D24" s="21" t="s">
        <v>67</v>
      </c>
      <c r="E24" s="21">
        <v>0</v>
      </c>
      <c r="F24" s="21">
        <v>21</v>
      </c>
      <c r="G24" s="22">
        <v>411065</v>
      </c>
      <c r="H24" s="18">
        <f t="shared" si="0"/>
        <v>290319</v>
      </c>
      <c r="I24" s="19">
        <f t="shared" si="1"/>
        <v>371621</v>
      </c>
      <c r="J24" s="18">
        <f t="shared" si="2"/>
        <v>449181</v>
      </c>
      <c r="K24" s="18">
        <f t="shared" si="3"/>
        <v>558236</v>
      </c>
      <c r="L24" s="9">
        <v>280749</v>
      </c>
      <c r="M24" s="9">
        <v>359397</v>
      </c>
      <c r="N24" s="9">
        <v>434391</v>
      </c>
      <c r="O24" s="9">
        <v>539835</v>
      </c>
      <c r="P24" s="20">
        <f t="shared" si="4"/>
        <v>0.03296373988612526</v>
      </c>
    </row>
    <row r="25" spans="1:16" ht="14.25">
      <c r="A25" s="9" t="s">
        <v>64</v>
      </c>
      <c r="B25" s="9" t="s">
        <v>65</v>
      </c>
      <c r="C25" s="9" t="s">
        <v>68</v>
      </c>
      <c r="D25" s="21" t="s">
        <v>67</v>
      </c>
      <c r="E25" s="21">
        <v>0</v>
      </c>
      <c r="F25" s="21">
        <v>23</v>
      </c>
      <c r="G25" s="22">
        <v>411065</v>
      </c>
      <c r="H25" s="18">
        <f t="shared" si="0"/>
        <v>290319</v>
      </c>
      <c r="I25" s="19">
        <f t="shared" si="1"/>
        <v>371621</v>
      </c>
      <c r="J25" s="18">
        <f t="shared" si="2"/>
        <v>449181</v>
      </c>
      <c r="K25" s="18">
        <f t="shared" si="3"/>
        <v>558236</v>
      </c>
      <c r="L25" s="9">
        <v>280749</v>
      </c>
      <c r="M25" s="9">
        <v>359397</v>
      </c>
      <c r="N25" s="9">
        <v>434391</v>
      </c>
      <c r="O25" s="9">
        <v>539835</v>
      </c>
      <c r="P25" s="20">
        <f t="shared" si="4"/>
        <v>0.03296373988612526</v>
      </c>
    </row>
    <row r="26" spans="1:16" ht="14.25">
      <c r="A26" s="9" t="s">
        <v>64</v>
      </c>
      <c r="B26" s="9" t="s">
        <v>65</v>
      </c>
      <c r="C26" s="9" t="s">
        <v>69</v>
      </c>
      <c r="D26" s="21" t="s">
        <v>67</v>
      </c>
      <c r="E26" s="21">
        <v>0</v>
      </c>
      <c r="F26" s="21">
        <v>25</v>
      </c>
      <c r="G26" s="22">
        <v>411065</v>
      </c>
      <c r="H26" s="18">
        <f>IF(IF(G26&lt;160176,160176,IF(G26&gt;290319,290319,G26))&gt;L26,IF(G26&lt;160176,160176,IF(G26&gt;290319,290319,G26)),L26)</f>
        <v>290319</v>
      </c>
      <c r="I26" s="19">
        <f>INT(IF(((IF(G26&lt;H26,H26,G26)/0.95)*1.07)&lt;205032,IF(205032&lt;=M26,M26,205032),IF(((IF(G26&lt;H26,H26,G26)/0.95)*1.07)&gt;371621,371621,IF(((IF(G26&lt;H26,H26,G26)/0.95)*1.07)&lt;M26,M26,((IF(G26&lt;H26,H26,G26)/0.95)*1.07)))))</f>
        <v>371621</v>
      </c>
      <c r="J26" s="18">
        <f>INT(IF(((IF(G26&lt;H26,H26,G26)/0.95)*1.3)&lt;247824,IF(247824&lt;=N26,N26,247824),IF(((IF(G26&lt;H26,H26,G26)/0.95)*1.3)&gt;449181,449181,IF(((IF(G26&lt;H26,H26,G26)/0.95)*1.3)&lt;N26,N26,((IF(G26&lt;H26,H26,G26)/0.95)*1.3)))))</f>
        <v>449181</v>
      </c>
      <c r="K26" s="18">
        <f>INT(IF(((IF(G26&lt;H26,H26,G26)/0.95)*1.5)&lt;307992,IF(307992&lt;=O26,O26,307992),IF(((IF(G26&lt;H26,H26,G26)/0.95)*1.5)&gt;558236,558236,IF(((IF(G26&lt;H26,H26,G26)/0.95)*1.5)&lt;O26,O26,((IF(G26&lt;H26,H26,G26)/0.95)*1.5)))))</f>
        <v>558236</v>
      </c>
      <c r="L26" s="9">
        <v>280749</v>
      </c>
      <c r="M26" s="9">
        <v>359397</v>
      </c>
      <c r="N26" s="9">
        <v>434391</v>
      </c>
      <c r="O26" s="9">
        <v>539835</v>
      </c>
      <c r="P26" s="20">
        <f t="shared" si="4"/>
        <v>0.03296373988612526</v>
      </c>
    </row>
    <row r="27" spans="1:16" ht="14.25">
      <c r="A27" s="9" t="s">
        <v>64</v>
      </c>
      <c r="B27" s="9" t="s">
        <v>70</v>
      </c>
      <c r="C27" s="9" t="s">
        <v>71</v>
      </c>
      <c r="D27" s="21" t="s">
        <v>72</v>
      </c>
      <c r="E27" s="21">
        <v>0</v>
      </c>
      <c r="F27" s="21">
        <v>17</v>
      </c>
      <c r="G27" s="22">
        <v>411065</v>
      </c>
      <c r="H27" s="18">
        <f aca="true" t="shared" si="5" ref="H27:H77">IF(IF(G27&lt;160176,160176,IF(G27&gt;290319,290319,G27))&gt;L27,IF(G27&lt;160176,160176,IF(G27&gt;290319,290319,G27)),L27)</f>
        <v>290319</v>
      </c>
      <c r="I27" s="19">
        <f aca="true" t="shared" si="6" ref="I27:I77">INT(IF(((IF(G27&lt;H27,H27,G27)/0.95)*1.07)&lt;205032,IF(205032&lt;=M27,M27,205032),IF(((IF(G27&lt;H27,H27,G27)/0.95)*1.07)&gt;371621,371621,IF(((IF(G27&lt;H27,H27,G27)/0.95)*1.07)&lt;M27,M27,((IF(G27&lt;H27,H27,G27)/0.95)*1.07)))))</f>
        <v>371621</v>
      </c>
      <c r="J27" s="18">
        <f aca="true" t="shared" si="7" ref="J27:J77">INT(IF(((IF(G27&lt;H27,H27,G27)/0.95)*1.3)&lt;247824,IF(247824&lt;=N27,N27,247824),IF(((IF(G27&lt;H27,H27,G27)/0.95)*1.3)&gt;449181,449181,IF(((IF(G27&lt;H27,H27,G27)/0.95)*1.3)&lt;N27,N27,((IF(G27&lt;H27,H27,G27)/0.95)*1.3)))))</f>
        <v>449181</v>
      </c>
      <c r="K27" s="18">
        <f aca="true" t="shared" si="8" ref="K27:K77">INT(IF(((IF(G27&lt;H27,H27,G27)/0.95)*1.5)&lt;307992,IF(307992&lt;=O27,O27,307992),IF(((IF(G27&lt;H27,H27,G27)/0.95)*1.5)&gt;558236,558236,IF(((IF(G27&lt;H27,H27,G27)/0.95)*1.5)&lt;O27,O27,((IF(G27&lt;H27,H27,G27)/0.95)*1.5)))))</f>
        <v>558236</v>
      </c>
      <c r="L27" s="9">
        <v>280749</v>
      </c>
      <c r="M27" s="9">
        <v>359397</v>
      </c>
      <c r="N27" s="9">
        <v>434391</v>
      </c>
      <c r="O27" s="9">
        <v>539835</v>
      </c>
      <c r="P27" s="20">
        <f t="shared" si="4"/>
        <v>0.03296373988612526</v>
      </c>
    </row>
    <row r="28" spans="1:16" ht="14.25">
      <c r="A28" s="9" t="s">
        <v>64</v>
      </c>
      <c r="B28" s="9" t="s">
        <v>73</v>
      </c>
      <c r="C28" s="9" t="s">
        <v>74</v>
      </c>
      <c r="D28" s="21" t="s">
        <v>75</v>
      </c>
      <c r="E28" s="21">
        <v>0</v>
      </c>
      <c r="F28" s="21">
        <v>9</v>
      </c>
      <c r="G28" s="22">
        <v>411065</v>
      </c>
      <c r="H28" s="18">
        <f t="shared" si="5"/>
        <v>290319</v>
      </c>
      <c r="I28" s="19">
        <f t="shared" si="6"/>
        <v>371621</v>
      </c>
      <c r="J28" s="18">
        <f t="shared" si="7"/>
        <v>449181</v>
      </c>
      <c r="K28" s="18">
        <f t="shared" si="8"/>
        <v>558236</v>
      </c>
      <c r="L28" s="9">
        <v>280749</v>
      </c>
      <c r="M28" s="9">
        <v>359397</v>
      </c>
      <c r="N28" s="9">
        <v>434391</v>
      </c>
      <c r="O28" s="9">
        <v>539835</v>
      </c>
      <c r="P28" s="20">
        <f t="shared" si="4"/>
        <v>0.03296373988612526</v>
      </c>
    </row>
    <row r="29" spans="1:16" ht="14.25">
      <c r="A29" s="9" t="s">
        <v>64</v>
      </c>
      <c r="B29" s="9" t="s">
        <v>76</v>
      </c>
      <c r="C29" s="9" t="s">
        <v>77</v>
      </c>
      <c r="D29" s="21">
        <v>49340</v>
      </c>
      <c r="E29" s="21">
        <v>0</v>
      </c>
      <c r="F29" s="21">
        <v>27</v>
      </c>
      <c r="G29" s="22">
        <v>411065</v>
      </c>
      <c r="H29" s="18">
        <f t="shared" si="5"/>
        <v>290319</v>
      </c>
      <c r="I29" s="19">
        <f t="shared" si="6"/>
        <v>371621</v>
      </c>
      <c r="J29" s="18">
        <f t="shared" si="7"/>
        <v>449181</v>
      </c>
      <c r="K29" s="18">
        <f t="shared" si="8"/>
        <v>558236</v>
      </c>
      <c r="L29" s="9">
        <v>280749</v>
      </c>
      <c r="M29" s="9">
        <v>359397</v>
      </c>
      <c r="N29" s="9">
        <v>434391</v>
      </c>
      <c r="O29" s="9">
        <v>539835</v>
      </c>
      <c r="P29" s="20">
        <f t="shared" si="4"/>
        <v>0.03296373988612526</v>
      </c>
    </row>
    <row r="30" spans="1:16" ht="14.25">
      <c r="A30" s="9" t="s">
        <v>78</v>
      </c>
      <c r="B30" s="9" t="s">
        <v>79</v>
      </c>
      <c r="C30" s="9" t="s">
        <v>80</v>
      </c>
      <c r="D30" s="21" t="s">
        <v>81</v>
      </c>
      <c r="E30" s="21">
        <v>0</v>
      </c>
      <c r="F30" s="21">
        <v>21</v>
      </c>
      <c r="G30" s="22">
        <v>302594</v>
      </c>
      <c r="H30" s="18">
        <f t="shared" si="5"/>
        <v>290319</v>
      </c>
      <c r="I30" s="19">
        <f t="shared" si="6"/>
        <v>340816</v>
      </c>
      <c r="J30" s="18">
        <f t="shared" si="7"/>
        <v>414076</v>
      </c>
      <c r="K30" s="18">
        <f t="shared" si="8"/>
        <v>477780</v>
      </c>
      <c r="L30" s="9">
        <v>269800</v>
      </c>
      <c r="M30" s="9">
        <v>303880</v>
      </c>
      <c r="N30" s="9">
        <v>369200</v>
      </c>
      <c r="O30" s="9">
        <v>426000</v>
      </c>
      <c r="P30" s="20">
        <f t="shared" si="4"/>
        <v>0.07067742724382489</v>
      </c>
    </row>
    <row r="31" spans="1:16" ht="14.25">
      <c r="A31" s="9" t="s">
        <v>78</v>
      </c>
      <c r="B31" s="9" t="s">
        <v>79</v>
      </c>
      <c r="C31" s="9" t="s">
        <v>82</v>
      </c>
      <c r="D31" s="21" t="s">
        <v>81</v>
      </c>
      <c r="E31" s="21">
        <v>0</v>
      </c>
      <c r="F31" s="21">
        <v>31</v>
      </c>
      <c r="G31" s="22">
        <v>302594</v>
      </c>
      <c r="H31" s="18">
        <f t="shared" si="5"/>
        <v>290319</v>
      </c>
      <c r="I31" s="19">
        <f t="shared" si="6"/>
        <v>340816</v>
      </c>
      <c r="J31" s="18">
        <f t="shared" si="7"/>
        <v>414076</v>
      </c>
      <c r="K31" s="18">
        <f t="shared" si="8"/>
        <v>477780</v>
      </c>
      <c r="L31" s="9">
        <v>269800</v>
      </c>
      <c r="M31" s="9">
        <v>303880</v>
      </c>
      <c r="N31" s="9">
        <v>369200</v>
      </c>
      <c r="O31" s="9">
        <v>426000</v>
      </c>
      <c r="P31" s="20">
        <f t="shared" si="4"/>
        <v>0.07067742724382489</v>
      </c>
    </row>
    <row r="32" spans="1:16" ht="14.25">
      <c r="A32" s="9" t="s">
        <v>78</v>
      </c>
      <c r="B32" s="9" t="s">
        <v>83</v>
      </c>
      <c r="C32" s="9" t="s">
        <v>84</v>
      </c>
      <c r="D32" s="21" t="s">
        <v>63</v>
      </c>
      <c r="E32" s="21">
        <v>0</v>
      </c>
      <c r="F32" s="21">
        <v>9</v>
      </c>
      <c r="G32" s="22">
        <v>302594</v>
      </c>
      <c r="H32" s="18">
        <f t="shared" si="5"/>
        <v>290319</v>
      </c>
      <c r="I32" s="19">
        <f t="shared" si="6"/>
        <v>340816</v>
      </c>
      <c r="J32" s="18">
        <f t="shared" si="7"/>
        <v>414076</v>
      </c>
      <c r="K32" s="18">
        <f t="shared" si="8"/>
        <v>477780</v>
      </c>
      <c r="L32" s="9">
        <v>269800</v>
      </c>
      <c r="M32" s="9">
        <v>303880</v>
      </c>
      <c r="N32" s="9">
        <v>369200</v>
      </c>
      <c r="O32" s="9">
        <v>426000</v>
      </c>
      <c r="P32" s="20">
        <f t="shared" si="4"/>
        <v>0.07067742724382489</v>
      </c>
    </row>
    <row r="33" spans="1:16" ht="14.25">
      <c r="A33" s="9" t="s">
        <v>78</v>
      </c>
      <c r="B33" s="9" t="s">
        <v>83</v>
      </c>
      <c r="C33" s="9" t="s">
        <v>85</v>
      </c>
      <c r="D33" s="21" t="s">
        <v>63</v>
      </c>
      <c r="E33" s="21">
        <v>0</v>
      </c>
      <c r="F33" s="21">
        <v>17</v>
      </c>
      <c r="G33" s="22">
        <v>302594</v>
      </c>
      <c r="H33" s="18">
        <f t="shared" si="5"/>
        <v>290319</v>
      </c>
      <c r="I33" s="19">
        <f t="shared" si="6"/>
        <v>340816</v>
      </c>
      <c r="J33" s="18">
        <f t="shared" si="7"/>
        <v>414076</v>
      </c>
      <c r="K33" s="18">
        <f t="shared" si="8"/>
        <v>477780</v>
      </c>
      <c r="L33" s="9">
        <v>269800</v>
      </c>
      <c r="M33" s="9">
        <v>303880</v>
      </c>
      <c r="N33" s="9">
        <v>369200</v>
      </c>
      <c r="O33" s="9">
        <v>426000</v>
      </c>
      <c r="P33" s="20">
        <f t="shared" si="4"/>
        <v>0.07067742724382489</v>
      </c>
    </row>
    <row r="34" spans="1:16" ht="14.25">
      <c r="A34" s="9" t="s">
        <v>78</v>
      </c>
      <c r="B34" s="9" t="s">
        <v>83</v>
      </c>
      <c r="C34" s="9" t="s">
        <v>86</v>
      </c>
      <c r="D34" s="21" t="s">
        <v>63</v>
      </c>
      <c r="E34" s="21">
        <v>0</v>
      </c>
      <c r="F34" s="21">
        <v>33</v>
      </c>
      <c r="G34" s="22">
        <v>302594</v>
      </c>
      <c r="H34" s="18">
        <f t="shared" si="5"/>
        <v>290319</v>
      </c>
      <c r="I34" s="19">
        <f t="shared" si="6"/>
        <v>340816</v>
      </c>
      <c r="J34" s="18">
        <f t="shared" si="7"/>
        <v>414076</v>
      </c>
      <c r="K34" s="18">
        <f t="shared" si="8"/>
        <v>477780</v>
      </c>
      <c r="L34" s="9">
        <v>269800</v>
      </c>
      <c r="M34" s="9">
        <v>303880</v>
      </c>
      <c r="N34" s="9">
        <v>369200</v>
      </c>
      <c r="O34" s="9">
        <v>426000</v>
      </c>
      <c r="P34" s="20">
        <f t="shared" si="4"/>
        <v>0.07067742724382489</v>
      </c>
    </row>
    <row r="35" spans="1:16" ht="14.25">
      <c r="A35" s="9" t="s">
        <v>87</v>
      </c>
      <c r="B35" s="9" t="s">
        <v>88</v>
      </c>
      <c r="C35" s="9" t="s">
        <v>89</v>
      </c>
      <c r="D35" s="21" t="s">
        <v>90</v>
      </c>
      <c r="E35" s="21">
        <v>0</v>
      </c>
      <c r="F35" s="21">
        <v>15</v>
      </c>
      <c r="G35" s="22">
        <v>411065</v>
      </c>
      <c r="H35" s="18">
        <f t="shared" si="5"/>
        <v>290319</v>
      </c>
      <c r="I35" s="19">
        <f t="shared" si="6"/>
        <v>371621</v>
      </c>
      <c r="J35" s="18">
        <f t="shared" si="7"/>
        <v>449181</v>
      </c>
      <c r="K35" s="18">
        <f t="shared" si="8"/>
        <v>558236</v>
      </c>
      <c r="L35" s="9">
        <v>280749</v>
      </c>
      <c r="M35" s="9">
        <v>359397</v>
      </c>
      <c r="N35" s="9">
        <v>434391</v>
      </c>
      <c r="O35" s="9">
        <v>539835</v>
      </c>
      <c r="P35" s="20">
        <f t="shared" si="4"/>
        <v>0.03296373988612526</v>
      </c>
    </row>
    <row r="36" spans="1:16" ht="14.25">
      <c r="A36" s="9" t="s">
        <v>87</v>
      </c>
      <c r="B36" s="9" t="s">
        <v>88</v>
      </c>
      <c r="C36" s="9" t="s">
        <v>91</v>
      </c>
      <c r="D36" s="21" t="s">
        <v>90</v>
      </c>
      <c r="E36" s="21">
        <v>0</v>
      </c>
      <c r="F36" s="21">
        <v>17</v>
      </c>
      <c r="G36" s="22">
        <v>411065</v>
      </c>
      <c r="H36" s="18">
        <f t="shared" si="5"/>
        <v>290319</v>
      </c>
      <c r="I36" s="19">
        <f t="shared" si="6"/>
        <v>371621</v>
      </c>
      <c r="J36" s="18">
        <f t="shared" si="7"/>
        <v>449181</v>
      </c>
      <c r="K36" s="18">
        <f t="shared" si="8"/>
        <v>558236</v>
      </c>
      <c r="L36" s="9">
        <v>280749</v>
      </c>
      <c r="M36" s="9">
        <v>359397</v>
      </c>
      <c r="N36" s="9">
        <v>434391</v>
      </c>
      <c r="O36" s="9">
        <v>539835</v>
      </c>
      <c r="P36" s="20">
        <f t="shared" si="4"/>
        <v>0.03296373988612526</v>
      </c>
    </row>
    <row r="37" spans="1:16" ht="14.25">
      <c r="A37" s="9" t="s">
        <v>92</v>
      </c>
      <c r="B37" s="9" t="s">
        <v>93</v>
      </c>
      <c r="C37" s="9" t="s">
        <v>94</v>
      </c>
      <c r="D37" s="21" t="s">
        <v>95</v>
      </c>
      <c r="E37" s="21">
        <v>0</v>
      </c>
      <c r="F37" s="21">
        <v>29</v>
      </c>
      <c r="G37" s="22">
        <v>355680</v>
      </c>
      <c r="H37" s="18">
        <f t="shared" si="5"/>
        <v>290319</v>
      </c>
      <c r="I37" s="19">
        <f t="shared" si="6"/>
        <v>371621</v>
      </c>
      <c r="J37" s="18">
        <f t="shared" si="7"/>
        <v>449181</v>
      </c>
      <c r="K37" s="18">
        <f t="shared" si="8"/>
        <v>558236</v>
      </c>
      <c r="L37" s="9">
        <v>280749</v>
      </c>
      <c r="M37" s="9">
        <v>317035</v>
      </c>
      <c r="N37" s="9">
        <v>385183</v>
      </c>
      <c r="O37" s="9">
        <v>444442</v>
      </c>
      <c r="P37" s="20">
        <f t="shared" si="4"/>
        <v>0.03296373988612526</v>
      </c>
    </row>
    <row r="38" spans="1:16" ht="14.25">
      <c r="A38" s="9" t="s">
        <v>92</v>
      </c>
      <c r="B38" s="9" t="s">
        <v>96</v>
      </c>
      <c r="C38" s="9" t="s">
        <v>71</v>
      </c>
      <c r="D38" s="21" t="s">
        <v>95</v>
      </c>
      <c r="E38" s="21">
        <v>0</v>
      </c>
      <c r="F38" s="21">
        <v>23</v>
      </c>
      <c r="G38" s="22">
        <v>355680</v>
      </c>
      <c r="H38" s="18">
        <f t="shared" si="5"/>
        <v>290319</v>
      </c>
      <c r="I38" s="19">
        <f t="shared" si="6"/>
        <v>371621</v>
      </c>
      <c r="J38" s="18">
        <f t="shared" si="7"/>
        <v>449181</v>
      </c>
      <c r="K38" s="18">
        <f t="shared" si="8"/>
        <v>558236</v>
      </c>
      <c r="L38" s="9">
        <v>280749</v>
      </c>
      <c r="M38" s="9">
        <v>317035</v>
      </c>
      <c r="N38" s="9">
        <v>385183</v>
      </c>
      <c r="O38" s="9">
        <v>444442</v>
      </c>
      <c r="P38" s="20">
        <f t="shared" si="4"/>
        <v>0.03296373988612526</v>
      </c>
    </row>
    <row r="39" spans="1:16" ht="14.25">
      <c r="A39" s="9" t="s">
        <v>92</v>
      </c>
      <c r="B39" s="9" t="s">
        <v>96</v>
      </c>
      <c r="C39" s="9" t="s">
        <v>97</v>
      </c>
      <c r="D39" s="21" t="s">
        <v>95</v>
      </c>
      <c r="E39" s="21">
        <v>0</v>
      </c>
      <c r="F39" s="21">
        <v>25</v>
      </c>
      <c r="G39" s="22">
        <v>355680</v>
      </c>
      <c r="H39" s="18">
        <f t="shared" si="5"/>
        <v>290319</v>
      </c>
      <c r="I39" s="19">
        <f t="shared" si="6"/>
        <v>371621</v>
      </c>
      <c r="J39" s="18">
        <f t="shared" si="7"/>
        <v>449181</v>
      </c>
      <c r="K39" s="18">
        <f t="shared" si="8"/>
        <v>558236</v>
      </c>
      <c r="L39" s="9">
        <v>280749</v>
      </c>
      <c r="M39" s="9">
        <v>317035</v>
      </c>
      <c r="N39" s="9">
        <v>385183</v>
      </c>
      <c r="O39" s="9">
        <v>444442</v>
      </c>
      <c r="P39" s="20">
        <f t="shared" si="4"/>
        <v>0.03296373988612526</v>
      </c>
    </row>
    <row r="40" spans="1:16" ht="14.25">
      <c r="A40" s="9" t="s">
        <v>92</v>
      </c>
      <c r="B40" s="9" t="s">
        <v>98</v>
      </c>
      <c r="C40" s="9" t="s">
        <v>99</v>
      </c>
      <c r="D40" s="21" t="s">
        <v>95</v>
      </c>
      <c r="E40" s="21">
        <v>0</v>
      </c>
      <c r="F40" s="21">
        <v>35</v>
      </c>
      <c r="G40" s="22">
        <v>355680</v>
      </c>
      <c r="H40" s="18">
        <f t="shared" si="5"/>
        <v>290319</v>
      </c>
      <c r="I40" s="19">
        <f t="shared" si="6"/>
        <v>371621</v>
      </c>
      <c r="J40" s="18">
        <f t="shared" si="7"/>
        <v>449181</v>
      </c>
      <c r="K40" s="18">
        <f t="shared" si="8"/>
        <v>558236</v>
      </c>
      <c r="L40" s="9">
        <v>280749</v>
      </c>
      <c r="M40" s="9">
        <v>317035</v>
      </c>
      <c r="N40" s="9">
        <v>385183</v>
      </c>
      <c r="O40" s="9">
        <v>444442</v>
      </c>
      <c r="P40" s="20">
        <f t="shared" si="4"/>
        <v>0.03296373988612526</v>
      </c>
    </row>
    <row r="41" spans="1:16" ht="14.25">
      <c r="A41" s="9" t="s">
        <v>92</v>
      </c>
      <c r="B41" s="9" t="s">
        <v>100</v>
      </c>
      <c r="C41" s="9" t="s">
        <v>101</v>
      </c>
      <c r="D41" s="21" t="s">
        <v>102</v>
      </c>
      <c r="E41" s="21">
        <v>0</v>
      </c>
      <c r="F41" s="21">
        <v>3</v>
      </c>
      <c r="G41" s="22">
        <v>355680</v>
      </c>
      <c r="H41" s="18">
        <f t="shared" si="5"/>
        <v>290319</v>
      </c>
      <c r="I41" s="19">
        <f t="shared" si="6"/>
        <v>371621</v>
      </c>
      <c r="J41" s="18">
        <f t="shared" si="7"/>
        <v>449181</v>
      </c>
      <c r="K41" s="18">
        <f t="shared" si="8"/>
        <v>558236</v>
      </c>
      <c r="L41" s="9">
        <v>280749</v>
      </c>
      <c r="M41" s="9">
        <v>359397</v>
      </c>
      <c r="N41" s="9">
        <v>434391</v>
      </c>
      <c r="O41" s="9">
        <v>526500</v>
      </c>
      <c r="P41" s="20">
        <f t="shared" si="4"/>
        <v>0.03296373988612526</v>
      </c>
    </row>
    <row r="42" spans="1:16" ht="14.25">
      <c r="A42" s="9" t="s">
        <v>92</v>
      </c>
      <c r="B42" s="9" t="s">
        <v>100</v>
      </c>
      <c r="C42" s="9" t="s">
        <v>103</v>
      </c>
      <c r="D42" s="21" t="s">
        <v>102</v>
      </c>
      <c r="E42" s="21">
        <v>0</v>
      </c>
      <c r="F42" s="21">
        <v>31</v>
      </c>
      <c r="G42" s="22">
        <v>355680</v>
      </c>
      <c r="H42" s="18">
        <f t="shared" si="5"/>
        <v>290319</v>
      </c>
      <c r="I42" s="19">
        <f t="shared" si="6"/>
        <v>371621</v>
      </c>
      <c r="J42" s="18">
        <f t="shared" si="7"/>
        <v>449181</v>
      </c>
      <c r="K42" s="18">
        <f t="shared" si="8"/>
        <v>558236</v>
      </c>
      <c r="L42" s="9">
        <v>280749</v>
      </c>
      <c r="M42" s="9">
        <v>359397</v>
      </c>
      <c r="N42" s="9">
        <v>434391</v>
      </c>
      <c r="O42" s="9">
        <v>526500</v>
      </c>
      <c r="P42" s="20">
        <f t="shared" si="4"/>
        <v>0.03296373988612526</v>
      </c>
    </row>
    <row r="43" spans="1:16" ht="14.25">
      <c r="A43" s="9" t="s">
        <v>92</v>
      </c>
      <c r="B43" s="9" t="s">
        <v>104</v>
      </c>
      <c r="C43" s="9" t="s">
        <v>74</v>
      </c>
      <c r="D43" s="21" t="s">
        <v>105</v>
      </c>
      <c r="E43" s="21">
        <v>0</v>
      </c>
      <c r="F43" s="21">
        <v>13</v>
      </c>
      <c r="G43" s="22">
        <v>355680</v>
      </c>
      <c r="H43" s="18">
        <f t="shared" si="5"/>
        <v>290319</v>
      </c>
      <c r="I43" s="19">
        <f t="shared" si="6"/>
        <v>371621</v>
      </c>
      <c r="J43" s="18">
        <f t="shared" si="7"/>
        <v>449181</v>
      </c>
      <c r="K43" s="18">
        <f t="shared" si="8"/>
        <v>558236</v>
      </c>
      <c r="L43" s="9">
        <v>280749</v>
      </c>
      <c r="M43" s="9">
        <v>349034</v>
      </c>
      <c r="N43" s="9">
        <v>424060</v>
      </c>
      <c r="O43" s="9">
        <v>489300</v>
      </c>
      <c r="P43" s="20">
        <f t="shared" si="4"/>
        <v>0.03296373988612526</v>
      </c>
    </row>
    <row r="44" spans="1:16" ht="14.25">
      <c r="A44" s="9" t="s">
        <v>92</v>
      </c>
      <c r="B44" s="9" t="s">
        <v>104</v>
      </c>
      <c r="C44" s="9" t="s">
        <v>106</v>
      </c>
      <c r="D44" s="21" t="s">
        <v>102</v>
      </c>
      <c r="E44" s="21">
        <v>0</v>
      </c>
      <c r="F44" s="21">
        <v>17</v>
      </c>
      <c r="G44" s="22">
        <v>355680</v>
      </c>
      <c r="H44" s="18">
        <f t="shared" si="5"/>
        <v>290319</v>
      </c>
      <c r="I44" s="19">
        <f t="shared" si="6"/>
        <v>371621</v>
      </c>
      <c r="J44" s="18">
        <f t="shared" si="7"/>
        <v>449181</v>
      </c>
      <c r="K44" s="18">
        <f t="shared" si="8"/>
        <v>558236</v>
      </c>
      <c r="L44" s="9">
        <v>280749</v>
      </c>
      <c r="M44" s="9">
        <v>359397</v>
      </c>
      <c r="N44" s="9">
        <v>434391</v>
      </c>
      <c r="O44" s="9">
        <v>526500</v>
      </c>
      <c r="P44" s="20">
        <f t="shared" si="4"/>
        <v>0.03296373988612526</v>
      </c>
    </row>
    <row r="45" spans="1:16" ht="14.25">
      <c r="A45" s="9" t="s">
        <v>92</v>
      </c>
      <c r="B45" s="9" t="s">
        <v>104</v>
      </c>
      <c r="C45" s="9" t="s">
        <v>107</v>
      </c>
      <c r="D45" s="21" t="s">
        <v>105</v>
      </c>
      <c r="E45" s="21">
        <v>0</v>
      </c>
      <c r="F45" s="21">
        <v>19</v>
      </c>
      <c r="G45" s="22">
        <v>355680</v>
      </c>
      <c r="H45" s="18">
        <f t="shared" si="5"/>
        <v>290319</v>
      </c>
      <c r="I45" s="19">
        <f t="shared" si="6"/>
        <v>371621</v>
      </c>
      <c r="J45" s="18">
        <f t="shared" si="7"/>
        <v>449181</v>
      </c>
      <c r="K45" s="18">
        <f t="shared" si="8"/>
        <v>558236</v>
      </c>
      <c r="L45" s="9">
        <v>280749</v>
      </c>
      <c r="M45" s="9">
        <v>349034</v>
      </c>
      <c r="N45" s="9">
        <v>424060</v>
      </c>
      <c r="O45" s="9">
        <v>489300</v>
      </c>
      <c r="P45" s="20">
        <f t="shared" si="4"/>
        <v>0.03296373988612526</v>
      </c>
    </row>
    <row r="46" spans="1:16" ht="14.25">
      <c r="A46" s="9" t="s">
        <v>92</v>
      </c>
      <c r="B46" s="9" t="s">
        <v>104</v>
      </c>
      <c r="C46" s="9" t="s">
        <v>108</v>
      </c>
      <c r="D46" s="21" t="s">
        <v>105</v>
      </c>
      <c r="E46" s="21">
        <v>0</v>
      </c>
      <c r="F46" s="21">
        <v>27</v>
      </c>
      <c r="G46" s="22">
        <v>355680</v>
      </c>
      <c r="H46" s="18">
        <f t="shared" si="5"/>
        <v>290319</v>
      </c>
      <c r="I46" s="19">
        <f t="shared" si="6"/>
        <v>371621</v>
      </c>
      <c r="J46" s="18">
        <f t="shared" si="7"/>
        <v>449181</v>
      </c>
      <c r="K46" s="18">
        <f t="shared" si="8"/>
        <v>558236</v>
      </c>
      <c r="L46" s="9">
        <v>280749</v>
      </c>
      <c r="M46" s="9">
        <v>349034</v>
      </c>
      <c r="N46" s="9">
        <v>424060</v>
      </c>
      <c r="O46" s="9">
        <v>489300</v>
      </c>
      <c r="P46" s="20">
        <f t="shared" si="4"/>
        <v>0.03296373988612526</v>
      </c>
    </row>
    <row r="47" spans="1:16" ht="14.25">
      <c r="A47" s="9" t="s">
        <v>92</v>
      </c>
      <c r="B47" s="9" t="s">
        <v>109</v>
      </c>
      <c r="C47" s="9" t="s">
        <v>110</v>
      </c>
      <c r="D47" s="21" t="s">
        <v>105</v>
      </c>
      <c r="E47" s="21">
        <v>0</v>
      </c>
      <c r="F47" s="21">
        <v>39</v>
      </c>
      <c r="G47" s="22">
        <v>355680</v>
      </c>
      <c r="H47" s="18">
        <f t="shared" si="5"/>
        <v>290319</v>
      </c>
      <c r="I47" s="19">
        <f t="shared" si="6"/>
        <v>371621</v>
      </c>
      <c r="J47" s="18">
        <f t="shared" si="7"/>
        <v>449181</v>
      </c>
      <c r="K47" s="18">
        <f t="shared" si="8"/>
        <v>558236</v>
      </c>
      <c r="L47" s="9">
        <v>280749</v>
      </c>
      <c r="M47" s="9">
        <v>349034</v>
      </c>
      <c r="N47" s="9">
        <v>424060</v>
      </c>
      <c r="O47" s="9">
        <v>489300</v>
      </c>
      <c r="P47" s="20">
        <f t="shared" si="4"/>
        <v>0.03296373988612526</v>
      </c>
    </row>
    <row r="48" spans="1:16" ht="14.25">
      <c r="A48" s="9" t="s">
        <v>92</v>
      </c>
      <c r="B48" s="9" t="s">
        <v>111</v>
      </c>
      <c r="C48" s="9" t="s">
        <v>112</v>
      </c>
      <c r="D48" s="21" t="s">
        <v>105</v>
      </c>
      <c r="E48" s="21">
        <v>0</v>
      </c>
      <c r="F48" s="21">
        <v>37</v>
      </c>
      <c r="G48" s="22">
        <v>355680</v>
      </c>
      <c r="H48" s="18">
        <f t="shared" si="5"/>
        <v>290319</v>
      </c>
      <c r="I48" s="19">
        <f t="shared" si="6"/>
        <v>371621</v>
      </c>
      <c r="J48" s="18">
        <f t="shared" si="7"/>
        <v>449181</v>
      </c>
      <c r="K48" s="18">
        <f t="shared" si="8"/>
        <v>558236</v>
      </c>
      <c r="L48" s="9">
        <v>280749</v>
      </c>
      <c r="M48" s="9">
        <v>349034</v>
      </c>
      <c r="N48" s="9">
        <v>424060</v>
      </c>
      <c r="O48" s="9">
        <v>489300</v>
      </c>
      <c r="P48" s="20">
        <f t="shared" si="4"/>
        <v>0.03296373988612526</v>
      </c>
    </row>
    <row r="49" spans="1:16" ht="14.25">
      <c r="A49" s="9" t="s">
        <v>113</v>
      </c>
      <c r="B49" s="9" t="s">
        <v>114</v>
      </c>
      <c r="C49" s="9" t="s">
        <v>115</v>
      </c>
      <c r="D49" s="21" t="s">
        <v>116</v>
      </c>
      <c r="E49" s="21">
        <v>0</v>
      </c>
      <c r="F49" s="21">
        <v>59</v>
      </c>
      <c r="G49" s="22">
        <v>355680</v>
      </c>
      <c r="H49" s="18">
        <f t="shared" si="5"/>
        <v>290319</v>
      </c>
      <c r="I49" s="19">
        <f t="shared" si="6"/>
        <v>371621</v>
      </c>
      <c r="J49" s="18">
        <f t="shared" si="7"/>
        <v>449181</v>
      </c>
      <c r="K49" s="18">
        <f t="shared" si="8"/>
        <v>558236</v>
      </c>
      <c r="L49" s="9">
        <v>280749</v>
      </c>
      <c r="M49" s="9">
        <v>358450</v>
      </c>
      <c r="N49" s="9">
        <v>434391</v>
      </c>
      <c r="O49" s="9">
        <v>502500</v>
      </c>
      <c r="P49" s="20">
        <f t="shared" si="4"/>
        <v>0.03296373988612526</v>
      </c>
    </row>
    <row r="50" spans="1:16" ht="14.25">
      <c r="A50" s="9" t="s">
        <v>113</v>
      </c>
      <c r="B50" s="9" t="s">
        <v>117</v>
      </c>
      <c r="C50" s="9" t="s">
        <v>118</v>
      </c>
      <c r="D50" s="21" t="s">
        <v>102</v>
      </c>
      <c r="E50" s="21">
        <v>0</v>
      </c>
      <c r="F50" s="21">
        <v>5</v>
      </c>
      <c r="G50" s="22">
        <v>355680</v>
      </c>
      <c r="H50" s="18">
        <f t="shared" si="5"/>
        <v>290319</v>
      </c>
      <c r="I50" s="19">
        <f t="shared" si="6"/>
        <v>371621</v>
      </c>
      <c r="J50" s="18">
        <f t="shared" si="7"/>
        <v>449181</v>
      </c>
      <c r="K50" s="18">
        <f t="shared" si="8"/>
        <v>558236</v>
      </c>
      <c r="L50" s="9">
        <v>280749</v>
      </c>
      <c r="M50" s="9">
        <v>350960</v>
      </c>
      <c r="N50" s="9">
        <v>426400</v>
      </c>
      <c r="O50" s="9">
        <v>492000</v>
      </c>
      <c r="P50" s="20">
        <f t="shared" si="4"/>
        <v>0.03296373988612526</v>
      </c>
    </row>
    <row r="51" spans="1:16" ht="14.25">
      <c r="A51" s="9" t="s">
        <v>113</v>
      </c>
      <c r="B51" s="9" t="s">
        <v>117</v>
      </c>
      <c r="C51" s="9" t="s">
        <v>119</v>
      </c>
      <c r="D51" s="21" t="s">
        <v>102</v>
      </c>
      <c r="E51" s="21">
        <v>0</v>
      </c>
      <c r="F51" s="21">
        <v>61</v>
      </c>
      <c r="G51" s="22">
        <v>355680</v>
      </c>
      <c r="H51" s="18">
        <f t="shared" si="5"/>
        <v>290319</v>
      </c>
      <c r="I51" s="19">
        <f t="shared" si="6"/>
        <v>371621</v>
      </c>
      <c r="J51" s="18">
        <f t="shared" si="7"/>
        <v>449181</v>
      </c>
      <c r="K51" s="18">
        <f t="shared" si="8"/>
        <v>558236</v>
      </c>
      <c r="L51" s="9">
        <v>280749</v>
      </c>
      <c r="M51" s="9">
        <v>350960</v>
      </c>
      <c r="N51" s="9">
        <v>426400</v>
      </c>
      <c r="O51" s="9">
        <v>492000</v>
      </c>
      <c r="P51" s="20">
        <f t="shared" si="4"/>
        <v>0.03296373988612526</v>
      </c>
    </row>
    <row r="52" spans="1:16" ht="14.25">
      <c r="A52" s="9" t="s">
        <v>113</v>
      </c>
      <c r="B52" s="9" t="s">
        <v>120</v>
      </c>
      <c r="C52" s="9" t="s">
        <v>121</v>
      </c>
      <c r="D52" s="21" t="s">
        <v>102</v>
      </c>
      <c r="E52" s="21">
        <v>0</v>
      </c>
      <c r="F52" s="21">
        <v>47</v>
      </c>
      <c r="G52" s="22">
        <v>355680</v>
      </c>
      <c r="H52" s="18">
        <f t="shared" si="5"/>
        <v>290319</v>
      </c>
      <c r="I52" s="19">
        <f t="shared" si="6"/>
        <v>371621</v>
      </c>
      <c r="J52" s="18">
        <f t="shared" si="7"/>
        <v>449181</v>
      </c>
      <c r="K52" s="18">
        <f t="shared" si="8"/>
        <v>558236</v>
      </c>
      <c r="L52" s="9">
        <v>280749</v>
      </c>
      <c r="M52" s="9">
        <v>350960</v>
      </c>
      <c r="N52" s="9">
        <v>426400</v>
      </c>
      <c r="O52" s="9">
        <v>492000</v>
      </c>
      <c r="P52" s="20">
        <f t="shared" si="4"/>
        <v>0.03296373988612526</v>
      </c>
    </row>
    <row r="53" spans="1:16" ht="14.25">
      <c r="A53" s="9" t="s">
        <v>113</v>
      </c>
      <c r="B53" s="9" t="s">
        <v>122</v>
      </c>
      <c r="C53" s="9" t="s">
        <v>69</v>
      </c>
      <c r="D53" s="21" t="s">
        <v>116</v>
      </c>
      <c r="E53" s="21">
        <v>0</v>
      </c>
      <c r="F53" s="21">
        <v>103</v>
      </c>
      <c r="G53" s="22">
        <v>355680</v>
      </c>
      <c r="H53" s="18">
        <f t="shared" si="5"/>
        <v>290319</v>
      </c>
      <c r="I53" s="19">
        <f t="shared" si="6"/>
        <v>371621</v>
      </c>
      <c r="J53" s="18">
        <f t="shared" si="7"/>
        <v>449181</v>
      </c>
      <c r="K53" s="18">
        <f t="shared" si="8"/>
        <v>558236</v>
      </c>
      <c r="L53" s="9">
        <v>280749</v>
      </c>
      <c r="M53" s="9">
        <v>358450</v>
      </c>
      <c r="N53" s="9">
        <v>434391</v>
      </c>
      <c r="O53" s="9">
        <v>502500</v>
      </c>
      <c r="P53" s="20">
        <f t="shared" si="4"/>
        <v>0.03296373988612526</v>
      </c>
    </row>
    <row r="54" spans="1:16" ht="14.25">
      <c r="A54" s="9" t="s">
        <v>113</v>
      </c>
      <c r="B54" s="9" t="s">
        <v>123</v>
      </c>
      <c r="C54" s="9" t="s">
        <v>124</v>
      </c>
      <c r="D54" s="21" t="s">
        <v>102</v>
      </c>
      <c r="E54" s="21">
        <v>0</v>
      </c>
      <c r="F54" s="21">
        <v>79</v>
      </c>
      <c r="G54" s="22">
        <v>355680</v>
      </c>
      <c r="H54" s="18">
        <f t="shared" si="5"/>
        <v>290319</v>
      </c>
      <c r="I54" s="19">
        <f t="shared" si="6"/>
        <v>371621</v>
      </c>
      <c r="J54" s="18">
        <f t="shared" si="7"/>
        <v>449181</v>
      </c>
      <c r="K54" s="18">
        <f t="shared" si="8"/>
        <v>558236</v>
      </c>
      <c r="L54" s="9">
        <v>280749</v>
      </c>
      <c r="M54" s="9">
        <v>350960</v>
      </c>
      <c r="N54" s="9">
        <v>426400</v>
      </c>
      <c r="O54" s="9">
        <v>492000</v>
      </c>
      <c r="P54" s="20">
        <f t="shared" si="4"/>
        <v>0.03296373988612526</v>
      </c>
    </row>
    <row r="55" spans="1:16" ht="14.25">
      <c r="A55" s="9" t="s">
        <v>113</v>
      </c>
      <c r="B55" s="9" t="s">
        <v>123</v>
      </c>
      <c r="C55" s="9" t="s">
        <v>125</v>
      </c>
      <c r="D55" s="21" t="s">
        <v>102</v>
      </c>
      <c r="E55" s="21">
        <v>0</v>
      </c>
      <c r="F55" s="21">
        <v>81</v>
      </c>
      <c r="G55" s="22">
        <v>355680</v>
      </c>
      <c r="H55" s="18">
        <f t="shared" si="5"/>
        <v>290319</v>
      </c>
      <c r="I55" s="19">
        <f t="shared" si="6"/>
        <v>371621</v>
      </c>
      <c r="J55" s="18">
        <f t="shared" si="7"/>
        <v>449181</v>
      </c>
      <c r="K55" s="18">
        <f t="shared" si="8"/>
        <v>558236</v>
      </c>
      <c r="L55" s="9">
        <v>280749</v>
      </c>
      <c r="M55" s="9">
        <v>350960</v>
      </c>
      <c r="N55" s="9">
        <v>426400</v>
      </c>
      <c r="O55" s="9">
        <v>492000</v>
      </c>
      <c r="P55" s="20">
        <f t="shared" si="4"/>
        <v>0.03296373988612526</v>
      </c>
    </row>
    <row r="56" spans="1:16" ht="14.25">
      <c r="A56" s="9" t="s">
        <v>113</v>
      </c>
      <c r="B56" s="9" t="s">
        <v>123</v>
      </c>
      <c r="C56" s="9" t="s">
        <v>126</v>
      </c>
      <c r="D56" s="21" t="s">
        <v>102</v>
      </c>
      <c r="E56" s="21">
        <v>0</v>
      </c>
      <c r="F56" s="21">
        <v>85</v>
      </c>
      <c r="G56" s="22">
        <v>355680</v>
      </c>
      <c r="H56" s="18">
        <f t="shared" si="5"/>
        <v>290319</v>
      </c>
      <c r="I56" s="19">
        <f t="shared" si="6"/>
        <v>371621</v>
      </c>
      <c r="J56" s="18">
        <f t="shared" si="7"/>
        <v>449181</v>
      </c>
      <c r="K56" s="18">
        <f t="shared" si="8"/>
        <v>558236</v>
      </c>
      <c r="L56" s="9">
        <v>280749</v>
      </c>
      <c r="M56" s="9">
        <v>350960</v>
      </c>
      <c r="N56" s="9">
        <v>426400</v>
      </c>
      <c r="O56" s="9">
        <v>492000</v>
      </c>
      <c r="P56" s="20">
        <f t="shared" si="4"/>
        <v>0.03296373988612526</v>
      </c>
    </row>
    <row r="57" spans="1:16" ht="14.25">
      <c r="A57" s="9" t="s">
        <v>113</v>
      </c>
      <c r="B57" s="9" t="s">
        <v>123</v>
      </c>
      <c r="C57" s="9" t="s">
        <v>127</v>
      </c>
      <c r="D57" s="21" t="s">
        <v>102</v>
      </c>
      <c r="E57" s="21">
        <v>0</v>
      </c>
      <c r="F57" s="21">
        <v>87</v>
      </c>
      <c r="G57" s="22">
        <v>355680</v>
      </c>
      <c r="H57" s="18">
        <f t="shared" si="5"/>
        <v>290319</v>
      </c>
      <c r="I57" s="19">
        <f t="shared" si="6"/>
        <v>371621</v>
      </c>
      <c r="J57" s="18">
        <f t="shared" si="7"/>
        <v>449181</v>
      </c>
      <c r="K57" s="18">
        <f t="shared" si="8"/>
        <v>558236</v>
      </c>
      <c r="L57" s="9">
        <v>280749</v>
      </c>
      <c r="M57" s="9">
        <v>350960</v>
      </c>
      <c r="N57" s="9">
        <v>426400</v>
      </c>
      <c r="O57" s="9">
        <v>492000</v>
      </c>
      <c r="P57" s="20">
        <f t="shared" si="4"/>
        <v>0.03296373988612526</v>
      </c>
    </row>
    <row r="58" spans="1:16" ht="14.25">
      <c r="A58" s="9" t="s">
        <v>113</v>
      </c>
      <c r="B58" s="9" t="s">
        <v>128</v>
      </c>
      <c r="C58" s="9" t="s">
        <v>129</v>
      </c>
      <c r="D58" s="21" t="s">
        <v>102</v>
      </c>
      <c r="E58" s="21">
        <v>0</v>
      </c>
      <c r="F58" s="21">
        <v>119</v>
      </c>
      <c r="G58" s="22">
        <v>355680</v>
      </c>
      <c r="H58" s="18">
        <f t="shared" si="5"/>
        <v>290319</v>
      </c>
      <c r="I58" s="19">
        <f t="shared" si="6"/>
        <v>371621</v>
      </c>
      <c r="J58" s="18">
        <f t="shared" si="7"/>
        <v>449181</v>
      </c>
      <c r="K58" s="18">
        <f t="shared" si="8"/>
        <v>558236</v>
      </c>
      <c r="L58" s="9">
        <v>280749</v>
      </c>
      <c r="M58" s="9">
        <v>350960</v>
      </c>
      <c r="N58" s="9">
        <v>426400</v>
      </c>
      <c r="O58" s="9">
        <v>492000</v>
      </c>
      <c r="P58" s="20">
        <f t="shared" si="4"/>
        <v>0.03296373988612526</v>
      </c>
    </row>
    <row r="59" spans="1:16" ht="14.25">
      <c r="A59" s="9" t="s">
        <v>130</v>
      </c>
      <c r="B59" s="9" t="s">
        <v>131</v>
      </c>
      <c r="C59" s="9" t="s">
        <v>132</v>
      </c>
      <c r="D59" s="21" t="s">
        <v>105</v>
      </c>
      <c r="E59" s="21">
        <v>181</v>
      </c>
      <c r="F59" s="21">
        <v>103</v>
      </c>
      <c r="G59" s="22">
        <v>355680</v>
      </c>
      <c r="H59" s="18">
        <f t="shared" si="5"/>
        <v>290319</v>
      </c>
      <c r="I59" s="19">
        <f t="shared" si="6"/>
        <v>371621</v>
      </c>
      <c r="J59" s="18">
        <f t="shared" si="7"/>
        <v>449181</v>
      </c>
      <c r="K59" s="18">
        <f t="shared" si="8"/>
        <v>558236</v>
      </c>
      <c r="L59" s="9">
        <v>180405</v>
      </c>
      <c r="M59" s="9">
        <v>205912</v>
      </c>
      <c r="N59" s="9">
        <v>248887</v>
      </c>
      <c r="O59" s="9">
        <v>309337</v>
      </c>
      <c r="P59" s="20">
        <f t="shared" si="4"/>
        <v>0.37859733603381107</v>
      </c>
    </row>
    <row r="60" spans="1:16" ht="14.25">
      <c r="A60" s="9" t="s">
        <v>133</v>
      </c>
      <c r="B60" s="9" t="s">
        <v>134</v>
      </c>
      <c r="C60" s="9" t="s">
        <v>135</v>
      </c>
      <c r="D60" s="21" t="s">
        <v>63</v>
      </c>
      <c r="E60" s="21">
        <v>0</v>
      </c>
      <c r="F60" s="21">
        <v>47</v>
      </c>
      <c r="G60" s="22">
        <v>302594</v>
      </c>
      <c r="H60" s="18">
        <f t="shared" si="5"/>
        <v>290319</v>
      </c>
      <c r="I60" s="19">
        <f t="shared" si="6"/>
        <v>340816</v>
      </c>
      <c r="J60" s="18">
        <f t="shared" si="7"/>
        <v>414076</v>
      </c>
      <c r="K60" s="18">
        <f t="shared" si="8"/>
        <v>477780</v>
      </c>
      <c r="L60" s="9">
        <v>269800</v>
      </c>
      <c r="M60" s="9">
        <v>303880</v>
      </c>
      <c r="N60" s="9">
        <v>369200</v>
      </c>
      <c r="O60" s="9">
        <v>426000</v>
      </c>
      <c r="P60" s="20">
        <f t="shared" si="4"/>
        <v>0.07067742724382489</v>
      </c>
    </row>
    <row r="61" spans="1:16" ht="14.25">
      <c r="A61" s="9" t="s">
        <v>133</v>
      </c>
      <c r="B61" s="9" t="s">
        <v>134</v>
      </c>
      <c r="C61" s="9" t="s">
        <v>136</v>
      </c>
      <c r="D61" s="21" t="s">
        <v>63</v>
      </c>
      <c r="E61" s="21">
        <v>0</v>
      </c>
      <c r="F61" s="21">
        <v>99</v>
      </c>
      <c r="G61" s="22">
        <v>302594</v>
      </c>
      <c r="H61" s="18">
        <f t="shared" si="5"/>
        <v>290319</v>
      </c>
      <c r="I61" s="19">
        <f t="shared" si="6"/>
        <v>340816</v>
      </c>
      <c r="J61" s="18">
        <f t="shared" si="7"/>
        <v>414076</v>
      </c>
      <c r="K61" s="18">
        <f t="shared" si="8"/>
        <v>477780</v>
      </c>
      <c r="L61" s="9">
        <v>269800</v>
      </c>
      <c r="M61" s="9">
        <v>303880</v>
      </c>
      <c r="N61" s="9">
        <v>369200</v>
      </c>
      <c r="O61" s="9">
        <v>426000</v>
      </c>
      <c r="P61" s="20">
        <f t="shared" si="4"/>
        <v>0.07067742724382489</v>
      </c>
    </row>
    <row r="62" spans="1:16" ht="14.25">
      <c r="A62" s="9" t="s">
        <v>133</v>
      </c>
      <c r="B62" s="9" t="s">
        <v>137</v>
      </c>
      <c r="C62" s="9" t="s">
        <v>138</v>
      </c>
      <c r="D62" s="21" t="s">
        <v>63</v>
      </c>
      <c r="E62" s="21">
        <v>0</v>
      </c>
      <c r="F62" s="21">
        <v>510</v>
      </c>
      <c r="G62" s="22">
        <v>302594</v>
      </c>
      <c r="H62" s="18">
        <f t="shared" si="5"/>
        <v>290319</v>
      </c>
      <c r="I62" s="19">
        <f t="shared" si="6"/>
        <v>340816</v>
      </c>
      <c r="J62" s="18">
        <f t="shared" si="7"/>
        <v>414076</v>
      </c>
      <c r="K62" s="18">
        <f t="shared" si="8"/>
        <v>477780</v>
      </c>
      <c r="L62" s="9">
        <v>269800</v>
      </c>
      <c r="M62" s="9">
        <v>303880</v>
      </c>
      <c r="N62" s="9">
        <v>369200</v>
      </c>
      <c r="O62" s="9">
        <v>426000</v>
      </c>
      <c r="P62" s="20">
        <f t="shared" si="4"/>
        <v>0.07067742724382489</v>
      </c>
    </row>
    <row r="63" spans="1:16" ht="14.25">
      <c r="A63" s="9" t="s">
        <v>133</v>
      </c>
      <c r="B63" s="9" t="s">
        <v>137</v>
      </c>
      <c r="C63" s="9" t="s">
        <v>139</v>
      </c>
      <c r="D63" s="21" t="s">
        <v>63</v>
      </c>
      <c r="E63" s="21">
        <v>0</v>
      </c>
      <c r="F63" s="21">
        <v>13</v>
      </c>
      <c r="G63" s="22">
        <v>302594</v>
      </c>
      <c r="H63" s="18">
        <f t="shared" si="5"/>
        <v>290319</v>
      </c>
      <c r="I63" s="19">
        <f t="shared" si="6"/>
        <v>340816</v>
      </c>
      <c r="J63" s="18">
        <f t="shared" si="7"/>
        <v>414076</v>
      </c>
      <c r="K63" s="18">
        <f t="shared" si="8"/>
        <v>477780</v>
      </c>
      <c r="L63" s="9">
        <v>269800</v>
      </c>
      <c r="M63" s="9">
        <v>303880</v>
      </c>
      <c r="N63" s="9">
        <v>369200</v>
      </c>
      <c r="O63" s="9">
        <v>426000</v>
      </c>
      <c r="P63" s="20">
        <f t="shared" si="4"/>
        <v>0.07067742724382489</v>
      </c>
    </row>
    <row r="64" spans="1:16" ht="14.25">
      <c r="A64" s="9" t="s">
        <v>133</v>
      </c>
      <c r="B64" s="9" t="s">
        <v>137</v>
      </c>
      <c r="C64" s="9" t="s">
        <v>140</v>
      </c>
      <c r="D64" s="21" t="s">
        <v>63</v>
      </c>
      <c r="E64" s="21">
        <v>0</v>
      </c>
      <c r="F64" s="21">
        <v>43</v>
      </c>
      <c r="G64" s="22">
        <v>302594</v>
      </c>
      <c r="H64" s="18">
        <f t="shared" si="5"/>
        <v>290319</v>
      </c>
      <c r="I64" s="19">
        <f t="shared" si="6"/>
        <v>340816</v>
      </c>
      <c r="J64" s="18">
        <f t="shared" si="7"/>
        <v>414076</v>
      </c>
      <c r="K64" s="18">
        <f t="shared" si="8"/>
        <v>477780</v>
      </c>
      <c r="L64" s="9">
        <v>269800</v>
      </c>
      <c r="M64" s="9">
        <v>303880</v>
      </c>
      <c r="N64" s="9">
        <v>369200</v>
      </c>
      <c r="O64" s="9">
        <v>426000</v>
      </c>
      <c r="P64" s="20">
        <f t="shared" si="4"/>
        <v>0.07067742724382489</v>
      </c>
    </row>
    <row r="65" spans="1:16" ht="14.25">
      <c r="A65" s="9" t="s">
        <v>133</v>
      </c>
      <c r="B65" s="9" t="s">
        <v>137</v>
      </c>
      <c r="C65" s="9" t="s">
        <v>141</v>
      </c>
      <c r="D65" s="21" t="s">
        <v>63</v>
      </c>
      <c r="E65" s="21">
        <v>0</v>
      </c>
      <c r="F65" s="21">
        <v>59</v>
      </c>
      <c r="G65" s="22">
        <v>302594</v>
      </c>
      <c r="H65" s="18">
        <f t="shared" si="5"/>
        <v>290319</v>
      </c>
      <c r="I65" s="19">
        <f t="shared" si="6"/>
        <v>340816</v>
      </c>
      <c r="J65" s="18">
        <f t="shared" si="7"/>
        <v>414076</v>
      </c>
      <c r="K65" s="18">
        <f t="shared" si="8"/>
        <v>477780</v>
      </c>
      <c r="L65" s="9">
        <v>269800</v>
      </c>
      <c r="M65" s="9">
        <v>303880</v>
      </c>
      <c r="N65" s="9">
        <v>369200</v>
      </c>
      <c r="O65" s="9">
        <v>426000</v>
      </c>
      <c r="P65" s="20">
        <f t="shared" si="4"/>
        <v>0.07067742724382489</v>
      </c>
    </row>
    <row r="66" spans="1:16" ht="14.25">
      <c r="A66" s="9" t="s">
        <v>133</v>
      </c>
      <c r="B66" s="9" t="s">
        <v>137</v>
      </c>
      <c r="C66" s="9" t="s">
        <v>142</v>
      </c>
      <c r="D66" s="21" t="s">
        <v>63</v>
      </c>
      <c r="E66" s="21">
        <v>0</v>
      </c>
      <c r="F66" s="21">
        <v>600</v>
      </c>
      <c r="G66" s="22">
        <v>302594</v>
      </c>
      <c r="H66" s="18">
        <f t="shared" si="5"/>
        <v>290319</v>
      </c>
      <c r="I66" s="19">
        <f t="shared" si="6"/>
        <v>340816</v>
      </c>
      <c r="J66" s="18">
        <f t="shared" si="7"/>
        <v>414076</v>
      </c>
      <c r="K66" s="18">
        <f t="shared" si="8"/>
        <v>477780</v>
      </c>
      <c r="L66" s="9">
        <v>269800</v>
      </c>
      <c r="M66" s="9">
        <v>303880</v>
      </c>
      <c r="N66" s="9">
        <v>369200</v>
      </c>
      <c r="O66" s="9">
        <v>426000</v>
      </c>
      <c r="P66" s="20">
        <f t="shared" si="4"/>
        <v>0.07067742724382489</v>
      </c>
    </row>
    <row r="67" spans="1:16" ht="14.25">
      <c r="A67" s="9" t="s">
        <v>133</v>
      </c>
      <c r="B67" s="9" t="s">
        <v>137</v>
      </c>
      <c r="C67" s="9" t="s">
        <v>143</v>
      </c>
      <c r="D67" s="21" t="s">
        <v>63</v>
      </c>
      <c r="E67" s="21">
        <v>0</v>
      </c>
      <c r="F67" s="21">
        <v>610</v>
      </c>
      <c r="G67" s="22">
        <v>302594</v>
      </c>
      <c r="H67" s="18">
        <f t="shared" si="5"/>
        <v>290319</v>
      </c>
      <c r="I67" s="19">
        <f t="shared" si="6"/>
        <v>340816</v>
      </c>
      <c r="J67" s="18">
        <f t="shared" si="7"/>
        <v>414076</v>
      </c>
      <c r="K67" s="18">
        <f t="shared" si="8"/>
        <v>477780</v>
      </c>
      <c r="L67" s="9">
        <v>269800</v>
      </c>
      <c r="M67" s="9">
        <v>303880</v>
      </c>
      <c r="N67" s="9">
        <v>369200</v>
      </c>
      <c r="O67" s="9">
        <v>426000</v>
      </c>
      <c r="P67" s="20">
        <f t="shared" si="4"/>
        <v>0.07067742724382489</v>
      </c>
    </row>
    <row r="68" spans="1:16" ht="14.25">
      <c r="A68" s="9" t="s">
        <v>133</v>
      </c>
      <c r="B68" s="9" t="s">
        <v>137</v>
      </c>
      <c r="C68" s="9" t="s">
        <v>144</v>
      </c>
      <c r="D68" s="21" t="s">
        <v>63</v>
      </c>
      <c r="E68" s="21">
        <v>0</v>
      </c>
      <c r="F68" s="21">
        <v>61</v>
      </c>
      <c r="G68" s="22">
        <v>302594</v>
      </c>
      <c r="H68" s="18">
        <f t="shared" si="5"/>
        <v>290319</v>
      </c>
      <c r="I68" s="19">
        <f t="shared" si="6"/>
        <v>340816</v>
      </c>
      <c r="J68" s="18">
        <f t="shared" si="7"/>
        <v>414076</v>
      </c>
      <c r="K68" s="18">
        <f t="shared" si="8"/>
        <v>477780</v>
      </c>
      <c r="L68" s="9">
        <v>269800</v>
      </c>
      <c r="M68" s="9">
        <v>303880</v>
      </c>
      <c r="N68" s="9">
        <v>369200</v>
      </c>
      <c r="O68" s="9">
        <v>426000</v>
      </c>
      <c r="P68" s="20">
        <f t="shared" si="4"/>
        <v>0.07067742724382489</v>
      </c>
    </row>
    <row r="69" spans="1:16" ht="14.25">
      <c r="A69" s="9" t="s">
        <v>133</v>
      </c>
      <c r="B69" s="9" t="s">
        <v>137</v>
      </c>
      <c r="C69" s="9" t="s">
        <v>145</v>
      </c>
      <c r="D69" s="21" t="s">
        <v>63</v>
      </c>
      <c r="E69" s="21">
        <v>0</v>
      </c>
      <c r="F69" s="21">
        <v>630</v>
      </c>
      <c r="G69" s="22">
        <v>302594</v>
      </c>
      <c r="H69" s="18">
        <f t="shared" si="5"/>
        <v>290319</v>
      </c>
      <c r="I69" s="19">
        <f t="shared" si="6"/>
        <v>340816</v>
      </c>
      <c r="J69" s="18">
        <f t="shared" si="7"/>
        <v>414076</v>
      </c>
      <c r="K69" s="18">
        <f t="shared" si="8"/>
        <v>477780</v>
      </c>
      <c r="L69" s="9">
        <v>269800</v>
      </c>
      <c r="M69" s="9">
        <v>303880</v>
      </c>
      <c r="N69" s="9">
        <v>369200</v>
      </c>
      <c r="O69" s="9">
        <v>426000</v>
      </c>
      <c r="P69" s="20">
        <f aca="true" t="shared" si="9" ref="P69:P77">(L69-H69)/-H69</f>
        <v>0.07067742724382489</v>
      </c>
    </row>
    <row r="70" spans="1:16" ht="14.25">
      <c r="A70" s="9" t="s">
        <v>133</v>
      </c>
      <c r="B70" s="9" t="s">
        <v>137</v>
      </c>
      <c r="C70" s="9" t="s">
        <v>146</v>
      </c>
      <c r="D70" s="21" t="s">
        <v>63</v>
      </c>
      <c r="E70" s="21">
        <v>0</v>
      </c>
      <c r="F70" s="21">
        <v>107</v>
      </c>
      <c r="G70" s="22">
        <v>302594</v>
      </c>
      <c r="H70" s="18">
        <f t="shared" si="5"/>
        <v>290319</v>
      </c>
      <c r="I70" s="19">
        <f t="shared" si="6"/>
        <v>340816</v>
      </c>
      <c r="J70" s="18">
        <f t="shared" si="7"/>
        <v>414076</v>
      </c>
      <c r="K70" s="18">
        <f t="shared" si="8"/>
        <v>477780</v>
      </c>
      <c r="L70" s="9">
        <v>269800</v>
      </c>
      <c r="M70" s="9">
        <v>303880</v>
      </c>
      <c r="N70" s="9">
        <v>369200</v>
      </c>
      <c r="O70" s="9">
        <v>426000</v>
      </c>
      <c r="P70" s="20">
        <f t="shared" si="9"/>
        <v>0.07067742724382489</v>
      </c>
    </row>
    <row r="71" spans="1:16" ht="14.25">
      <c r="A71" s="9" t="s">
        <v>133</v>
      </c>
      <c r="B71" s="9" t="s">
        <v>137</v>
      </c>
      <c r="C71" s="9" t="s">
        <v>147</v>
      </c>
      <c r="D71" s="21" t="s">
        <v>63</v>
      </c>
      <c r="E71" s="21">
        <v>0</v>
      </c>
      <c r="F71" s="21">
        <v>683</v>
      </c>
      <c r="G71" s="22">
        <v>302594</v>
      </c>
      <c r="H71" s="18">
        <f t="shared" si="5"/>
        <v>290319</v>
      </c>
      <c r="I71" s="19">
        <f t="shared" si="6"/>
        <v>340816</v>
      </c>
      <c r="J71" s="18">
        <f t="shared" si="7"/>
        <v>414076</v>
      </c>
      <c r="K71" s="18">
        <f t="shared" si="8"/>
        <v>477780</v>
      </c>
      <c r="L71" s="9">
        <v>269800</v>
      </c>
      <c r="M71" s="9">
        <v>303880</v>
      </c>
      <c r="N71" s="9">
        <v>369200</v>
      </c>
      <c r="O71" s="9">
        <v>426000</v>
      </c>
      <c r="P71" s="20">
        <f t="shared" si="9"/>
        <v>0.07067742724382489</v>
      </c>
    </row>
    <row r="72" spans="1:16" ht="14.25">
      <c r="A72" s="9" t="s">
        <v>133</v>
      </c>
      <c r="B72" s="9" t="s">
        <v>137</v>
      </c>
      <c r="C72" s="9" t="s">
        <v>148</v>
      </c>
      <c r="D72" s="21" t="s">
        <v>63</v>
      </c>
      <c r="E72" s="21">
        <v>0</v>
      </c>
      <c r="F72" s="21">
        <v>685</v>
      </c>
      <c r="G72" s="22">
        <v>302594</v>
      </c>
      <c r="H72" s="18">
        <f t="shared" si="5"/>
        <v>290319</v>
      </c>
      <c r="I72" s="19">
        <f t="shared" si="6"/>
        <v>340816</v>
      </c>
      <c r="J72" s="18">
        <f t="shared" si="7"/>
        <v>414076</v>
      </c>
      <c r="K72" s="18">
        <f t="shared" si="8"/>
        <v>477780</v>
      </c>
      <c r="L72" s="9">
        <v>269800</v>
      </c>
      <c r="M72" s="9">
        <v>303880</v>
      </c>
      <c r="N72" s="9">
        <v>369200</v>
      </c>
      <c r="O72" s="9">
        <v>426000</v>
      </c>
      <c r="P72" s="20">
        <f t="shared" si="9"/>
        <v>0.07067742724382489</v>
      </c>
    </row>
    <row r="73" spans="1:16" ht="14.25">
      <c r="A73" s="9" t="s">
        <v>133</v>
      </c>
      <c r="B73" s="9" t="s">
        <v>137</v>
      </c>
      <c r="C73" s="9" t="s">
        <v>149</v>
      </c>
      <c r="D73" s="21" t="s">
        <v>63</v>
      </c>
      <c r="E73" s="21">
        <v>0</v>
      </c>
      <c r="F73" s="21">
        <v>153</v>
      </c>
      <c r="G73" s="22">
        <v>302594</v>
      </c>
      <c r="H73" s="18">
        <f t="shared" si="5"/>
        <v>290319</v>
      </c>
      <c r="I73" s="19">
        <f t="shared" si="6"/>
        <v>340816</v>
      </c>
      <c r="J73" s="18">
        <f t="shared" si="7"/>
        <v>414076</v>
      </c>
      <c r="K73" s="18">
        <f t="shared" si="8"/>
        <v>477780</v>
      </c>
      <c r="L73" s="9">
        <v>269800</v>
      </c>
      <c r="M73" s="9">
        <v>303880</v>
      </c>
      <c r="N73" s="9">
        <v>369200</v>
      </c>
      <c r="O73" s="9">
        <v>426000</v>
      </c>
      <c r="P73" s="20">
        <f t="shared" si="9"/>
        <v>0.07067742724382489</v>
      </c>
    </row>
    <row r="74" spans="1:16" ht="14.25">
      <c r="A74" s="9" t="s">
        <v>133</v>
      </c>
      <c r="B74" s="9" t="s">
        <v>137</v>
      </c>
      <c r="C74" s="9" t="s">
        <v>150</v>
      </c>
      <c r="D74" s="21" t="s">
        <v>63</v>
      </c>
      <c r="E74" s="21">
        <v>0</v>
      </c>
      <c r="F74" s="21">
        <v>177</v>
      </c>
      <c r="G74" s="22">
        <v>302594</v>
      </c>
      <c r="H74" s="18">
        <f t="shared" si="5"/>
        <v>290319</v>
      </c>
      <c r="I74" s="19">
        <f t="shared" si="6"/>
        <v>340816</v>
      </c>
      <c r="J74" s="18">
        <f t="shared" si="7"/>
        <v>414076</v>
      </c>
      <c r="K74" s="18">
        <f t="shared" si="8"/>
        <v>477780</v>
      </c>
      <c r="L74" s="9">
        <v>269800</v>
      </c>
      <c r="M74" s="9">
        <v>303880</v>
      </c>
      <c r="N74" s="9">
        <v>369200</v>
      </c>
      <c r="O74" s="9">
        <v>426000</v>
      </c>
      <c r="P74" s="20">
        <f t="shared" si="9"/>
        <v>0.07067742724382489</v>
      </c>
    </row>
    <row r="75" spans="1:16" ht="14.25">
      <c r="A75" s="9" t="s">
        <v>133</v>
      </c>
      <c r="B75" s="9" t="s">
        <v>137</v>
      </c>
      <c r="C75" s="9" t="s">
        <v>151</v>
      </c>
      <c r="D75" s="21" t="s">
        <v>63</v>
      </c>
      <c r="E75" s="21">
        <v>0</v>
      </c>
      <c r="F75" s="21">
        <v>179</v>
      </c>
      <c r="G75" s="22">
        <v>302594</v>
      </c>
      <c r="H75" s="18">
        <f t="shared" si="5"/>
        <v>290319</v>
      </c>
      <c r="I75" s="19">
        <f t="shared" si="6"/>
        <v>340816</v>
      </c>
      <c r="J75" s="18">
        <f t="shared" si="7"/>
        <v>414076</v>
      </c>
      <c r="K75" s="18">
        <f t="shared" si="8"/>
        <v>477780</v>
      </c>
      <c r="L75" s="9">
        <v>269800</v>
      </c>
      <c r="M75" s="9">
        <v>303880</v>
      </c>
      <c r="N75" s="9">
        <v>369200</v>
      </c>
      <c r="O75" s="9">
        <v>426000</v>
      </c>
      <c r="P75" s="20">
        <f t="shared" si="9"/>
        <v>0.07067742724382489</v>
      </c>
    </row>
    <row r="76" spans="1:16" ht="14.25">
      <c r="A76" s="9" t="s">
        <v>133</v>
      </c>
      <c r="B76" s="9" t="s">
        <v>137</v>
      </c>
      <c r="C76" s="9" t="s">
        <v>152</v>
      </c>
      <c r="D76" s="21" t="s">
        <v>63</v>
      </c>
      <c r="E76" s="21">
        <v>0</v>
      </c>
      <c r="F76" s="21">
        <v>187</v>
      </c>
      <c r="G76" s="22">
        <v>302594</v>
      </c>
      <c r="H76" s="18">
        <f t="shared" si="5"/>
        <v>290319</v>
      </c>
      <c r="I76" s="19">
        <f t="shared" si="6"/>
        <v>340816</v>
      </c>
      <c r="J76" s="18">
        <f t="shared" si="7"/>
        <v>414076</v>
      </c>
      <c r="K76" s="18">
        <f t="shared" si="8"/>
        <v>477780</v>
      </c>
      <c r="L76" s="9">
        <v>269800</v>
      </c>
      <c r="M76" s="9">
        <v>303880</v>
      </c>
      <c r="N76" s="9">
        <v>369200</v>
      </c>
      <c r="O76" s="9">
        <v>426000</v>
      </c>
      <c r="P76" s="20">
        <f t="shared" si="9"/>
        <v>0.07067742724382489</v>
      </c>
    </row>
    <row r="77" spans="1:16" ht="14.25">
      <c r="A77" s="9" t="s">
        <v>153</v>
      </c>
      <c r="B77" s="9" t="s">
        <v>137</v>
      </c>
      <c r="C77" s="9" t="s">
        <v>154</v>
      </c>
      <c r="D77" s="21" t="s">
        <v>63</v>
      </c>
      <c r="E77" s="21">
        <v>0</v>
      </c>
      <c r="F77" s="21">
        <v>37</v>
      </c>
      <c r="G77" s="22">
        <v>302594</v>
      </c>
      <c r="H77" s="18">
        <f t="shared" si="5"/>
        <v>290319</v>
      </c>
      <c r="I77" s="19">
        <f t="shared" si="6"/>
        <v>340816</v>
      </c>
      <c r="J77" s="18">
        <f t="shared" si="7"/>
        <v>414076</v>
      </c>
      <c r="K77" s="18">
        <f t="shared" si="8"/>
        <v>477780</v>
      </c>
      <c r="L77" s="9">
        <v>269800</v>
      </c>
      <c r="M77" s="9">
        <v>303880</v>
      </c>
      <c r="N77" s="9">
        <v>369200</v>
      </c>
      <c r="O77" s="9">
        <v>426000</v>
      </c>
      <c r="P77" s="20">
        <f t="shared" si="9"/>
        <v>0.07067742724382489</v>
      </c>
    </row>
  </sheetData>
  <printOptions gridLines="1"/>
  <pageMargins left="0.75" right="0.75" top="1" bottom="1" header="0.5" footer="0.5"/>
  <pageSetup horizontalDpi="600" verticalDpi="600" orientation="landscape" scale="55" r:id="rId1"/>
  <headerFooter alignWithMargins="0">
    <oddHeader>&amp;C&amp;"Arial,Bold"2004 FHA LOAN LIMITS
AT CEILING&amp;R&amp;"Arial,Bold"ATTACHMENT I</oddHeader>
    <oddFooter>&amp;L(1) As defined by OMB.&amp;CPage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rsacchi</cp:lastModifiedBy>
  <cp:lastPrinted>2003-12-31T13:37:58Z</cp:lastPrinted>
  <dcterms:created xsi:type="dcterms:W3CDTF">2003-12-30T16:23:22Z</dcterms:created>
  <dcterms:modified xsi:type="dcterms:W3CDTF">2003-12-31T13:38:03Z</dcterms:modified>
  <cp:category/>
  <cp:version/>
  <cp:contentType/>
  <cp:contentStatus/>
</cp:coreProperties>
</file>