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<sst xmlns="http://schemas.openxmlformats.org/spreadsheetml/2006/main" count="377" uniqueCount="134">
  <si>
    <t>Six Year Financial Summary for 2002 Senate Campaigns through October 16, 2002</t>
  </si>
  <si>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</si>
  <si>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</si>
  <si>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</si>
  <si>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</si>
  <si>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</si>
  <si>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</si>
  <si>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</si>
  <si>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</si>
  <si>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</si>
  <si>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</si>
  <si>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</si>
  <si>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</si>
  <si>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</si>
  <si>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</si>
  <si>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 xml:space="preserve">   Jeff Sessions </t>
  </si>
  <si>
    <t>Rep</t>
  </si>
  <si>
    <t>Inc</t>
  </si>
  <si>
    <t>1997-1998</t>
  </si>
  <si>
    <t>1999-2000</t>
  </si>
  <si>
    <t>2001-2002</t>
  </si>
  <si>
    <t xml:space="preserve">   Susan Parker</t>
  </si>
  <si>
    <t>Dem</t>
  </si>
  <si>
    <t>Chl</t>
  </si>
  <si>
    <t>Does not include $175,000 in candidate loans that have been repaid.</t>
  </si>
  <si>
    <t>ALASKA</t>
  </si>
  <si>
    <t xml:space="preserve">   Ted Stevens</t>
  </si>
  <si>
    <t>ARKANSAS</t>
  </si>
  <si>
    <t xml:space="preserve">   Tim Hutchinson </t>
  </si>
  <si>
    <t xml:space="preserve">   Mark Pryor</t>
  </si>
  <si>
    <t>COLORADO</t>
  </si>
  <si>
    <t xml:space="preserve">   Wayne Allard</t>
  </si>
  <si>
    <t xml:space="preserve">   Thomas Strickland</t>
  </si>
  <si>
    <t xml:space="preserve">   </t>
  </si>
  <si>
    <t>DELAWARE</t>
  </si>
  <si>
    <t xml:space="preserve">   Joseph Biden</t>
  </si>
  <si>
    <t xml:space="preserve"> </t>
  </si>
  <si>
    <t xml:space="preserve">   Ray Clatworthy</t>
  </si>
  <si>
    <t>GEORGIA</t>
  </si>
  <si>
    <t xml:space="preserve">   Joseph M Cleland </t>
  </si>
  <si>
    <t xml:space="preserve">   Saxby Chambliss</t>
  </si>
  <si>
    <t>IDAHO</t>
  </si>
  <si>
    <t xml:space="preserve">   Larry Craig </t>
  </si>
  <si>
    <t xml:space="preserve">   Alan Blinken</t>
  </si>
  <si>
    <t>ILLINOIS</t>
  </si>
  <si>
    <t xml:space="preserve">   Richard Durbin </t>
  </si>
  <si>
    <t xml:space="preserve">2001-2002 </t>
  </si>
  <si>
    <t xml:space="preserve">   James Durkin</t>
  </si>
  <si>
    <t>IOWA</t>
  </si>
  <si>
    <t xml:space="preserve">   Tom Harkin </t>
  </si>
  <si>
    <t xml:space="preserve">   Greg Ganske</t>
  </si>
  <si>
    <t>KANSAS</t>
  </si>
  <si>
    <t xml:space="preserve">   Pat Roberts</t>
  </si>
  <si>
    <t>KENTUCKY</t>
  </si>
  <si>
    <t xml:space="preserve">   Mitch McConnell </t>
  </si>
  <si>
    <t xml:space="preserve">   Lois Weinberg</t>
  </si>
  <si>
    <t>LOUISIANA</t>
  </si>
  <si>
    <t xml:space="preserve">   Mary Landrieu</t>
  </si>
  <si>
    <t xml:space="preserve">   John Cooksey</t>
  </si>
  <si>
    <t xml:space="preserve">   Jack Blossman</t>
  </si>
  <si>
    <t>Note: Does not include $200,000 in candidate loans that have been repaid</t>
  </si>
  <si>
    <t xml:space="preserve">   Anthony Perkins</t>
  </si>
  <si>
    <t xml:space="preserve">   Suzanne Haik Terrell</t>
  </si>
  <si>
    <t>MAINE</t>
  </si>
  <si>
    <t xml:space="preserve">   Susan Collins </t>
  </si>
  <si>
    <t xml:space="preserve">   Rochelle Pingree</t>
  </si>
  <si>
    <t>MASSACHUSETTS</t>
  </si>
  <si>
    <t xml:space="preserve">   John Kerry </t>
  </si>
  <si>
    <t xml:space="preserve">   Michael Cloud</t>
  </si>
  <si>
    <t>Lib</t>
  </si>
  <si>
    <t>Does not include $9,800 in candidate loans that have been repaid</t>
  </si>
  <si>
    <t>MICHIGAN</t>
  </si>
  <si>
    <t xml:space="preserve">   Carl Levin</t>
  </si>
  <si>
    <t xml:space="preserve">   Andrew Raczkowski</t>
  </si>
  <si>
    <t>MINNESOTA</t>
  </si>
  <si>
    <t xml:space="preserve">   Paul Wellstone</t>
  </si>
  <si>
    <t xml:space="preserve">   Norm Coleman</t>
  </si>
  <si>
    <t>MISSISSIPPI</t>
  </si>
  <si>
    <t xml:space="preserve">   Thad Cochran </t>
  </si>
  <si>
    <t>MISSOURI</t>
  </si>
  <si>
    <t xml:space="preserve">   Jean Carnahan</t>
  </si>
  <si>
    <t xml:space="preserve">   James Talent</t>
  </si>
  <si>
    <t>MONTANA</t>
  </si>
  <si>
    <t xml:space="preserve">   Max Baucus </t>
  </si>
  <si>
    <t xml:space="preserve">   Michael Taylor</t>
  </si>
  <si>
    <t>NEBRASKA</t>
  </si>
  <si>
    <t xml:space="preserve">   Chuck Hagel </t>
  </si>
  <si>
    <t>NEW HAMPSHIRE</t>
  </si>
  <si>
    <t xml:space="preserve">   John Sununu</t>
  </si>
  <si>
    <t xml:space="preserve">   Jeanne Shaheen</t>
  </si>
  <si>
    <t>NEW JERSEY</t>
  </si>
  <si>
    <t xml:space="preserve">   Douglas Forrester</t>
  </si>
  <si>
    <t>Does not include $335,798 in candidate loans which have been repaid</t>
  </si>
  <si>
    <t xml:space="preserve">   Frank Lautenberg</t>
  </si>
  <si>
    <t>NEW MEXICO</t>
  </si>
  <si>
    <t xml:space="preserve">   Pete Dominici </t>
  </si>
  <si>
    <t xml:space="preserve">  Gloria Tristani</t>
  </si>
  <si>
    <t>NORTH CAROLINA</t>
  </si>
  <si>
    <t xml:space="preserve">   Erskine Bowles</t>
  </si>
  <si>
    <t>Opn</t>
  </si>
  <si>
    <t>Does not include $39,250 in candidate loans that have been repaid</t>
  </si>
  <si>
    <t xml:space="preserve">   Elizabeth Dole</t>
  </si>
  <si>
    <t>OKLAHOMA</t>
  </si>
  <si>
    <t xml:space="preserve">   James Inhofe</t>
  </si>
  <si>
    <t xml:space="preserve">   David Walters</t>
  </si>
  <si>
    <t>OREGON</t>
  </si>
  <si>
    <t xml:space="preserve">   Gordon Smith </t>
  </si>
  <si>
    <t xml:space="preserve">   Bill Bradbury</t>
  </si>
  <si>
    <t>RHODE ISLAND</t>
  </si>
  <si>
    <t xml:space="preserve">   Jack Reed</t>
  </si>
  <si>
    <t>SOUTH CAROLINA</t>
  </si>
  <si>
    <t xml:space="preserve">   Lindsey Graham</t>
  </si>
  <si>
    <t xml:space="preserve">   Alexander Sanders</t>
  </si>
  <si>
    <t>SOUTH DAKOTA</t>
  </si>
  <si>
    <t xml:space="preserve">   Tim Johnson </t>
  </si>
  <si>
    <t xml:space="preserve">   John Thune</t>
  </si>
  <si>
    <t>TENNESSEE</t>
  </si>
  <si>
    <t xml:space="preserve">   Lamar Alexander</t>
  </si>
  <si>
    <t>Does not include $100,000 in candidate loans that have been repaid</t>
  </si>
  <si>
    <t xml:space="preserve">   Bob Clement</t>
  </si>
  <si>
    <t>TEXAS</t>
  </si>
  <si>
    <t xml:space="preserve">   John Cornyn</t>
  </si>
  <si>
    <t xml:space="preserve">   Ron Kirk</t>
  </si>
  <si>
    <t>Does not include $400,000 in candidate loans that have been repaid</t>
  </si>
  <si>
    <t>VIRGINIA</t>
  </si>
  <si>
    <t xml:space="preserve">   John Warner </t>
  </si>
  <si>
    <t xml:space="preserve">   Jacob Hornberger</t>
  </si>
  <si>
    <t>Ind</t>
  </si>
  <si>
    <t xml:space="preserve">   Nancy Spannaus</t>
  </si>
  <si>
    <t>WEST VIRGINIA</t>
  </si>
  <si>
    <t xml:space="preserve">   Jay Rockefeller </t>
  </si>
  <si>
    <t xml:space="preserve">   Jay Wolfe</t>
  </si>
  <si>
    <t>WYOMING</t>
  </si>
  <si>
    <t xml:space="preserve">   Michael Enzi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</si>
</sst>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workbookViewId="0" topLeftCell="A280">
      <selection activeCell="A141" sqref="A1:A16384"/>
    </sheetView>
  </sheetViews>
  <sheetFormatPr defaultColWidth="9.140625" defaultRowHeight="12.75"/>
  <cols>
    <col min="1" max="1" width="19.57421875" style="0" bestFit="1" customWidth="1"/>
    <col min="3" max="3" width="11.421875" style="0" bestFit="1" customWidth="1"/>
    <col min="4" max="5" width="11.57421875" style="0" bestFit="1" customWidth="1"/>
    <col min="6" max="7" width="10.421875" style="0" bestFit="1" customWidth="1"/>
    <col min="8" max="8" width="11.421875" style="0" customWidth="1"/>
    <col min="9" max="9" width="11.140625" style="0" bestFit="1" customWidth="1"/>
    <col min="10" max="10" width="10.421875" style="0" bestFit="1" customWidth="1"/>
  </cols>
  <sheetData>
    <row r="1" spans="2:10" ht="12.75">
      <c r="B1" s="1"/>
      <c r="C1" s="2" t="s">
        <v>0</v>
      </c>
      <c r="E1" s="3"/>
      <c r="F1" s="3"/>
      <c r="G1" s="3"/>
      <c r="H1" s="3"/>
      <c r="I1" s="3"/>
      <c r="J1" s="3"/>
    </row>
    <row r="2" spans="1:10" ht="12.75">
      <c r="A2" s="4"/>
      <c r="B2" s="4"/>
      <c r="C2" s="5"/>
      <c r="D2" s="5" t="s">
        <v>1</v>
      </c>
      <c r="E2" s="5" t="s">
        <v>2</v>
      </c>
      <c r="F2" s="5" t="s">
        <v>3</v>
      </c>
      <c r="G2" s="5" t="s">
        <v>4</v>
      </c>
      <c r="H2" s="5"/>
      <c r="I2" s="5" t="s">
        <v>5</v>
      </c>
      <c r="J2" s="5" t="s">
        <v>6</v>
      </c>
    </row>
    <row r="3" spans="1:10" ht="13.5" thickBot="1">
      <c r="A3" s="6" t="s">
        <v>3</v>
      </c>
      <c r="B3" s="6"/>
      <c r="C3" s="7" t="s">
        <v>7</v>
      </c>
      <c r="D3" s="7" t="s">
        <v>8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3.5" thickBot="1">
      <c r="A4" s="8" t="s">
        <v>14</v>
      </c>
      <c r="B4" s="1"/>
      <c r="C4" s="3"/>
      <c r="D4" s="3"/>
      <c r="E4" s="3"/>
      <c r="F4" s="3"/>
      <c r="G4" s="3"/>
      <c r="H4" s="3"/>
      <c r="I4" s="3"/>
      <c r="J4" s="3"/>
    </row>
    <row r="5" spans="1:10" ht="12.75">
      <c r="A5" s="9" t="s">
        <v>15</v>
      </c>
      <c r="B5" s="1" t="s">
        <v>16</v>
      </c>
      <c r="C5" s="3"/>
      <c r="D5" s="3"/>
      <c r="E5" s="3"/>
      <c r="F5" s="3"/>
      <c r="G5" s="3"/>
      <c r="H5" s="3"/>
      <c r="I5" s="3"/>
      <c r="J5" s="3"/>
    </row>
    <row r="6" spans="1:10" ht="12.75">
      <c r="A6" s="4">
        <v>96</v>
      </c>
      <c r="B6" s="1" t="s">
        <v>17</v>
      </c>
      <c r="C6" s="3"/>
      <c r="D6" s="3"/>
      <c r="E6" s="3"/>
      <c r="F6" s="3"/>
      <c r="G6" s="3"/>
      <c r="H6" s="3"/>
      <c r="I6" s="3">
        <v>43511</v>
      </c>
      <c r="J6" s="3">
        <v>178642</v>
      </c>
    </row>
    <row r="7" spans="1:10" ht="12.75">
      <c r="A7" s="4" t="s">
        <v>18</v>
      </c>
      <c r="B7" s="1"/>
      <c r="C7" s="3">
        <v>552589</v>
      </c>
      <c r="D7" s="3">
        <v>298185</v>
      </c>
      <c r="E7" s="3">
        <v>225681</v>
      </c>
      <c r="F7" s="3">
        <v>0</v>
      </c>
      <c r="G7" s="3">
        <v>511</v>
      </c>
      <c r="H7" s="3">
        <v>509843</v>
      </c>
      <c r="I7" s="3">
        <v>86258</v>
      </c>
      <c r="J7" s="3">
        <v>0</v>
      </c>
    </row>
    <row r="8" spans="1:10" ht="12.75">
      <c r="A8" s="4" t="s">
        <v>19</v>
      </c>
      <c r="B8" s="1"/>
      <c r="C8" s="3">
        <v>1279664</v>
      </c>
      <c r="D8" s="3">
        <v>912555</v>
      </c>
      <c r="E8" s="3">
        <v>315068</v>
      </c>
      <c r="F8" s="3">
        <v>0</v>
      </c>
      <c r="G8" s="3">
        <v>0</v>
      </c>
      <c r="H8" s="3">
        <v>236648</v>
      </c>
      <c r="I8" s="3">
        <v>1129275</v>
      </c>
      <c r="J8" s="3">
        <v>0</v>
      </c>
    </row>
    <row r="9" spans="1:10" ht="12.75">
      <c r="A9" s="4" t="s">
        <v>20</v>
      </c>
      <c r="B9" s="1"/>
      <c r="C9" s="3">
        <v>4465862</v>
      </c>
      <c r="D9" s="3">
        <v>3195382</v>
      </c>
      <c r="E9" s="3">
        <v>937601</v>
      </c>
      <c r="F9" s="3">
        <v>0</v>
      </c>
      <c r="G9" s="3">
        <v>146316</v>
      </c>
      <c r="H9" s="3">
        <v>3883723</v>
      </c>
      <c r="I9" s="3">
        <v>1711414</v>
      </c>
      <c r="J9" s="3">
        <v>0</v>
      </c>
    </row>
    <row r="10" spans="1:10" ht="12.75">
      <c r="A10" s="9" t="s">
        <v>21</v>
      </c>
      <c r="B10" s="1" t="s">
        <v>22</v>
      </c>
      <c r="C10" s="3"/>
      <c r="D10" s="3"/>
      <c r="E10" s="3"/>
      <c r="F10" s="3"/>
      <c r="G10" s="3"/>
      <c r="H10" s="3"/>
      <c r="I10" s="3"/>
      <c r="J10" s="3"/>
    </row>
    <row r="11" spans="1:10" ht="12.75">
      <c r="A11" s="4" t="s">
        <v>20</v>
      </c>
      <c r="B11" s="1" t="s">
        <v>23</v>
      </c>
      <c r="C11" s="3">
        <f>1142340-175000</f>
        <v>967340</v>
      </c>
      <c r="D11" s="3">
        <v>738840</v>
      </c>
      <c r="E11" s="3">
        <v>171100</v>
      </c>
      <c r="F11" s="3">
        <v>1000</v>
      </c>
      <c r="G11" s="3">
        <v>0</v>
      </c>
      <c r="H11" s="3">
        <f>848178-175000</f>
        <v>673178</v>
      </c>
      <c r="I11" s="3">
        <v>294159</v>
      </c>
      <c r="J11" s="3">
        <v>0</v>
      </c>
    </row>
    <row r="12" spans="1:10" ht="12.75">
      <c r="A12" s="4"/>
      <c r="B12" s="1"/>
      <c r="C12" s="3" t="s">
        <v>24</v>
      </c>
      <c r="D12" s="3"/>
      <c r="E12" s="3"/>
      <c r="F12" s="3"/>
      <c r="G12" s="3"/>
      <c r="H12" s="3"/>
      <c r="I12" s="3"/>
      <c r="J12" s="3"/>
    </row>
    <row r="14" spans="1:10" ht="13.5" thickBot="1">
      <c r="A14" s="8" t="s">
        <v>25</v>
      </c>
      <c r="B14" s="1"/>
      <c r="C14" s="3"/>
      <c r="D14" s="3"/>
      <c r="E14" s="3"/>
      <c r="F14" s="3"/>
      <c r="G14" s="3"/>
      <c r="H14" s="3"/>
      <c r="I14" s="3"/>
      <c r="J14" s="3"/>
    </row>
    <row r="15" spans="1:10" ht="12.75">
      <c r="A15" s="9" t="s">
        <v>26</v>
      </c>
      <c r="B15" s="1" t="s">
        <v>16</v>
      </c>
      <c r="C15" s="3"/>
      <c r="D15" s="3"/>
      <c r="E15" s="3"/>
      <c r="F15" s="3"/>
      <c r="G15" s="3"/>
      <c r="H15" s="3"/>
      <c r="I15" s="3"/>
      <c r="J15" s="3"/>
    </row>
    <row r="16" spans="1:10" ht="12.75">
      <c r="A16" s="4">
        <v>96</v>
      </c>
      <c r="B16" s="1" t="s">
        <v>17</v>
      </c>
      <c r="C16" s="3"/>
      <c r="D16" s="3"/>
      <c r="E16" s="3"/>
      <c r="F16" s="3"/>
      <c r="G16" s="3"/>
      <c r="H16" s="3"/>
      <c r="I16" s="3">
        <v>328540</v>
      </c>
      <c r="J16" s="3">
        <v>0</v>
      </c>
    </row>
    <row r="17" spans="1:10" ht="12.75">
      <c r="A17" s="4" t="s">
        <v>18</v>
      </c>
      <c r="B17" s="1"/>
      <c r="C17" s="3">
        <v>174173</v>
      </c>
      <c r="D17" s="3">
        <v>65803</v>
      </c>
      <c r="E17" s="3">
        <v>79249</v>
      </c>
      <c r="F17" s="3">
        <v>0</v>
      </c>
      <c r="G17" s="3">
        <v>513</v>
      </c>
      <c r="H17" s="3">
        <v>392715</v>
      </c>
      <c r="I17" s="3">
        <v>109998</v>
      </c>
      <c r="J17" s="3">
        <v>0</v>
      </c>
    </row>
    <row r="18" spans="1:10" ht="12.75">
      <c r="A18" s="4" t="s">
        <v>19</v>
      </c>
      <c r="B18" s="1"/>
      <c r="C18" s="3">
        <v>511839</v>
      </c>
      <c r="D18" s="3">
        <v>313350</v>
      </c>
      <c r="E18" s="3">
        <v>192450</v>
      </c>
      <c r="F18" s="3">
        <v>0</v>
      </c>
      <c r="G18" s="3">
        <v>0</v>
      </c>
      <c r="H18" s="3">
        <v>391024</v>
      </c>
      <c r="I18" s="3">
        <v>241669</v>
      </c>
      <c r="J18" s="3">
        <v>0</v>
      </c>
    </row>
    <row r="19" spans="1:10" ht="12.75">
      <c r="A19" s="4" t="s">
        <v>20</v>
      </c>
      <c r="B19" s="1"/>
      <c r="C19" s="3">
        <v>2535460</v>
      </c>
      <c r="D19" s="3">
        <v>1394147</v>
      </c>
      <c r="E19" s="3">
        <v>873581</v>
      </c>
      <c r="F19" s="3">
        <v>0</v>
      </c>
      <c r="G19" s="3">
        <v>236619</v>
      </c>
      <c r="H19" s="3">
        <v>1901458</v>
      </c>
      <c r="I19" s="3">
        <v>937508</v>
      </c>
      <c r="J19" s="3">
        <v>0</v>
      </c>
    </row>
    <row r="20" spans="1:10" ht="12.75">
      <c r="A20" s="9"/>
      <c r="B20" s="1"/>
      <c r="C20" s="3"/>
      <c r="D20" s="3"/>
      <c r="E20" s="3"/>
      <c r="F20" s="3"/>
      <c r="G20" s="3"/>
      <c r="H20" s="3"/>
      <c r="I20" s="3"/>
      <c r="J20" s="3"/>
    </row>
    <row r="21" spans="1:10" ht="13.5" thickBot="1">
      <c r="A21" s="8" t="s">
        <v>27</v>
      </c>
      <c r="B21" s="1"/>
      <c r="C21" s="3"/>
      <c r="D21" s="3"/>
      <c r="E21" s="3"/>
      <c r="F21" s="3"/>
      <c r="G21" s="3"/>
      <c r="H21" s="3"/>
      <c r="I21" s="3"/>
      <c r="J21" s="3"/>
    </row>
    <row r="22" spans="1:10" ht="12.75">
      <c r="A22" s="9" t="s">
        <v>28</v>
      </c>
      <c r="B22" s="1" t="s">
        <v>16</v>
      </c>
      <c r="C22" s="3"/>
      <c r="D22" s="3"/>
      <c r="E22" s="3"/>
      <c r="F22" s="3"/>
      <c r="G22" s="3"/>
      <c r="H22" s="3"/>
      <c r="I22" s="3"/>
      <c r="J22" s="3"/>
    </row>
    <row r="23" spans="1:10" ht="12.75">
      <c r="A23" s="4">
        <v>96</v>
      </c>
      <c r="B23" s="1" t="s">
        <v>17</v>
      </c>
      <c r="C23" s="3"/>
      <c r="D23" s="3"/>
      <c r="E23" s="3"/>
      <c r="F23" s="3"/>
      <c r="G23" s="3"/>
      <c r="H23" s="3"/>
      <c r="I23" s="3">
        <v>85802</v>
      </c>
      <c r="J23" s="3">
        <v>0</v>
      </c>
    </row>
    <row r="24" spans="1:10" ht="12.75">
      <c r="A24" s="4" t="s">
        <v>18</v>
      </c>
      <c r="B24" s="1"/>
      <c r="C24" s="3">
        <v>170443</v>
      </c>
      <c r="D24" s="3">
        <v>82800</v>
      </c>
      <c r="E24" s="3">
        <v>71906</v>
      </c>
      <c r="F24" s="3">
        <v>0</v>
      </c>
      <c r="G24" s="3">
        <v>329</v>
      </c>
      <c r="H24" s="3">
        <v>193110</v>
      </c>
      <c r="I24" s="3">
        <v>63135</v>
      </c>
      <c r="J24" s="3">
        <v>0</v>
      </c>
    </row>
    <row r="25" spans="1:10" ht="12.75">
      <c r="A25" s="4" t="s">
        <v>19</v>
      </c>
      <c r="B25" s="1"/>
      <c r="C25" s="3">
        <v>338437</v>
      </c>
      <c r="D25" s="3">
        <v>186209</v>
      </c>
      <c r="E25" s="3">
        <v>134841</v>
      </c>
      <c r="F25" s="3">
        <v>0</v>
      </c>
      <c r="G25" s="3">
        <v>0</v>
      </c>
      <c r="H25" s="3">
        <v>169374</v>
      </c>
      <c r="I25" s="3">
        <v>232198</v>
      </c>
      <c r="J25" s="3">
        <v>0</v>
      </c>
    </row>
    <row r="26" spans="1:10" ht="12.75">
      <c r="A26" s="4" t="s">
        <v>20</v>
      </c>
      <c r="B26" s="1"/>
      <c r="C26" s="3">
        <v>4326769</v>
      </c>
      <c r="D26" s="3">
        <v>2517470</v>
      </c>
      <c r="E26" s="3">
        <v>1501944</v>
      </c>
      <c r="F26" s="3">
        <v>0</v>
      </c>
      <c r="G26" s="3">
        <v>168609</v>
      </c>
      <c r="H26" s="3">
        <v>4002427</v>
      </c>
      <c r="I26" s="3">
        <v>556541</v>
      </c>
      <c r="J26" s="3">
        <v>0</v>
      </c>
    </row>
    <row r="27" spans="1:10" ht="12.75">
      <c r="A27" s="9" t="s">
        <v>29</v>
      </c>
      <c r="B27" s="1" t="s">
        <v>22</v>
      </c>
      <c r="C27" s="3"/>
      <c r="D27" s="3"/>
      <c r="E27" s="3"/>
      <c r="F27" s="3"/>
      <c r="G27" s="3"/>
      <c r="H27" s="3"/>
      <c r="I27" s="3"/>
      <c r="J27" s="3"/>
    </row>
    <row r="28" spans="1:10" ht="12.75">
      <c r="A28" s="4" t="s">
        <v>20</v>
      </c>
      <c r="B28" s="1" t="s">
        <v>23</v>
      </c>
      <c r="C28" s="3">
        <v>3803514</v>
      </c>
      <c r="D28" s="3">
        <v>2883765</v>
      </c>
      <c r="E28" s="3">
        <v>711235</v>
      </c>
      <c r="F28" s="3">
        <v>0</v>
      </c>
      <c r="G28" s="3">
        <v>154799</v>
      </c>
      <c r="H28" s="3">
        <v>3629022</v>
      </c>
      <c r="I28" s="3">
        <v>174491</v>
      </c>
      <c r="J28" s="3">
        <v>0</v>
      </c>
    </row>
    <row r="29" spans="1:10" ht="12.75">
      <c r="A29" s="4"/>
      <c r="J29" s="3"/>
    </row>
    <row r="30" spans="1:10" ht="13.5" thickBot="1">
      <c r="A30" s="8" t="s">
        <v>30</v>
      </c>
      <c r="B30" s="1"/>
      <c r="C30" s="3"/>
      <c r="D30" s="3"/>
      <c r="E30" s="3"/>
      <c r="F30" s="3"/>
      <c r="G30" s="3"/>
      <c r="H30" s="3"/>
      <c r="I30" s="3"/>
      <c r="J30" s="3"/>
    </row>
    <row r="31" spans="1:10" ht="12.75">
      <c r="A31" s="9" t="s">
        <v>31</v>
      </c>
      <c r="B31" s="1" t="s">
        <v>16</v>
      </c>
      <c r="C31" s="3"/>
      <c r="D31" s="3"/>
      <c r="E31" s="3"/>
      <c r="F31" s="3"/>
      <c r="G31" s="3"/>
      <c r="H31" s="3"/>
      <c r="I31" s="3"/>
      <c r="J31" s="3"/>
    </row>
    <row r="32" spans="1:10" ht="12.75">
      <c r="A32" s="4">
        <v>96</v>
      </c>
      <c r="B32" s="1" t="s">
        <v>17</v>
      </c>
      <c r="C32" s="3"/>
      <c r="D32" s="3"/>
      <c r="E32" s="3"/>
      <c r="F32" s="3"/>
      <c r="G32" s="3"/>
      <c r="H32" s="3"/>
      <c r="I32" s="3">
        <v>75355</v>
      </c>
      <c r="J32" s="3">
        <v>0</v>
      </c>
    </row>
    <row r="33" spans="1:10" ht="12.75">
      <c r="A33" s="4" t="s">
        <v>18</v>
      </c>
      <c r="B33" s="1"/>
      <c r="C33" s="3">
        <v>17348</v>
      </c>
      <c r="D33" s="3">
        <v>2960</v>
      </c>
      <c r="E33" s="3">
        <v>5900</v>
      </c>
      <c r="F33" s="3">
        <v>0</v>
      </c>
      <c r="G33" s="3">
        <v>511</v>
      </c>
      <c r="H33" s="3">
        <v>75666</v>
      </c>
      <c r="I33" s="3">
        <v>17036</v>
      </c>
      <c r="J33" s="3">
        <v>0</v>
      </c>
    </row>
    <row r="34" spans="1:10" ht="12.75">
      <c r="A34" s="4" t="s">
        <v>19</v>
      </c>
      <c r="B34" s="1"/>
      <c r="C34" s="3">
        <v>253411</v>
      </c>
      <c r="D34" s="3">
        <v>178441</v>
      </c>
      <c r="E34" s="3">
        <v>68174</v>
      </c>
      <c r="F34" s="3">
        <v>0</v>
      </c>
      <c r="G34" s="3">
        <v>0</v>
      </c>
      <c r="H34" s="3">
        <v>66365</v>
      </c>
      <c r="I34" s="3">
        <v>204082</v>
      </c>
      <c r="J34" s="3">
        <v>0</v>
      </c>
    </row>
    <row r="35" spans="1:10" ht="12.75">
      <c r="A35" s="4" t="s">
        <v>20</v>
      </c>
      <c r="B35" s="1"/>
      <c r="C35" s="3">
        <v>4584986</v>
      </c>
      <c r="D35" s="3">
        <v>2164375</v>
      </c>
      <c r="E35" s="3">
        <v>1657869</v>
      </c>
      <c r="F35" s="3">
        <v>0</v>
      </c>
      <c r="G35" s="3">
        <v>622234</v>
      </c>
      <c r="H35" s="3">
        <v>4035825</v>
      </c>
      <c r="I35" s="3">
        <v>753242</v>
      </c>
      <c r="J35" s="3">
        <v>0</v>
      </c>
    </row>
    <row r="36" spans="1:10" ht="12.75">
      <c r="A36" s="9" t="s">
        <v>32</v>
      </c>
      <c r="B36" s="1" t="s">
        <v>22</v>
      </c>
      <c r="C36" s="3"/>
      <c r="D36" s="3"/>
      <c r="E36" s="3"/>
      <c r="F36" s="3"/>
      <c r="G36" s="3"/>
      <c r="H36" s="3"/>
      <c r="I36" s="3"/>
      <c r="J36" s="3"/>
    </row>
    <row r="37" spans="1:10" ht="12.75">
      <c r="A37" s="4" t="s">
        <v>20</v>
      </c>
      <c r="B37" s="1" t="s">
        <v>23</v>
      </c>
      <c r="C37" s="3">
        <v>4237987</v>
      </c>
      <c r="D37" s="3">
        <v>3197464</v>
      </c>
      <c r="E37" s="3">
        <v>651766</v>
      </c>
      <c r="F37" s="3">
        <v>1784</v>
      </c>
      <c r="G37" s="3">
        <v>338368</v>
      </c>
      <c r="H37" s="3">
        <v>4114384</v>
      </c>
      <c r="I37" s="3">
        <v>123602</v>
      </c>
      <c r="J37" s="3">
        <v>0</v>
      </c>
    </row>
    <row r="38" spans="1:3" ht="12.75">
      <c r="A38" s="9" t="s">
        <v>33</v>
      </c>
      <c r="B38" s="1"/>
      <c r="C38" s="10"/>
    </row>
    <row r="39" spans="1:10" ht="13.5" thickBot="1">
      <c r="A39" s="8" t="s">
        <v>34</v>
      </c>
      <c r="B39" s="1"/>
      <c r="C39" s="3"/>
      <c r="D39" s="3"/>
      <c r="E39" s="3"/>
      <c r="F39" s="3"/>
      <c r="G39" s="3"/>
      <c r="H39" s="3"/>
      <c r="I39" s="3"/>
      <c r="J39" s="3"/>
    </row>
    <row r="40" spans="1:10" ht="12.75">
      <c r="A40" s="9" t="s">
        <v>35</v>
      </c>
      <c r="B40" s="1" t="s">
        <v>22</v>
      </c>
      <c r="C40" s="3"/>
      <c r="D40" s="3"/>
      <c r="E40" s="3"/>
      <c r="F40" s="3"/>
      <c r="G40" s="3"/>
      <c r="H40" s="3"/>
      <c r="I40" s="3"/>
      <c r="J40" s="3"/>
    </row>
    <row r="41" spans="1:10" ht="12.75">
      <c r="A41" s="4">
        <v>96</v>
      </c>
      <c r="B41" s="1" t="s">
        <v>17</v>
      </c>
      <c r="C41" s="3"/>
      <c r="D41" s="3"/>
      <c r="E41" s="3"/>
      <c r="F41" s="3"/>
      <c r="G41" s="3"/>
      <c r="H41" s="3"/>
      <c r="I41" s="3">
        <v>21120</v>
      </c>
      <c r="J41" s="3">
        <v>0</v>
      </c>
    </row>
    <row r="42" spans="1:10" ht="12.75">
      <c r="A42" s="4" t="s">
        <v>18</v>
      </c>
      <c r="B42" s="1"/>
      <c r="C42" s="3">
        <v>261239</v>
      </c>
      <c r="D42" s="3">
        <v>137532</v>
      </c>
      <c r="E42" s="3">
        <v>0</v>
      </c>
      <c r="F42" s="3">
        <v>0</v>
      </c>
      <c r="G42" s="3">
        <v>0</v>
      </c>
      <c r="H42" s="3">
        <v>244241</v>
      </c>
      <c r="I42" s="3">
        <v>49262</v>
      </c>
      <c r="J42" s="3">
        <v>0</v>
      </c>
    </row>
    <row r="43" spans="1:10" ht="12.75">
      <c r="A43" s="4" t="s">
        <v>19</v>
      </c>
      <c r="B43" s="1"/>
      <c r="C43" s="3">
        <v>1108476</v>
      </c>
      <c r="D43" s="3">
        <v>1056375</v>
      </c>
      <c r="E43" s="3">
        <v>0</v>
      </c>
      <c r="F43" s="3">
        <v>0</v>
      </c>
      <c r="G43" s="3">
        <v>0</v>
      </c>
      <c r="H43" s="3">
        <v>356506</v>
      </c>
      <c r="I43" s="3">
        <v>800646</v>
      </c>
      <c r="J43" s="3">
        <v>0</v>
      </c>
    </row>
    <row r="44" spans="1:10" ht="12.75">
      <c r="A44" s="4" t="s">
        <v>20</v>
      </c>
      <c r="B44" s="1" t="s">
        <v>36</v>
      </c>
      <c r="C44" s="3">
        <v>2652476</v>
      </c>
      <c r="D44" s="3">
        <v>2574647</v>
      </c>
      <c r="E44" s="3">
        <v>0</v>
      </c>
      <c r="F44" s="3">
        <v>0</v>
      </c>
      <c r="G44" s="3">
        <v>0</v>
      </c>
      <c r="H44" s="3">
        <v>2366868</v>
      </c>
      <c r="I44" s="3">
        <v>1086254</v>
      </c>
      <c r="J44" s="3">
        <v>0</v>
      </c>
    </row>
    <row r="45" spans="1:10" ht="12.75">
      <c r="A45" s="11" t="s">
        <v>37</v>
      </c>
      <c r="B45" s="1" t="s">
        <v>16</v>
      </c>
      <c r="C45" s="3"/>
      <c r="D45" s="3"/>
      <c r="E45" s="3"/>
      <c r="F45" s="3"/>
      <c r="G45" s="3"/>
      <c r="H45" s="3"/>
      <c r="I45" s="3"/>
      <c r="J45" s="3"/>
    </row>
    <row r="46" spans="1:10" ht="12.75">
      <c r="A46" s="4" t="s">
        <v>20</v>
      </c>
      <c r="B46" s="1" t="s">
        <v>23</v>
      </c>
      <c r="C46" s="3">
        <v>1848997</v>
      </c>
      <c r="D46" s="3">
        <v>1785494</v>
      </c>
      <c r="E46" s="3">
        <v>13000</v>
      </c>
      <c r="F46" s="3">
        <v>50403</v>
      </c>
      <c r="G46" s="3">
        <v>0</v>
      </c>
      <c r="H46" s="3">
        <v>1641294</v>
      </c>
      <c r="I46" s="3">
        <v>157702</v>
      </c>
      <c r="J46" s="3">
        <v>2467</v>
      </c>
    </row>
    <row r="47" spans="1:10" ht="12.75">
      <c r="A47" s="9"/>
      <c r="B47" s="1"/>
      <c r="C47" s="3"/>
      <c r="D47" s="3"/>
      <c r="E47" s="3"/>
      <c r="F47" s="3"/>
      <c r="G47" s="3"/>
      <c r="H47" s="3"/>
      <c r="I47" s="3"/>
      <c r="J47" s="3"/>
    </row>
    <row r="48" spans="1:10" ht="13.5" thickBot="1">
      <c r="A48" s="8" t="s">
        <v>38</v>
      </c>
      <c r="B48" s="1"/>
      <c r="C48" s="3"/>
      <c r="D48" s="3"/>
      <c r="E48" s="3"/>
      <c r="F48" s="3"/>
      <c r="G48" s="3"/>
      <c r="H48" s="3"/>
      <c r="I48" s="3"/>
      <c r="J48" s="3"/>
    </row>
    <row r="49" spans="1:10" ht="12.75">
      <c r="A49" s="9" t="s">
        <v>39</v>
      </c>
      <c r="B49" s="1" t="s">
        <v>22</v>
      </c>
      <c r="C49" s="3"/>
      <c r="D49" s="3"/>
      <c r="E49" s="3"/>
      <c r="F49" s="3"/>
      <c r="G49" s="3"/>
      <c r="H49" s="3"/>
      <c r="I49" s="3"/>
      <c r="J49" s="3"/>
    </row>
    <row r="50" spans="1:10" ht="12.75">
      <c r="A50" s="4">
        <v>96</v>
      </c>
      <c r="B50" s="1" t="s">
        <v>17</v>
      </c>
      <c r="C50" s="3"/>
      <c r="D50" s="3"/>
      <c r="E50" s="3"/>
      <c r="F50" s="3"/>
      <c r="G50" s="3"/>
      <c r="H50" s="3"/>
      <c r="I50" s="3">
        <v>17893</v>
      </c>
      <c r="J50" s="3">
        <v>71016</v>
      </c>
    </row>
    <row r="51" spans="1:10" ht="12.75">
      <c r="A51" s="4" t="s">
        <v>18</v>
      </c>
      <c r="B51" s="1"/>
      <c r="C51" s="3">
        <v>459861</v>
      </c>
      <c r="D51" s="3">
        <v>259127</v>
      </c>
      <c r="E51" s="3">
        <v>129185</v>
      </c>
      <c r="F51" s="3">
        <v>0</v>
      </c>
      <c r="G51" s="3">
        <v>20</v>
      </c>
      <c r="H51" s="3">
        <v>359400</v>
      </c>
      <c r="I51" s="3">
        <v>118378</v>
      </c>
      <c r="J51" s="3">
        <v>9063</v>
      </c>
    </row>
    <row r="52" spans="1:10" ht="12.75">
      <c r="A52" s="4" t="s">
        <v>19</v>
      </c>
      <c r="B52" s="1"/>
      <c r="C52" s="3">
        <v>1455226</v>
      </c>
      <c r="D52" s="3">
        <v>1191925</v>
      </c>
      <c r="E52" s="3">
        <v>230400</v>
      </c>
      <c r="F52" s="3">
        <v>0</v>
      </c>
      <c r="G52" s="3">
        <v>0</v>
      </c>
      <c r="H52" s="3">
        <v>571833</v>
      </c>
      <c r="I52" s="3">
        <v>1001769</v>
      </c>
      <c r="J52" s="3">
        <v>14611</v>
      </c>
    </row>
    <row r="53" spans="1:10" ht="12.75">
      <c r="A53" s="4" t="s">
        <v>20</v>
      </c>
      <c r="B53" s="1"/>
      <c r="C53" s="3">
        <v>7538196</v>
      </c>
      <c r="D53" s="3">
        <v>5557758</v>
      </c>
      <c r="E53" s="3">
        <v>1674456</v>
      </c>
      <c r="F53" s="3">
        <v>0</v>
      </c>
      <c r="G53" s="3">
        <v>161583</v>
      </c>
      <c r="H53" s="3">
        <v>8265596</v>
      </c>
      <c r="I53" s="3">
        <v>278610</v>
      </c>
      <c r="J53" s="3">
        <v>0</v>
      </c>
    </row>
    <row r="54" spans="1:10" ht="12.75">
      <c r="A54" s="9" t="s">
        <v>40</v>
      </c>
      <c r="B54" s="1" t="s">
        <v>16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4" t="s">
        <v>20</v>
      </c>
      <c r="B55" s="1" t="s">
        <v>23</v>
      </c>
      <c r="C55" s="3">
        <v>6584011</v>
      </c>
      <c r="D55" s="3">
        <v>4170083</v>
      </c>
      <c r="E55" s="3">
        <v>1089670</v>
      </c>
      <c r="F55" s="3">
        <v>0</v>
      </c>
      <c r="G55" s="3">
        <v>97104</v>
      </c>
      <c r="H55" s="3">
        <v>6504416</v>
      </c>
      <c r="I55" s="3">
        <v>82831</v>
      </c>
      <c r="J55" s="3">
        <v>0</v>
      </c>
    </row>
    <row r="56" spans="1:10" ht="12.75">
      <c r="A56" s="4"/>
      <c r="B56" s="1"/>
      <c r="C56" s="3"/>
      <c r="D56" s="3"/>
      <c r="E56" s="3"/>
      <c r="F56" s="3"/>
      <c r="G56" s="3"/>
      <c r="H56" s="3"/>
      <c r="I56" s="3"/>
      <c r="J56" s="3"/>
    </row>
    <row r="57" spans="1:10" ht="13.5" thickBot="1">
      <c r="A57" s="8" t="s">
        <v>41</v>
      </c>
      <c r="B57" s="1"/>
      <c r="C57" s="3"/>
      <c r="D57" s="3"/>
      <c r="E57" s="3"/>
      <c r="F57" s="3"/>
      <c r="G57" s="3"/>
      <c r="H57" s="3"/>
      <c r="I57" s="3"/>
      <c r="J57" s="3"/>
    </row>
    <row r="58" spans="1:10" ht="12.75">
      <c r="A58" s="9" t="s">
        <v>42</v>
      </c>
      <c r="B58" s="1" t="s">
        <v>16</v>
      </c>
      <c r="C58" s="3"/>
      <c r="D58" s="3"/>
      <c r="E58" s="3"/>
      <c r="F58" s="3"/>
      <c r="G58" s="3"/>
      <c r="H58" s="3"/>
      <c r="I58" s="3"/>
      <c r="J58" s="3"/>
    </row>
    <row r="59" spans="1:10" ht="12.75">
      <c r="A59" s="4">
        <v>96</v>
      </c>
      <c r="B59" s="1" t="s">
        <v>17</v>
      </c>
      <c r="C59" s="3"/>
      <c r="D59" s="3"/>
      <c r="E59" s="3"/>
      <c r="F59" s="3"/>
      <c r="G59" s="3"/>
      <c r="H59" s="3"/>
      <c r="I59" s="3">
        <v>5333</v>
      </c>
      <c r="J59" s="3">
        <v>0</v>
      </c>
    </row>
    <row r="60" spans="1:10" ht="12.75">
      <c r="A60" s="4" t="s">
        <v>18</v>
      </c>
      <c r="B60" s="1"/>
      <c r="C60" s="3">
        <v>353696</v>
      </c>
      <c r="D60" s="3">
        <v>126933</v>
      </c>
      <c r="E60" s="3">
        <v>212902</v>
      </c>
      <c r="F60" s="3">
        <v>0</v>
      </c>
      <c r="G60" s="3">
        <v>0</v>
      </c>
      <c r="H60" s="3">
        <v>329045</v>
      </c>
      <c r="I60" s="3">
        <v>29984</v>
      </c>
      <c r="J60" s="3">
        <v>0</v>
      </c>
    </row>
    <row r="61" spans="1:10" ht="12.75">
      <c r="A61" s="4" t="s">
        <v>19</v>
      </c>
      <c r="B61" s="1"/>
      <c r="C61" s="3">
        <v>103072</v>
      </c>
      <c r="D61" s="3">
        <v>18758</v>
      </c>
      <c r="E61" s="3">
        <v>83336</v>
      </c>
      <c r="F61" s="3">
        <v>0</v>
      </c>
      <c r="G61" s="3">
        <v>0</v>
      </c>
      <c r="H61" s="3">
        <v>57190</v>
      </c>
      <c r="I61" s="3">
        <v>75865</v>
      </c>
      <c r="J61" s="3">
        <v>0</v>
      </c>
    </row>
    <row r="62" spans="1:10" ht="12.75">
      <c r="A62" s="4" t="s">
        <v>20</v>
      </c>
      <c r="B62" s="1"/>
      <c r="C62" s="3">
        <v>2859881</v>
      </c>
      <c r="D62" s="3">
        <v>1729746</v>
      </c>
      <c r="E62" s="3">
        <v>969281</v>
      </c>
      <c r="F62" s="3">
        <v>0</v>
      </c>
      <c r="G62" s="3">
        <v>106116</v>
      </c>
      <c r="H62" s="3">
        <v>2688824</v>
      </c>
      <c r="I62" s="3">
        <v>969281</v>
      </c>
      <c r="J62" s="3">
        <v>0</v>
      </c>
    </row>
    <row r="63" spans="1:10" ht="12.75">
      <c r="A63" s="11" t="s">
        <v>43</v>
      </c>
      <c r="B63" s="1" t="s">
        <v>22</v>
      </c>
      <c r="C63" s="3"/>
      <c r="D63" s="3"/>
      <c r="E63" s="3"/>
      <c r="F63" s="3"/>
      <c r="G63" s="3"/>
      <c r="H63" s="3"/>
      <c r="I63" s="3"/>
      <c r="J63" s="3"/>
    </row>
    <row r="64" spans="1:10" ht="12.75">
      <c r="A64" s="4" t="s">
        <v>20</v>
      </c>
      <c r="B64" s="1" t="s">
        <v>23</v>
      </c>
      <c r="C64" s="3">
        <v>1779567</v>
      </c>
      <c r="D64" s="3">
        <v>529327</v>
      </c>
      <c r="E64" s="3">
        <v>96000</v>
      </c>
      <c r="F64" s="3">
        <v>1130000</v>
      </c>
      <c r="G64" s="3">
        <v>0</v>
      </c>
      <c r="H64" s="3">
        <v>1581508</v>
      </c>
      <c r="I64" s="3">
        <v>198059</v>
      </c>
      <c r="J64" s="3">
        <v>1145000</v>
      </c>
    </row>
    <row r="65" spans="1:10" ht="12.75">
      <c r="A65" s="9"/>
      <c r="B65" s="1"/>
      <c r="C65" s="3"/>
      <c r="D65" s="3"/>
      <c r="E65" s="3"/>
      <c r="F65" s="3"/>
      <c r="G65" s="3"/>
      <c r="H65" s="3"/>
      <c r="I65" s="3"/>
      <c r="J65" s="3"/>
    </row>
    <row r="66" spans="1:10" ht="13.5" thickBot="1">
      <c r="A66" s="8" t="s">
        <v>44</v>
      </c>
      <c r="B66" s="1"/>
      <c r="C66" s="3"/>
      <c r="D66" s="3"/>
      <c r="E66" s="3"/>
      <c r="F66" s="3"/>
      <c r="G66" s="3"/>
      <c r="H66" s="3"/>
      <c r="I66" s="3"/>
      <c r="J66" s="3"/>
    </row>
    <row r="67" spans="1:10" ht="12.75">
      <c r="A67" s="9" t="s">
        <v>45</v>
      </c>
      <c r="B67" s="1" t="s">
        <v>22</v>
      </c>
      <c r="C67" s="3"/>
      <c r="D67" s="3"/>
      <c r="E67" s="3"/>
      <c r="F67" s="3"/>
      <c r="G67" s="3"/>
      <c r="H67" s="3"/>
      <c r="I67" s="3"/>
      <c r="J67" s="3"/>
    </row>
    <row r="68" spans="1:10" ht="12.75">
      <c r="A68" s="4">
        <v>96</v>
      </c>
      <c r="B68" s="1" t="s">
        <v>17</v>
      </c>
      <c r="C68" s="3"/>
      <c r="D68" s="3"/>
      <c r="E68" s="3"/>
      <c r="F68" s="3"/>
      <c r="G68" s="3"/>
      <c r="H68" s="3"/>
      <c r="I68" s="3">
        <v>19822</v>
      </c>
      <c r="J68" s="3">
        <v>89898</v>
      </c>
    </row>
    <row r="69" spans="1:10" ht="12.75">
      <c r="A69" s="4" t="s">
        <v>18</v>
      </c>
      <c r="B69" s="1"/>
      <c r="C69" s="3">
        <f>519296-75000</f>
        <v>444296</v>
      </c>
      <c r="D69" s="3">
        <v>252921</v>
      </c>
      <c r="E69" s="3">
        <v>156436</v>
      </c>
      <c r="F69" s="3">
        <v>0</v>
      </c>
      <c r="G69" s="3">
        <v>7517</v>
      </c>
      <c r="H69" s="3">
        <f>431015-75000</f>
        <v>356015</v>
      </c>
      <c r="I69" s="3">
        <v>108104</v>
      </c>
      <c r="J69" s="3">
        <v>0</v>
      </c>
    </row>
    <row r="70" spans="1:10" ht="12.75">
      <c r="A70" s="4" t="s">
        <v>19</v>
      </c>
      <c r="B70" s="1"/>
      <c r="C70" s="3">
        <v>1975784</v>
      </c>
      <c r="D70" s="3">
        <v>1529752</v>
      </c>
      <c r="E70" s="3">
        <v>378950</v>
      </c>
      <c r="F70" s="3">
        <v>0</v>
      </c>
      <c r="G70" s="3">
        <v>0</v>
      </c>
      <c r="H70" s="3">
        <v>461828</v>
      </c>
      <c r="I70" s="3">
        <v>1622060</v>
      </c>
      <c r="J70" s="3">
        <v>0</v>
      </c>
    </row>
    <row r="71" spans="1:10" ht="12.75">
      <c r="A71" s="4" t="s">
        <v>46</v>
      </c>
      <c r="C71" s="12">
        <v>4923835</v>
      </c>
      <c r="D71" s="3">
        <v>3146066</v>
      </c>
      <c r="E71" s="3">
        <v>1164251</v>
      </c>
      <c r="F71" s="3">
        <v>0</v>
      </c>
      <c r="G71" s="3">
        <v>348000</v>
      </c>
      <c r="H71" s="3">
        <v>3894778</v>
      </c>
      <c r="I71" s="3">
        <v>2651116</v>
      </c>
      <c r="J71" s="3">
        <v>0</v>
      </c>
    </row>
    <row r="72" spans="1:10" ht="12.75">
      <c r="A72" s="11" t="s">
        <v>47</v>
      </c>
      <c r="B72" s="1" t="s">
        <v>16</v>
      </c>
      <c r="C72" s="3"/>
      <c r="D72" s="3"/>
      <c r="E72" s="3"/>
      <c r="F72" s="3"/>
      <c r="G72" s="3"/>
      <c r="H72" s="3"/>
      <c r="I72" s="3"/>
      <c r="J72" s="3"/>
    </row>
    <row r="73" spans="1:10" ht="12.75">
      <c r="A73" s="4" t="s">
        <v>20</v>
      </c>
      <c r="B73" s="1" t="s">
        <v>23</v>
      </c>
      <c r="C73" s="3">
        <v>722576</v>
      </c>
      <c r="D73" s="3">
        <v>568885</v>
      </c>
      <c r="E73" s="3">
        <v>90228</v>
      </c>
      <c r="F73" s="3">
        <f>61372-657</f>
        <v>60715</v>
      </c>
      <c r="G73" s="3">
        <v>0</v>
      </c>
      <c r="H73" s="3">
        <v>678966</v>
      </c>
      <c r="I73" s="3">
        <v>43609</v>
      </c>
      <c r="J73" s="3">
        <v>59070</v>
      </c>
    </row>
    <row r="74" spans="1:10" ht="12.75">
      <c r="A74" s="4"/>
      <c r="B74" s="1"/>
      <c r="C74" s="3"/>
      <c r="D74" s="3"/>
      <c r="E74" s="3"/>
      <c r="F74" s="3"/>
      <c r="G74" s="3"/>
      <c r="H74" s="3"/>
      <c r="I74" s="3"/>
      <c r="J74" s="3"/>
    </row>
    <row r="75" spans="1:10" ht="13.5" thickBot="1">
      <c r="A75" s="8" t="s">
        <v>48</v>
      </c>
      <c r="B75" s="1"/>
      <c r="C75" s="3"/>
      <c r="D75" s="3"/>
      <c r="E75" s="3"/>
      <c r="F75" s="3"/>
      <c r="G75" s="3"/>
      <c r="H75" s="3"/>
      <c r="I75" s="3"/>
      <c r="J75" s="3"/>
    </row>
    <row r="76" spans="1:10" ht="12.75">
      <c r="A76" s="9" t="s">
        <v>49</v>
      </c>
      <c r="B76" s="1" t="s">
        <v>22</v>
      </c>
      <c r="C76" s="3"/>
      <c r="D76" s="3"/>
      <c r="E76" s="3"/>
      <c r="F76" s="3"/>
      <c r="G76" s="3"/>
      <c r="H76" s="3"/>
      <c r="I76" s="3"/>
      <c r="J76" s="3"/>
    </row>
    <row r="77" spans="1:10" ht="12.75">
      <c r="A77" s="4">
        <v>96</v>
      </c>
      <c r="B77" s="1" t="s">
        <v>17</v>
      </c>
      <c r="C77" s="3"/>
      <c r="D77" s="3"/>
      <c r="E77" s="3"/>
      <c r="F77" s="3"/>
      <c r="G77" s="3"/>
      <c r="H77" s="3"/>
      <c r="I77" s="3">
        <v>49418</v>
      </c>
      <c r="J77" s="3">
        <v>213295</v>
      </c>
    </row>
    <row r="78" spans="1:10" ht="12.75">
      <c r="A78" s="4" t="s">
        <v>18</v>
      </c>
      <c r="B78" s="1"/>
      <c r="C78" s="3">
        <v>542425</v>
      </c>
      <c r="D78" s="3">
        <v>297963</v>
      </c>
      <c r="E78" s="3">
        <v>140805</v>
      </c>
      <c r="F78" s="3">
        <v>0</v>
      </c>
      <c r="G78" s="3">
        <v>0</v>
      </c>
      <c r="H78" s="3">
        <v>575630</v>
      </c>
      <c r="I78" s="3">
        <v>16213</v>
      </c>
      <c r="J78" s="3">
        <v>37104</v>
      </c>
    </row>
    <row r="79" spans="1:10" ht="12.75">
      <c r="A79" s="4" t="s">
        <v>19</v>
      </c>
      <c r="B79" s="1"/>
      <c r="C79" s="3">
        <v>1387800</v>
      </c>
      <c r="D79" s="3">
        <v>1078230</v>
      </c>
      <c r="E79" s="3">
        <v>297445</v>
      </c>
      <c r="F79" s="3">
        <v>0</v>
      </c>
      <c r="G79" s="3">
        <v>0</v>
      </c>
      <c r="H79" s="3">
        <v>929296</v>
      </c>
      <c r="I79" s="3">
        <v>474717</v>
      </c>
      <c r="J79" s="3">
        <v>0</v>
      </c>
    </row>
    <row r="80" spans="1:10" ht="12.75">
      <c r="A80" s="4" t="s">
        <v>20</v>
      </c>
      <c r="B80" s="1"/>
      <c r="C80" s="3">
        <v>6304142</v>
      </c>
      <c r="D80" s="3">
        <v>4632520</v>
      </c>
      <c r="E80" s="3">
        <v>1298354</v>
      </c>
      <c r="F80" s="3">
        <v>0</v>
      </c>
      <c r="G80" s="3">
        <v>227068</v>
      </c>
      <c r="H80" s="3">
        <v>5429853</v>
      </c>
      <c r="I80" s="3">
        <v>1349005</v>
      </c>
      <c r="J80" s="3">
        <v>0</v>
      </c>
    </row>
    <row r="81" spans="1:2" ht="12.75">
      <c r="A81" s="11" t="s">
        <v>50</v>
      </c>
      <c r="B81" s="1" t="s">
        <v>16</v>
      </c>
    </row>
    <row r="82" spans="1:10" ht="12.75">
      <c r="A82" s="4" t="s">
        <v>20</v>
      </c>
      <c r="B82" s="1" t="s">
        <v>23</v>
      </c>
      <c r="C82" s="3">
        <v>4889361</v>
      </c>
      <c r="D82" s="3">
        <v>3483286</v>
      </c>
      <c r="E82" s="3">
        <v>703655</v>
      </c>
      <c r="F82" s="3">
        <v>202000</v>
      </c>
      <c r="G82" s="3">
        <v>412832</v>
      </c>
      <c r="H82" s="3">
        <v>4415392</v>
      </c>
      <c r="I82" s="3">
        <v>473969</v>
      </c>
      <c r="J82" s="3">
        <v>203314</v>
      </c>
    </row>
    <row r="83" spans="1:2" ht="12.75">
      <c r="A83" s="9"/>
      <c r="B83" s="1"/>
    </row>
    <row r="84" spans="1:10" ht="13.5" thickBot="1">
      <c r="A84" s="8" t="s">
        <v>51</v>
      </c>
      <c r="B84" s="1"/>
      <c r="C84" s="3"/>
      <c r="D84" s="3"/>
      <c r="E84" s="3"/>
      <c r="F84" s="3"/>
      <c r="G84" s="3"/>
      <c r="H84" s="3"/>
      <c r="I84" s="3"/>
      <c r="J84" s="3"/>
    </row>
    <row r="85" spans="1:10" ht="12.75">
      <c r="A85" s="9" t="s">
        <v>52</v>
      </c>
      <c r="B85" s="1" t="s">
        <v>16</v>
      </c>
      <c r="C85" s="3"/>
      <c r="D85" s="3"/>
      <c r="E85" s="3"/>
      <c r="F85" s="3"/>
      <c r="G85" s="3"/>
      <c r="H85" s="3"/>
      <c r="I85" s="3"/>
      <c r="J85" s="3"/>
    </row>
    <row r="86" spans="1:10" ht="12.75">
      <c r="A86" s="4">
        <v>96</v>
      </c>
      <c r="B86" s="1" t="s">
        <v>17</v>
      </c>
      <c r="C86" s="3"/>
      <c r="D86" s="3"/>
      <c r="E86" s="3"/>
      <c r="F86" s="3"/>
      <c r="G86" s="3"/>
      <c r="H86" s="3"/>
      <c r="I86" s="3">
        <v>109499</v>
      </c>
      <c r="J86" s="3">
        <v>0</v>
      </c>
    </row>
    <row r="87" spans="1:10" ht="12.75">
      <c r="A87" s="4" t="s">
        <v>18</v>
      </c>
      <c r="B87" s="1"/>
      <c r="C87" s="13">
        <v>78309</v>
      </c>
      <c r="D87" s="13">
        <v>9299</v>
      </c>
      <c r="E87" s="13">
        <v>4250</v>
      </c>
      <c r="F87" s="13">
        <v>0</v>
      </c>
      <c r="G87" s="13">
        <v>0</v>
      </c>
      <c r="H87" s="13">
        <v>95006</v>
      </c>
      <c r="I87" s="13">
        <v>92802</v>
      </c>
      <c r="J87" s="13">
        <v>0</v>
      </c>
    </row>
    <row r="88" spans="1:10" ht="12.75">
      <c r="A88" s="4" t="s">
        <v>19</v>
      </c>
      <c r="B88" s="1"/>
      <c r="C88" s="13">
        <v>254138</v>
      </c>
      <c r="D88" s="13">
        <v>178980</v>
      </c>
      <c r="E88" s="13">
        <v>63871</v>
      </c>
      <c r="F88" s="13">
        <v>0</v>
      </c>
      <c r="G88" s="13">
        <v>0</v>
      </c>
      <c r="H88" s="13">
        <v>174948</v>
      </c>
      <c r="I88" s="13">
        <v>171993</v>
      </c>
      <c r="J88" s="13">
        <v>0</v>
      </c>
    </row>
    <row r="89" spans="1:10" ht="12.75">
      <c r="A89" s="4" t="s">
        <v>20</v>
      </c>
      <c r="B89" s="1"/>
      <c r="C89" s="13">
        <v>1349886</v>
      </c>
      <c r="D89" s="13">
        <v>478420</v>
      </c>
      <c r="E89" s="13">
        <v>732987</v>
      </c>
      <c r="F89" s="13">
        <v>0</v>
      </c>
      <c r="G89" s="13">
        <v>105294</v>
      </c>
      <c r="H89" s="13">
        <v>653823</v>
      </c>
      <c r="I89" s="13">
        <v>868054</v>
      </c>
      <c r="J89" s="13">
        <v>0</v>
      </c>
    </row>
    <row r="90" spans="1:10" ht="12.75">
      <c r="A90" s="4"/>
      <c r="B90" s="1"/>
      <c r="C90" s="3"/>
      <c r="D90" s="3"/>
      <c r="E90" s="3"/>
      <c r="F90" s="3"/>
      <c r="G90" s="3"/>
      <c r="H90" s="3"/>
      <c r="I90" s="3"/>
      <c r="J90" s="3"/>
    </row>
    <row r="91" spans="1:10" ht="13.5" thickBot="1">
      <c r="A91" s="8" t="s">
        <v>53</v>
      </c>
      <c r="B91" s="1"/>
      <c r="C91" s="3"/>
      <c r="D91" s="3"/>
      <c r="E91" s="3"/>
      <c r="F91" s="3"/>
      <c r="G91" s="3"/>
      <c r="H91" s="3"/>
      <c r="I91" s="3"/>
      <c r="J91" s="3"/>
    </row>
    <row r="92" spans="1:10" ht="12.75">
      <c r="A92" s="9" t="s">
        <v>54</v>
      </c>
      <c r="B92" s="1" t="s">
        <v>16</v>
      </c>
      <c r="C92" s="3"/>
      <c r="D92" s="3"/>
      <c r="E92" s="3"/>
      <c r="F92" s="3"/>
      <c r="G92" s="3"/>
      <c r="H92" s="3"/>
      <c r="I92" s="3"/>
      <c r="J92" s="3"/>
    </row>
    <row r="93" spans="1:10" ht="12.75">
      <c r="A93" s="4">
        <v>96</v>
      </c>
      <c r="B93" s="1" t="s">
        <v>17</v>
      </c>
      <c r="C93" s="3"/>
      <c r="D93" s="3"/>
      <c r="E93" s="3"/>
      <c r="F93" s="3"/>
      <c r="G93" s="3"/>
      <c r="H93" s="3"/>
      <c r="I93" s="3">
        <v>189324</v>
      </c>
      <c r="J93" s="3">
        <v>0</v>
      </c>
    </row>
    <row r="94" spans="1:10" ht="12.75">
      <c r="A94" s="4" t="s">
        <v>18</v>
      </c>
      <c r="B94" s="1"/>
      <c r="C94" s="3">
        <v>233154</v>
      </c>
      <c r="D94" s="3">
        <v>76524</v>
      </c>
      <c r="E94" s="3">
        <v>23000</v>
      </c>
      <c r="F94" s="3">
        <v>0</v>
      </c>
      <c r="G94" s="3">
        <v>0</v>
      </c>
      <c r="H94" s="3">
        <v>205776</v>
      </c>
      <c r="I94" s="3">
        <v>216701</v>
      </c>
      <c r="J94" s="3">
        <v>30485</v>
      </c>
    </row>
    <row r="95" spans="1:10" ht="12.75">
      <c r="A95" s="4" t="s">
        <v>19</v>
      </c>
      <c r="B95" s="1"/>
      <c r="C95" s="3">
        <v>1012751</v>
      </c>
      <c r="D95" s="3">
        <v>821099</v>
      </c>
      <c r="E95" s="3">
        <v>118782</v>
      </c>
      <c r="F95" s="3">
        <v>0</v>
      </c>
      <c r="G95" s="3">
        <v>0</v>
      </c>
      <c r="H95" s="3">
        <v>205816</v>
      </c>
      <c r="I95" s="3">
        <v>1023636</v>
      </c>
      <c r="J95" s="3">
        <v>0</v>
      </c>
    </row>
    <row r="96" spans="1:10" ht="12.75">
      <c r="A96" s="4" t="s">
        <v>20</v>
      </c>
      <c r="B96" s="1"/>
      <c r="C96" s="3">
        <v>4484493</v>
      </c>
      <c r="D96" s="3">
        <v>3085956</v>
      </c>
      <c r="E96" s="3">
        <v>1077463</v>
      </c>
      <c r="F96" s="3">
        <v>0</v>
      </c>
      <c r="G96" s="3">
        <v>134126</v>
      </c>
      <c r="H96" s="3">
        <v>2820420</v>
      </c>
      <c r="I96" s="3">
        <v>2687708</v>
      </c>
      <c r="J96" s="3">
        <v>0</v>
      </c>
    </row>
    <row r="97" spans="1:2" ht="12.75">
      <c r="A97" s="9" t="s">
        <v>55</v>
      </c>
      <c r="B97" s="1" t="s">
        <v>22</v>
      </c>
    </row>
    <row r="98" spans="1:10" ht="12.75">
      <c r="A98" s="4" t="s">
        <v>20</v>
      </c>
      <c r="B98" s="1" t="s">
        <v>23</v>
      </c>
      <c r="C98" s="3">
        <v>2088501</v>
      </c>
      <c r="D98" s="3">
        <v>1351421</v>
      </c>
      <c r="E98" s="3">
        <v>191612</v>
      </c>
      <c r="F98" s="3">
        <v>506255</v>
      </c>
      <c r="G98" s="3">
        <v>2000</v>
      </c>
      <c r="H98" s="3">
        <v>1807841</v>
      </c>
      <c r="I98" s="3">
        <v>280659</v>
      </c>
      <c r="J98" s="3">
        <v>241000</v>
      </c>
    </row>
    <row r="99" spans="1:10" ht="12.75">
      <c r="A99" s="9"/>
      <c r="B99" s="1"/>
      <c r="C99" s="3"/>
      <c r="D99" s="3"/>
      <c r="E99" s="3"/>
      <c r="F99" s="3"/>
      <c r="G99" s="3"/>
      <c r="H99" s="3"/>
      <c r="I99" s="3"/>
      <c r="J99" s="3"/>
    </row>
    <row r="100" spans="1:10" ht="13.5" thickBot="1">
      <c r="A100" s="8" t="s">
        <v>56</v>
      </c>
      <c r="B100" s="1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11" t="s">
        <v>57</v>
      </c>
      <c r="B101" s="1" t="s">
        <v>22</v>
      </c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4">
        <v>96</v>
      </c>
      <c r="B102" s="1" t="s">
        <v>17</v>
      </c>
      <c r="C102" s="3"/>
      <c r="D102" s="3"/>
      <c r="E102" s="3"/>
      <c r="F102" s="3"/>
      <c r="G102" s="3"/>
      <c r="H102" s="3"/>
      <c r="I102" s="14">
        <v>30188</v>
      </c>
      <c r="J102" s="14">
        <v>195677</v>
      </c>
    </row>
    <row r="103" spans="1:10" ht="12.75">
      <c r="A103" s="4" t="s">
        <v>18</v>
      </c>
      <c r="C103" s="12">
        <f>1807617-21054</f>
        <v>1786563</v>
      </c>
      <c r="D103" s="15">
        <v>731552</v>
      </c>
      <c r="E103" s="15">
        <v>418142</v>
      </c>
      <c r="F103" s="15">
        <f>193433-133379</f>
        <v>60054</v>
      </c>
      <c r="G103" s="15">
        <v>0</v>
      </c>
      <c r="H103" s="15">
        <f>1764572-21054</f>
        <v>1743518</v>
      </c>
      <c r="I103" s="15">
        <v>73716</v>
      </c>
      <c r="J103" s="15">
        <v>233882</v>
      </c>
    </row>
    <row r="104" spans="1:10" ht="12.75">
      <c r="A104" s="4" t="s">
        <v>19</v>
      </c>
      <c r="C104" s="13">
        <f>1442197-25750</f>
        <v>1416447</v>
      </c>
      <c r="D104" s="13">
        <v>801564</v>
      </c>
      <c r="E104" s="13">
        <v>332705</v>
      </c>
      <c r="F104" s="13">
        <v>0</v>
      </c>
      <c r="G104" s="13">
        <f>91240-25750</f>
        <v>65490</v>
      </c>
      <c r="H104" s="13">
        <f>804383-25750</f>
        <v>778633</v>
      </c>
      <c r="I104" s="13">
        <v>711526</v>
      </c>
      <c r="J104" s="13">
        <v>74850</v>
      </c>
    </row>
    <row r="105" spans="1:10" ht="12.75">
      <c r="A105" s="4" t="s">
        <v>20</v>
      </c>
      <c r="C105" s="12">
        <v>4342085</v>
      </c>
      <c r="D105" s="12">
        <v>2354953</v>
      </c>
      <c r="E105" s="12">
        <v>1569278</v>
      </c>
      <c r="F105" s="12">
        <v>0</v>
      </c>
      <c r="G105" s="12">
        <v>336845</v>
      </c>
      <c r="H105" s="12">
        <v>4721464</v>
      </c>
      <c r="I105" s="12">
        <v>332143</v>
      </c>
      <c r="J105" s="12">
        <v>54859</v>
      </c>
    </row>
    <row r="106" spans="1:3" ht="12.75">
      <c r="A106" s="11" t="s">
        <v>58</v>
      </c>
      <c r="B106" s="1" t="s">
        <v>16</v>
      </c>
      <c r="C106" s="10"/>
    </row>
    <row r="107" spans="1:10" ht="12.75">
      <c r="A107" s="4" t="s">
        <v>20</v>
      </c>
      <c r="B107" s="1" t="s">
        <v>23</v>
      </c>
      <c r="C107" s="12">
        <v>1793059</v>
      </c>
      <c r="D107" s="12">
        <v>1379427</v>
      </c>
      <c r="E107" s="12">
        <v>62225</v>
      </c>
      <c r="F107" s="12">
        <v>100000</v>
      </c>
      <c r="G107" s="12">
        <v>243325</v>
      </c>
      <c r="H107" s="12">
        <v>1604394</v>
      </c>
      <c r="I107" s="12">
        <v>188666</v>
      </c>
      <c r="J107" s="12">
        <v>100000</v>
      </c>
    </row>
    <row r="108" spans="1:3" ht="12.75">
      <c r="A108" s="11" t="s">
        <v>59</v>
      </c>
      <c r="B108" s="1" t="s">
        <v>16</v>
      </c>
      <c r="C108" s="10"/>
    </row>
    <row r="109" spans="1:10" ht="12.75">
      <c r="A109" s="4" t="s">
        <v>20</v>
      </c>
      <c r="B109" s="1" t="s">
        <v>23</v>
      </c>
      <c r="C109" s="12">
        <f>442280-200000</f>
        <v>242280</v>
      </c>
      <c r="D109" s="15">
        <v>230280</v>
      </c>
      <c r="E109" s="15">
        <v>12000</v>
      </c>
      <c r="F109" s="15">
        <v>0</v>
      </c>
      <c r="G109" s="15">
        <v>0</v>
      </c>
      <c r="H109" s="15">
        <f>373161-200000</f>
        <v>173161</v>
      </c>
      <c r="I109" s="15">
        <v>68819</v>
      </c>
      <c r="J109" s="15">
        <v>0</v>
      </c>
    </row>
    <row r="110" ht="12.75">
      <c r="C110" s="10" t="s">
        <v>60</v>
      </c>
    </row>
    <row r="111" spans="1:3" ht="12.75">
      <c r="A111" s="16" t="s">
        <v>61</v>
      </c>
      <c r="B111" s="1" t="s">
        <v>16</v>
      </c>
      <c r="C111" s="10"/>
    </row>
    <row r="112" spans="1:10" ht="12.75">
      <c r="A112" s="4" t="s">
        <v>20</v>
      </c>
      <c r="B112" s="1" t="s">
        <v>23</v>
      </c>
      <c r="C112" s="12">
        <v>358352</v>
      </c>
      <c r="D112" s="12">
        <v>298485</v>
      </c>
      <c r="E112" s="12">
        <v>29010</v>
      </c>
      <c r="F112" s="12">
        <v>30000</v>
      </c>
      <c r="G112" s="12">
        <v>0</v>
      </c>
      <c r="H112" s="12">
        <v>334347</v>
      </c>
      <c r="I112" s="12">
        <v>24002</v>
      </c>
      <c r="J112" s="12">
        <v>42474</v>
      </c>
    </row>
    <row r="113" spans="1:3" ht="12.75">
      <c r="A113" s="16" t="s">
        <v>62</v>
      </c>
      <c r="B113" s="1" t="s">
        <v>16</v>
      </c>
      <c r="C113" s="10"/>
    </row>
    <row r="114" spans="1:10" ht="12.75">
      <c r="A114" s="4" t="s">
        <v>20</v>
      </c>
      <c r="B114" s="1" t="s">
        <v>23</v>
      </c>
      <c r="C114" s="12">
        <v>612954</v>
      </c>
      <c r="D114" s="12">
        <v>453158</v>
      </c>
      <c r="E114" s="12">
        <v>38800</v>
      </c>
      <c r="F114" s="12">
        <v>101500</v>
      </c>
      <c r="G114" s="12">
        <v>0</v>
      </c>
      <c r="H114" s="12">
        <v>80219</v>
      </c>
      <c r="I114" s="12">
        <v>532734</v>
      </c>
      <c r="J114" s="12">
        <v>100000</v>
      </c>
    </row>
    <row r="115" ht="12.75">
      <c r="C115" s="10"/>
    </row>
    <row r="116" spans="1:10" ht="13.5" thickBot="1">
      <c r="A116" s="8" t="s">
        <v>63</v>
      </c>
      <c r="B116" s="1"/>
      <c r="C116" s="3"/>
      <c r="D116" s="3"/>
      <c r="E116" s="3"/>
      <c r="F116" s="3"/>
      <c r="G116" s="3"/>
      <c r="H116" s="3"/>
      <c r="I116" s="3"/>
      <c r="J116" s="3"/>
    </row>
    <row r="117" spans="1:2" ht="12.75">
      <c r="A117" s="11" t="s">
        <v>64</v>
      </c>
      <c r="B117" s="1" t="s">
        <v>16</v>
      </c>
    </row>
    <row r="118" spans="1:10" ht="12.75">
      <c r="A118" s="4">
        <v>96</v>
      </c>
      <c r="B118" s="1" t="s">
        <v>17</v>
      </c>
      <c r="C118" s="3"/>
      <c r="D118" s="3"/>
      <c r="E118" s="3"/>
      <c r="F118" s="3"/>
      <c r="G118" s="3"/>
      <c r="H118" s="3"/>
      <c r="I118" s="3">
        <v>100349</v>
      </c>
      <c r="J118" s="3">
        <v>0</v>
      </c>
    </row>
    <row r="119" spans="1:10" ht="12.75">
      <c r="A119" s="4" t="s">
        <v>18</v>
      </c>
      <c r="B119" s="1"/>
      <c r="C119" s="12">
        <v>115676</v>
      </c>
      <c r="D119" s="12">
        <v>90159</v>
      </c>
      <c r="E119" s="12">
        <v>8542</v>
      </c>
      <c r="F119" s="12">
        <v>0</v>
      </c>
      <c r="G119" s="12">
        <v>630</v>
      </c>
      <c r="H119" s="12">
        <v>82062</v>
      </c>
      <c r="I119" s="12">
        <v>133964</v>
      </c>
      <c r="J119" s="12">
        <v>0</v>
      </c>
    </row>
    <row r="120" spans="1:10" ht="12.75">
      <c r="A120" s="4" t="s">
        <v>19</v>
      </c>
      <c r="B120" s="1"/>
      <c r="C120" s="12">
        <v>136117</v>
      </c>
      <c r="D120" s="12">
        <v>96854</v>
      </c>
      <c r="E120" s="12">
        <v>28470</v>
      </c>
      <c r="F120" s="12">
        <v>0</v>
      </c>
      <c r="G120" s="12">
        <v>0</v>
      </c>
      <c r="H120" s="12">
        <v>103126</v>
      </c>
      <c r="I120" s="12">
        <v>166955</v>
      </c>
      <c r="J120" s="12">
        <v>0</v>
      </c>
    </row>
    <row r="121" spans="1:10" ht="12.75">
      <c r="A121" s="4" t="s">
        <v>20</v>
      </c>
      <c r="B121" s="1"/>
      <c r="C121" s="12">
        <v>3846556</v>
      </c>
      <c r="D121" s="12">
        <v>2217912</v>
      </c>
      <c r="E121" s="12">
        <v>1407260</v>
      </c>
      <c r="F121" s="12">
        <v>0</v>
      </c>
      <c r="G121" s="12">
        <v>155488</v>
      </c>
      <c r="H121" s="12">
        <v>3115164</v>
      </c>
      <c r="I121" s="12">
        <v>902199</v>
      </c>
      <c r="J121" s="12">
        <v>0</v>
      </c>
    </row>
    <row r="122" spans="1:10" ht="12.75">
      <c r="A122" s="11" t="s">
        <v>65</v>
      </c>
      <c r="B122" s="1" t="s">
        <v>22</v>
      </c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4" t="s">
        <v>20</v>
      </c>
      <c r="B123" s="1" t="s">
        <v>23</v>
      </c>
      <c r="C123" s="3">
        <v>3376408</v>
      </c>
      <c r="D123" s="3">
        <v>3014427</v>
      </c>
      <c r="E123" s="3">
        <v>327856</v>
      </c>
      <c r="F123" s="3">
        <v>0</v>
      </c>
      <c r="G123" s="3">
        <v>0</v>
      </c>
      <c r="H123" s="14">
        <v>3224360</v>
      </c>
      <c r="I123" s="14">
        <v>148242</v>
      </c>
      <c r="J123" s="14">
        <v>0</v>
      </c>
    </row>
    <row r="124" spans="1:10" ht="12.75">
      <c r="A124" s="4"/>
      <c r="B124" s="1"/>
      <c r="C124" s="3"/>
      <c r="D124" s="3"/>
      <c r="E124" s="3"/>
      <c r="F124" s="3"/>
      <c r="G124" s="3"/>
      <c r="H124" s="3"/>
      <c r="I124" s="3"/>
      <c r="J124" s="3"/>
    </row>
    <row r="125" spans="1:10" ht="13.5" thickBot="1">
      <c r="A125" s="8" t="s">
        <v>66</v>
      </c>
      <c r="B125" s="1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9" t="s">
        <v>67</v>
      </c>
      <c r="B126" s="1" t="s">
        <v>22</v>
      </c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4">
        <v>96</v>
      </c>
      <c r="B127" s="1" t="s">
        <v>17</v>
      </c>
      <c r="C127" s="3"/>
      <c r="D127" s="3"/>
      <c r="E127" s="3"/>
      <c r="F127" s="3"/>
      <c r="G127" s="3"/>
      <c r="H127" s="3"/>
      <c r="I127" s="3">
        <v>37585</v>
      </c>
      <c r="J127" s="3">
        <v>2074461</v>
      </c>
    </row>
    <row r="128" spans="1:10" ht="12.75">
      <c r="A128" s="4" t="s">
        <v>18</v>
      </c>
      <c r="B128" s="1"/>
      <c r="C128" s="3">
        <v>3942262</v>
      </c>
      <c r="D128" s="3">
        <v>3646738</v>
      </c>
      <c r="E128" s="3">
        <v>5550</v>
      </c>
      <c r="F128" s="3">
        <v>0</v>
      </c>
      <c r="G128" s="3">
        <v>31912</v>
      </c>
      <c r="H128" s="3">
        <v>3940850</v>
      </c>
      <c r="I128" s="3">
        <v>38997</v>
      </c>
      <c r="J128" s="3">
        <v>515172</v>
      </c>
    </row>
    <row r="129" spans="1:10" ht="12.75">
      <c r="A129" s="4" t="s">
        <v>19</v>
      </c>
      <c r="B129" s="1"/>
      <c r="C129" s="3">
        <v>2318649</v>
      </c>
      <c r="D129" s="3">
        <v>2113403</v>
      </c>
      <c r="E129" s="3">
        <v>200</v>
      </c>
      <c r="F129" s="3">
        <v>0</v>
      </c>
      <c r="G129" s="3">
        <v>0</v>
      </c>
      <c r="H129" s="3">
        <v>1830177</v>
      </c>
      <c r="I129" s="3">
        <v>526468</v>
      </c>
      <c r="J129" s="3">
        <v>0</v>
      </c>
    </row>
    <row r="130" spans="1:10" ht="12.75">
      <c r="A130" s="4" t="s">
        <v>20</v>
      </c>
      <c r="B130" s="1"/>
      <c r="C130" s="3">
        <v>8117610</v>
      </c>
      <c r="D130" s="3">
        <v>8006457</v>
      </c>
      <c r="E130" s="3">
        <v>15200</v>
      </c>
      <c r="F130" s="3">
        <v>0</v>
      </c>
      <c r="G130" s="3">
        <v>0</v>
      </c>
      <c r="H130" s="3">
        <v>5309910</v>
      </c>
      <c r="I130" s="3">
        <v>3088089</v>
      </c>
      <c r="J130" s="3">
        <v>86960</v>
      </c>
    </row>
    <row r="131" spans="1:2" ht="12.75">
      <c r="A131" s="9" t="s">
        <v>68</v>
      </c>
      <c r="B131" s="1" t="s">
        <v>69</v>
      </c>
    </row>
    <row r="132" spans="1:10" ht="12.75">
      <c r="A132" s="4" t="s">
        <v>20</v>
      </c>
      <c r="B132" s="1" t="s">
        <v>23</v>
      </c>
      <c r="C132" s="3">
        <f>186959-18700</f>
        <v>168259</v>
      </c>
      <c r="D132" s="3">
        <v>153906</v>
      </c>
      <c r="E132" s="3">
        <v>50</v>
      </c>
      <c r="F132" s="3">
        <f>32700-18700</f>
        <v>14000</v>
      </c>
      <c r="G132" s="3">
        <v>0</v>
      </c>
      <c r="H132" s="3">
        <f>183426-18700</f>
        <v>164726</v>
      </c>
      <c r="I132" s="3">
        <v>3764</v>
      </c>
      <c r="J132" s="3">
        <v>33595</v>
      </c>
    </row>
    <row r="133" spans="1:10" ht="12.75">
      <c r="A133" s="9"/>
      <c r="B133" s="1"/>
      <c r="C133" s="3" t="s">
        <v>70</v>
      </c>
      <c r="D133" s="3"/>
      <c r="E133" s="3"/>
      <c r="F133" s="3"/>
      <c r="G133" s="3"/>
      <c r="H133" s="3"/>
      <c r="I133" s="3"/>
      <c r="J133" s="3"/>
    </row>
    <row r="134" spans="1:10" ht="13.5" thickBot="1">
      <c r="A134" s="8" t="s">
        <v>71</v>
      </c>
      <c r="B134" s="1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9" t="s">
        <v>72</v>
      </c>
      <c r="B135" s="1" t="s">
        <v>22</v>
      </c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4">
        <v>96</v>
      </c>
      <c r="B136" s="1" t="s">
        <v>17</v>
      </c>
      <c r="C136" s="3"/>
      <c r="D136" s="3"/>
      <c r="E136" s="3"/>
      <c r="F136" s="3"/>
      <c r="G136" s="3"/>
      <c r="H136" s="3"/>
      <c r="I136" s="3">
        <v>109381</v>
      </c>
      <c r="J136" s="3">
        <v>0</v>
      </c>
    </row>
    <row r="137" spans="1:10" ht="12.75">
      <c r="A137" s="4" t="s">
        <v>18</v>
      </c>
      <c r="B137" s="1"/>
      <c r="C137" s="3">
        <v>94803</v>
      </c>
      <c r="D137" s="3">
        <v>4905</v>
      </c>
      <c r="E137" s="3">
        <v>1250</v>
      </c>
      <c r="F137" s="3">
        <v>0</v>
      </c>
      <c r="G137" s="3">
        <v>0</v>
      </c>
      <c r="H137" s="3">
        <v>159445</v>
      </c>
      <c r="I137" s="3">
        <v>41240</v>
      </c>
      <c r="J137" s="3">
        <v>0</v>
      </c>
    </row>
    <row r="138" spans="1:10" ht="12.75">
      <c r="A138" s="4" t="s">
        <v>19</v>
      </c>
      <c r="B138" s="1"/>
      <c r="C138" s="3">
        <v>85752</v>
      </c>
      <c r="D138" s="3">
        <v>76416</v>
      </c>
      <c r="E138" s="3">
        <v>6720</v>
      </c>
      <c r="F138" s="3">
        <v>0</v>
      </c>
      <c r="G138" s="3">
        <v>0</v>
      </c>
      <c r="H138" s="3">
        <v>99594</v>
      </c>
      <c r="I138" s="3">
        <v>27396</v>
      </c>
      <c r="J138" s="3">
        <v>0</v>
      </c>
    </row>
    <row r="139" spans="1:10" ht="12.75">
      <c r="A139" s="4" t="s">
        <v>20</v>
      </c>
      <c r="B139" s="1"/>
      <c r="C139" s="3">
        <v>4455814</v>
      </c>
      <c r="D139" s="3">
        <v>3548588</v>
      </c>
      <c r="E139" s="3">
        <v>794359</v>
      </c>
      <c r="F139" s="3">
        <v>0</v>
      </c>
      <c r="G139" s="3">
        <v>9000</v>
      </c>
      <c r="H139" s="3">
        <v>3563561</v>
      </c>
      <c r="I139" s="3">
        <v>919651</v>
      </c>
      <c r="J139" s="3">
        <v>0</v>
      </c>
    </row>
    <row r="140" spans="1:10" ht="12.75">
      <c r="A140" s="11" t="s">
        <v>73</v>
      </c>
      <c r="B140" s="1" t="s">
        <v>16</v>
      </c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4" t="s">
        <v>20</v>
      </c>
      <c r="B141" s="1" t="s">
        <v>23</v>
      </c>
      <c r="C141" s="3">
        <v>874314</v>
      </c>
      <c r="D141" s="3">
        <v>762721</v>
      </c>
      <c r="E141" s="3">
        <v>0</v>
      </c>
      <c r="F141" s="3">
        <v>0</v>
      </c>
      <c r="G141" s="3">
        <v>98070</v>
      </c>
      <c r="H141" s="3">
        <v>652509</v>
      </c>
      <c r="I141" s="3">
        <v>221804</v>
      </c>
      <c r="J141" s="3">
        <v>0</v>
      </c>
    </row>
    <row r="142" spans="1:2" ht="12.75">
      <c r="A142" s="9"/>
      <c r="B142" s="1"/>
    </row>
    <row r="143" spans="1:10" ht="13.5" thickBot="1">
      <c r="A143" s="8" t="s">
        <v>74</v>
      </c>
      <c r="B143" s="1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9" t="s">
        <v>75</v>
      </c>
      <c r="B144" s="1" t="s">
        <v>22</v>
      </c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4">
        <v>96</v>
      </c>
      <c r="B145" s="1" t="s">
        <v>17</v>
      </c>
      <c r="C145" s="3"/>
      <c r="D145" s="3"/>
      <c r="E145" s="3"/>
      <c r="F145" s="3"/>
      <c r="G145" s="3"/>
      <c r="H145" s="3"/>
      <c r="I145" s="3">
        <v>66889</v>
      </c>
      <c r="J145" s="3">
        <v>35749</v>
      </c>
    </row>
    <row r="146" spans="1:10" ht="12.75">
      <c r="A146" s="4" t="s">
        <v>18</v>
      </c>
      <c r="B146" s="1"/>
      <c r="C146" s="3">
        <v>46380</v>
      </c>
      <c r="D146" s="3">
        <v>3034</v>
      </c>
      <c r="E146" s="3">
        <v>2507</v>
      </c>
      <c r="F146" s="3">
        <v>0</v>
      </c>
      <c r="G146" s="3">
        <v>0</v>
      </c>
      <c r="H146" s="3">
        <v>112533</v>
      </c>
      <c r="I146" s="3">
        <v>736</v>
      </c>
      <c r="J146" s="3">
        <v>0</v>
      </c>
    </row>
    <row r="147" spans="1:10" ht="12.75">
      <c r="A147" s="4" t="s">
        <v>19</v>
      </c>
      <c r="B147" s="1"/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</row>
    <row r="148" spans="1:10" ht="12.75">
      <c r="A148" s="4" t="s">
        <v>20</v>
      </c>
      <c r="B148" s="1"/>
      <c r="C148" s="3">
        <v>11331885</v>
      </c>
      <c r="D148" s="3">
        <v>10511121</v>
      </c>
      <c r="E148" s="3">
        <v>746600</v>
      </c>
      <c r="F148" s="3">
        <v>0</v>
      </c>
      <c r="G148" s="3">
        <v>5150</v>
      </c>
      <c r="H148" s="3">
        <v>10220501</v>
      </c>
      <c r="I148" s="3">
        <v>1111384</v>
      </c>
      <c r="J148" s="3">
        <v>0</v>
      </c>
    </row>
    <row r="149" spans="1:2" ht="12.75">
      <c r="A149" s="9" t="s">
        <v>76</v>
      </c>
      <c r="B149" s="1" t="s">
        <v>16</v>
      </c>
    </row>
    <row r="150" spans="1:10" ht="12.75">
      <c r="A150" s="4" t="s">
        <v>20</v>
      </c>
      <c r="B150" s="1" t="s">
        <v>23</v>
      </c>
      <c r="C150" s="3">
        <v>8648381</v>
      </c>
      <c r="D150" s="3">
        <v>5461971</v>
      </c>
      <c r="E150" s="3">
        <v>1472440</v>
      </c>
      <c r="F150" s="3">
        <v>0</v>
      </c>
      <c r="G150" s="3">
        <v>1265397</v>
      </c>
      <c r="H150" s="3">
        <v>7709623</v>
      </c>
      <c r="I150" s="3">
        <v>945045</v>
      </c>
      <c r="J150" s="3">
        <v>0</v>
      </c>
    </row>
    <row r="151" spans="1:10" ht="12.75">
      <c r="A151" s="4"/>
      <c r="C151" s="10"/>
      <c r="D151" s="3"/>
      <c r="E151" s="3"/>
      <c r="F151" s="3"/>
      <c r="G151" s="3"/>
      <c r="H151" s="3"/>
      <c r="I151" s="3"/>
      <c r="J151" s="3"/>
    </row>
    <row r="152" spans="1:10" ht="13.5" thickBot="1">
      <c r="A152" s="8" t="s">
        <v>77</v>
      </c>
      <c r="B152" s="1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9" t="s">
        <v>78</v>
      </c>
      <c r="B153" s="1" t="s">
        <v>16</v>
      </c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4">
        <v>96</v>
      </c>
      <c r="B154" s="1" t="s">
        <v>17</v>
      </c>
      <c r="C154" s="3"/>
      <c r="D154" s="3"/>
      <c r="E154" s="3"/>
      <c r="F154" s="3"/>
      <c r="G154" s="3"/>
      <c r="H154" s="3"/>
      <c r="I154" s="3">
        <v>600518</v>
      </c>
      <c r="J154" s="3">
        <v>0</v>
      </c>
    </row>
    <row r="155" spans="1:10" ht="12.75">
      <c r="A155" s="4" t="s">
        <v>18</v>
      </c>
      <c r="B155" s="1"/>
      <c r="C155" s="3">
        <v>65656</v>
      </c>
      <c r="D155" s="3">
        <v>1250</v>
      </c>
      <c r="E155" s="3">
        <v>18000</v>
      </c>
      <c r="F155" s="3">
        <v>0</v>
      </c>
      <c r="G155" s="3">
        <v>0</v>
      </c>
      <c r="H155" s="3">
        <v>217125</v>
      </c>
      <c r="I155" s="3">
        <v>449050</v>
      </c>
      <c r="J155" s="3">
        <v>0</v>
      </c>
    </row>
    <row r="156" spans="1:10" ht="12.75">
      <c r="A156" s="4" t="s">
        <v>19</v>
      </c>
      <c r="B156" s="1"/>
      <c r="C156" s="3">
        <v>75851</v>
      </c>
      <c r="D156" s="3">
        <v>10526</v>
      </c>
      <c r="E156" s="3">
        <v>26050</v>
      </c>
      <c r="F156" s="3">
        <v>0</v>
      </c>
      <c r="G156" s="3">
        <v>0</v>
      </c>
      <c r="H156" s="3">
        <v>157740</v>
      </c>
      <c r="I156" s="3">
        <v>367161</v>
      </c>
      <c r="J156" s="3">
        <v>0</v>
      </c>
    </row>
    <row r="157" spans="1:10" ht="12.75">
      <c r="A157" s="4" t="s">
        <v>20</v>
      </c>
      <c r="B157" s="1"/>
      <c r="C157" s="3">
        <v>1534691</v>
      </c>
      <c r="D157" s="3">
        <v>623669</v>
      </c>
      <c r="E157" s="3">
        <v>757672</v>
      </c>
      <c r="F157" s="3">
        <v>0</v>
      </c>
      <c r="G157" s="3">
        <v>112904</v>
      </c>
      <c r="H157" s="3">
        <v>900623</v>
      </c>
      <c r="I157" s="3">
        <v>1001229</v>
      </c>
      <c r="J157" s="3">
        <v>0</v>
      </c>
    </row>
    <row r="158" spans="2:10" ht="12.75">
      <c r="B158" s="1"/>
      <c r="C158" s="2"/>
      <c r="E158" s="3"/>
      <c r="F158" s="3"/>
      <c r="G158" s="3"/>
      <c r="H158" s="3"/>
      <c r="I158" s="3"/>
      <c r="J158" s="3"/>
    </row>
    <row r="159" spans="1:10" ht="13.5" thickBot="1">
      <c r="A159" s="17" t="s">
        <v>79</v>
      </c>
      <c r="B159" s="1"/>
      <c r="C159" s="3"/>
      <c r="D159" s="3"/>
      <c r="E159" s="3"/>
      <c r="F159" s="3"/>
      <c r="G159" s="3"/>
      <c r="H159" s="3"/>
      <c r="I159" s="3"/>
      <c r="J159" s="3"/>
    </row>
    <row r="160" spans="1:10" ht="13.5" thickTop="1">
      <c r="A160" s="9" t="s">
        <v>80</v>
      </c>
      <c r="B160" s="1" t="s">
        <v>22</v>
      </c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4" t="s">
        <v>20</v>
      </c>
      <c r="B161" s="1" t="s">
        <v>17</v>
      </c>
      <c r="C161" s="3">
        <v>10727470</v>
      </c>
      <c r="D161" s="3">
        <v>8541552</v>
      </c>
      <c r="E161" s="3">
        <v>1488996</v>
      </c>
      <c r="F161" s="3">
        <v>0</v>
      </c>
      <c r="G161" s="3">
        <v>595606</v>
      </c>
      <c r="H161" s="3">
        <v>9680233</v>
      </c>
      <c r="I161" s="3">
        <v>1047237</v>
      </c>
      <c r="J161" s="3">
        <v>0</v>
      </c>
    </row>
    <row r="162" spans="1:10" ht="12.75">
      <c r="A162" s="9" t="s">
        <v>81</v>
      </c>
      <c r="B162" s="1" t="s">
        <v>16</v>
      </c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4" t="s">
        <v>20</v>
      </c>
      <c r="B163" s="1" t="s">
        <v>23</v>
      </c>
      <c r="C163" s="3">
        <v>6881471</v>
      </c>
      <c r="D163" s="3">
        <v>5185983</v>
      </c>
      <c r="E163" s="3">
        <v>1312337</v>
      </c>
      <c r="F163" s="3">
        <v>0</v>
      </c>
      <c r="G163" s="3">
        <v>199031</v>
      </c>
      <c r="H163" s="3">
        <v>6020112</v>
      </c>
      <c r="I163" s="3">
        <v>845370</v>
      </c>
      <c r="J163" s="3">
        <v>0</v>
      </c>
    </row>
    <row r="164" spans="1:10" ht="12.75">
      <c r="A164" s="9"/>
      <c r="B164" s="1"/>
      <c r="C164" s="3"/>
      <c r="D164" s="3"/>
      <c r="E164" s="3"/>
      <c r="F164" s="3"/>
      <c r="G164" s="3"/>
      <c r="H164" s="3"/>
      <c r="I164" s="3"/>
      <c r="J164" s="3"/>
    </row>
    <row r="165" spans="1:10" ht="13.5" thickBot="1">
      <c r="A165" s="8" t="s">
        <v>82</v>
      </c>
      <c r="B165" s="1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9" t="s">
        <v>83</v>
      </c>
      <c r="B166" s="1" t="s">
        <v>22</v>
      </c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4">
        <v>96</v>
      </c>
      <c r="B167" s="1" t="s">
        <v>17</v>
      </c>
      <c r="C167" s="3"/>
      <c r="D167" s="3"/>
      <c r="E167" s="3"/>
      <c r="F167" s="3"/>
      <c r="G167" s="3"/>
      <c r="H167" s="3"/>
      <c r="I167" s="3">
        <v>45944</v>
      </c>
      <c r="J167" s="3">
        <v>71196</v>
      </c>
    </row>
    <row r="168" spans="1:10" ht="12.75">
      <c r="A168" s="4" t="s">
        <v>18</v>
      </c>
      <c r="B168" s="1"/>
      <c r="C168" s="3">
        <v>254272</v>
      </c>
      <c r="D168" s="3">
        <v>101890</v>
      </c>
      <c r="E168" s="3">
        <v>202073</v>
      </c>
      <c r="F168" s="3">
        <v>0</v>
      </c>
      <c r="G168" s="3">
        <v>0</v>
      </c>
      <c r="H168" s="3">
        <v>297910</v>
      </c>
      <c r="I168" s="3">
        <v>52724</v>
      </c>
      <c r="J168" s="3">
        <v>19650</v>
      </c>
    </row>
    <row r="169" spans="1:10" ht="12.75">
      <c r="A169" s="4" t="s">
        <v>19</v>
      </c>
      <c r="B169" s="1"/>
      <c r="C169" s="3">
        <f>535974-23050</f>
        <v>512924</v>
      </c>
      <c r="D169" s="3">
        <v>210826</v>
      </c>
      <c r="E169" s="3">
        <v>293445</v>
      </c>
      <c r="F169" s="3">
        <v>0</v>
      </c>
      <c r="G169" s="3">
        <v>0</v>
      </c>
      <c r="H169" s="3">
        <f>330717-23050</f>
        <v>307667</v>
      </c>
      <c r="I169" s="3">
        <v>257306</v>
      </c>
      <c r="J169" s="3">
        <v>0</v>
      </c>
    </row>
    <row r="170" spans="1:10" ht="12.75">
      <c r="A170" s="4" t="s">
        <v>20</v>
      </c>
      <c r="B170" s="1"/>
      <c r="C170" s="3">
        <v>5714282</v>
      </c>
      <c r="D170" s="3">
        <v>3072657</v>
      </c>
      <c r="E170" s="3">
        <v>2456347</v>
      </c>
      <c r="F170" s="3">
        <v>3500</v>
      </c>
      <c r="G170" s="3">
        <v>108538</v>
      </c>
      <c r="H170" s="3">
        <v>5423831</v>
      </c>
      <c r="I170" s="3">
        <v>547758</v>
      </c>
      <c r="J170" s="3">
        <v>0</v>
      </c>
    </row>
    <row r="171" spans="1:10" ht="12.75">
      <c r="A171" s="9" t="s">
        <v>84</v>
      </c>
      <c r="B171" s="1" t="s">
        <v>16</v>
      </c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4" t="s">
        <v>20</v>
      </c>
      <c r="B172" s="1" t="s">
        <v>23</v>
      </c>
      <c r="C172" s="3">
        <v>1616102</v>
      </c>
      <c r="D172" s="3">
        <v>457258</v>
      </c>
      <c r="E172" s="3">
        <v>71000</v>
      </c>
      <c r="F172" s="3">
        <v>1004700</v>
      </c>
      <c r="G172" s="3">
        <v>46000</v>
      </c>
      <c r="H172" s="3">
        <v>1524953</v>
      </c>
      <c r="I172" s="3">
        <v>91149</v>
      </c>
      <c r="J172" s="3">
        <v>959500</v>
      </c>
    </row>
    <row r="173" spans="1:10" ht="12.75">
      <c r="A173" s="11"/>
      <c r="B173" s="1"/>
      <c r="C173" s="3"/>
      <c r="D173" s="3"/>
      <c r="E173" s="3"/>
      <c r="F173" s="3"/>
      <c r="G173" s="3"/>
      <c r="H173" s="3"/>
      <c r="I173" s="3"/>
      <c r="J173" s="3"/>
    </row>
    <row r="174" spans="1:10" ht="13.5" thickBot="1">
      <c r="A174" s="8" t="s">
        <v>85</v>
      </c>
      <c r="B174" s="1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9" t="s">
        <v>86</v>
      </c>
      <c r="B175" s="1" t="s">
        <v>16</v>
      </c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4">
        <v>96</v>
      </c>
      <c r="B176" s="1" t="s">
        <v>17</v>
      </c>
      <c r="C176" s="3"/>
      <c r="D176" s="3"/>
      <c r="E176" s="3"/>
      <c r="F176" s="3"/>
      <c r="G176" s="3"/>
      <c r="H176" s="3"/>
      <c r="I176" s="3">
        <v>48002</v>
      </c>
      <c r="J176" s="3">
        <v>1052107</v>
      </c>
    </row>
    <row r="177" spans="1:10" ht="12.75">
      <c r="A177" s="4" t="s">
        <v>18</v>
      </c>
      <c r="B177" s="1"/>
      <c r="C177" s="15">
        <v>1099783</v>
      </c>
      <c r="D177" s="15">
        <v>467160</v>
      </c>
      <c r="E177" s="15">
        <v>602771</v>
      </c>
      <c r="F177" s="15">
        <v>0</v>
      </c>
      <c r="G177" s="15">
        <v>24970</v>
      </c>
      <c r="H177" s="15">
        <v>1139311</v>
      </c>
      <c r="I177" s="15">
        <v>8472</v>
      </c>
      <c r="J177" s="15">
        <v>250000</v>
      </c>
    </row>
    <row r="178" spans="1:10" ht="12.75">
      <c r="A178" s="4" t="s">
        <v>19</v>
      </c>
      <c r="B178" s="1"/>
      <c r="C178" s="15">
        <v>808184</v>
      </c>
      <c r="D178" s="15">
        <v>505131</v>
      </c>
      <c r="E178" s="15">
        <v>254975</v>
      </c>
      <c r="F178" s="15">
        <v>0</v>
      </c>
      <c r="G178" s="15">
        <v>259</v>
      </c>
      <c r="H178" s="15">
        <v>544064</v>
      </c>
      <c r="I178" s="15">
        <v>272592</v>
      </c>
      <c r="J178" s="15">
        <v>45000</v>
      </c>
    </row>
    <row r="179" spans="1:10" ht="12.75">
      <c r="A179" s="4" t="s">
        <v>20</v>
      </c>
      <c r="B179" s="1"/>
      <c r="C179" s="12">
        <v>1509276</v>
      </c>
      <c r="D179" s="15">
        <v>692337</v>
      </c>
      <c r="E179" s="15">
        <v>794766</v>
      </c>
      <c r="F179" s="15">
        <v>0</v>
      </c>
      <c r="G179" s="15">
        <v>0</v>
      </c>
      <c r="H179" s="15">
        <v>1166931</v>
      </c>
      <c r="I179" s="15">
        <v>611647</v>
      </c>
      <c r="J179" s="15">
        <v>0</v>
      </c>
    </row>
    <row r="180" spans="1:10" ht="12.75">
      <c r="A180" s="4"/>
      <c r="B180" s="1"/>
      <c r="C180" s="3"/>
      <c r="D180" s="3"/>
      <c r="E180" s="3"/>
      <c r="F180" s="3"/>
      <c r="G180" s="3"/>
      <c r="H180" s="3"/>
      <c r="I180" s="3"/>
      <c r="J180" s="3"/>
    </row>
    <row r="181" spans="1:10" ht="13.5" thickBot="1">
      <c r="A181" s="8" t="s">
        <v>87</v>
      </c>
      <c r="B181" s="1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11" t="s">
        <v>88</v>
      </c>
      <c r="B182" s="1" t="s">
        <v>16</v>
      </c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4" t="s">
        <v>20</v>
      </c>
      <c r="B183" s="1" t="s">
        <v>23</v>
      </c>
      <c r="C183" s="3">
        <v>2744853</v>
      </c>
      <c r="D183" s="3">
        <v>1220615</v>
      </c>
      <c r="E183" s="3">
        <v>913261</v>
      </c>
      <c r="F183" s="3">
        <v>0</v>
      </c>
      <c r="G183" s="3">
        <v>608445</v>
      </c>
      <c r="H183" s="3">
        <v>2302358</v>
      </c>
      <c r="I183" s="3">
        <v>442494</v>
      </c>
      <c r="J183" s="3">
        <v>0</v>
      </c>
    </row>
    <row r="184" spans="1:10" ht="12.75">
      <c r="A184" s="11" t="s">
        <v>89</v>
      </c>
      <c r="B184" s="1" t="s">
        <v>22</v>
      </c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4" t="s">
        <v>20</v>
      </c>
      <c r="B185" s="1" t="s">
        <v>23</v>
      </c>
      <c r="C185" s="3">
        <v>4701976</v>
      </c>
      <c r="D185" s="3">
        <v>3457316</v>
      </c>
      <c r="E185" s="3">
        <v>854570</v>
      </c>
      <c r="F185" s="3">
        <v>0</v>
      </c>
      <c r="G185" s="3">
        <v>347980</v>
      </c>
      <c r="H185" s="3">
        <v>3706955</v>
      </c>
      <c r="I185" s="3">
        <v>995021</v>
      </c>
      <c r="J185" s="3">
        <v>0</v>
      </c>
    </row>
    <row r="186" spans="1:10" ht="12.75">
      <c r="A186" s="4"/>
      <c r="B186" s="1"/>
      <c r="C186" s="3"/>
      <c r="D186" s="3"/>
      <c r="E186" s="3"/>
      <c r="F186" s="3"/>
      <c r="G186" s="3"/>
      <c r="H186" s="3"/>
      <c r="I186" s="3"/>
      <c r="J186" s="3"/>
    </row>
    <row r="187" spans="1:10" ht="13.5" thickBot="1">
      <c r="A187" s="8" t="s">
        <v>90</v>
      </c>
      <c r="B187" s="1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11" t="s">
        <v>91</v>
      </c>
      <c r="B188" s="1" t="s">
        <v>16</v>
      </c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4" t="s">
        <v>20</v>
      </c>
      <c r="B189" s="1" t="s">
        <v>23</v>
      </c>
      <c r="C189" s="3">
        <f>9064649-335798</f>
        <v>8728851</v>
      </c>
      <c r="D189" s="3">
        <v>1364465</v>
      </c>
      <c r="E189" s="3">
        <v>339166</v>
      </c>
      <c r="F189" s="3">
        <f>7320798-335798</f>
        <v>6985000</v>
      </c>
      <c r="G189" s="3">
        <v>20000</v>
      </c>
      <c r="H189" s="3">
        <f>6717780-335798</f>
        <v>6381982</v>
      </c>
      <c r="I189" s="3">
        <v>2346868</v>
      </c>
      <c r="J189" s="3">
        <v>6989555</v>
      </c>
    </row>
    <row r="190" spans="1:10" ht="12.75">
      <c r="A190" s="4"/>
      <c r="B190" s="1"/>
      <c r="C190" s="3" t="s">
        <v>92</v>
      </c>
      <c r="D190" s="3"/>
      <c r="E190" s="3"/>
      <c r="F190" s="3"/>
      <c r="G190" s="3"/>
      <c r="H190" s="3"/>
      <c r="I190" s="3"/>
      <c r="J190" s="3"/>
    </row>
    <row r="191" spans="1:10" ht="12.75">
      <c r="A191" s="11" t="s">
        <v>93</v>
      </c>
      <c r="B191" s="1" t="s">
        <v>22</v>
      </c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4" t="s">
        <v>20</v>
      </c>
      <c r="B192" s="1" t="s">
        <v>23</v>
      </c>
      <c r="C192" s="3">
        <v>1358555</v>
      </c>
      <c r="D192" s="3">
        <v>213906</v>
      </c>
      <c r="E192" s="3">
        <v>111975</v>
      </c>
      <c r="F192" s="3">
        <v>1010000</v>
      </c>
      <c r="G192" s="3">
        <v>0</v>
      </c>
      <c r="H192" s="3">
        <v>509161</v>
      </c>
      <c r="I192" s="3">
        <v>855784</v>
      </c>
      <c r="J192" s="3">
        <v>1010000</v>
      </c>
    </row>
    <row r="193" spans="1:10" ht="12.75">
      <c r="A193" s="4"/>
      <c r="B193" s="1"/>
      <c r="C193" s="3"/>
      <c r="D193" s="3"/>
      <c r="E193" s="3"/>
      <c r="F193" s="3"/>
      <c r="G193" s="3"/>
      <c r="H193" s="3"/>
      <c r="I193" s="3"/>
      <c r="J193" s="3"/>
    </row>
    <row r="194" spans="1:10" ht="13.5" thickBot="1">
      <c r="A194" s="8" t="s">
        <v>94</v>
      </c>
      <c r="B194" s="1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9" t="s">
        <v>95</v>
      </c>
      <c r="B195" s="1" t="s">
        <v>16</v>
      </c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4">
        <v>96</v>
      </c>
      <c r="B196" s="1" t="s">
        <v>17</v>
      </c>
      <c r="C196" s="3"/>
      <c r="D196" s="3"/>
      <c r="E196" s="3"/>
      <c r="F196" s="3"/>
      <c r="G196" s="3"/>
      <c r="H196" s="3"/>
      <c r="I196" s="3">
        <v>253282</v>
      </c>
      <c r="J196" s="3">
        <v>0</v>
      </c>
    </row>
    <row r="197" spans="1:10" ht="12.75">
      <c r="A197" s="4" t="s">
        <v>18</v>
      </c>
      <c r="B197" s="1"/>
      <c r="C197" s="3">
        <v>19756</v>
      </c>
      <c r="D197" s="3">
        <v>4395</v>
      </c>
      <c r="E197" s="3">
        <v>4500</v>
      </c>
      <c r="F197" s="3">
        <v>0</v>
      </c>
      <c r="G197" s="3">
        <v>0</v>
      </c>
      <c r="H197" s="3">
        <v>176774</v>
      </c>
      <c r="I197" s="3">
        <v>96763</v>
      </c>
      <c r="J197" s="3">
        <v>0</v>
      </c>
    </row>
    <row r="198" spans="1:10" ht="12.75">
      <c r="A198" s="4" t="s">
        <v>19</v>
      </c>
      <c r="B198" s="1"/>
      <c r="C198" s="3">
        <v>414846</v>
      </c>
      <c r="D198" s="3">
        <v>380443</v>
      </c>
      <c r="E198" s="3">
        <v>31752</v>
      </c>
      <c r="F198" s="3">
        <v>0</v>
      </c>
      <c r="G198" s="3">
        <v>0</v>
      </c>
      <c r="H198" s="3">
        <v>340921</v>
      </c>
      <c r="I198" s="3">
        <v>170688</v>
      </c>
      <c r="J198" s="3">
        <v>0</v>
      </c>
    </row>
    <row r="199" spans="1:10" ht="12.75">
      <c r="A199" s="4" t="s">
        <v>20</v>
      </c>
      <c r="B199" s="1"/>
      <c r="C199" s="3">
        <v>3999800</v>
      </c>
      <c r="D199" s="3">
        <v>2919590</v>
      </c>
      <c r="E199" s="3">
        <v>886165</v>
      </c>
      <c r="F199" s="3">
        <v>0</v>
      </c>
      <c r="G199" s="3">
        <v>116806</v>
      </c>
      <c r="H199" s="3">
        <v>3695172</v>
      </c>
      <c r="I199" s="3">
        <v>475315</v>
      </c>
      <c r="J199" s="3">
        <v>0</v>
      </c>
    </row>
    <row r="200" spans="1:2" ht="12.75">
      <c r="A200" s="11" t="s">
        <v>96</v>
      </c>
      <c r="B200" s="1" t="s">
        <v>22</v>
      </c>
    </row>
    <row r="201" spans="1:10" ht="12.75">
      <c r="A201" s="4" t="s">
        <v>20</v>
      </c>
      <c r="B201" s="1" t="s">
        <v>23</v>
      </c>
      <c r="C201" s="3">
        <v>643466</v>
      </c>
      <c r="D201" s="3">
        <v>342930</v>
      </c>
      <c r="E201" s="3">
        <v>123391</v>
      </c>
      <c r="F201" s="3">
        <f>9141+150000</f>
        <v>159141</v>
      </c>
      <c r="G201" s="3">
        <v>0</v>
      </c>
      <c r="H201" s="3">
        <v>541139</v>
      </c>
      <c r="I201" s="3">
        <v>123391</v>
      </c>
      <c r="J201" s="3">
        <v>151716</v>
      </c>
    </row>
    <row r="202" spans="1:10" ht="12.75">
      <c r="A202" s="4"/>
      <c r="B202" s="1"/>
      <c r="C202" s="10"/>
      <c r="D202" s="3"/>
      <c r="E202" s="3"/>
      <c r="F202" s="3"/>
      <c r="G202" s="3"/>
      <c r="H202" s="3"/>
      <c r="I202" s="3"/>
      <c r="J202" s="3"/>
    </row>
    <row r="203" spans="1:10" ht="13.5" thickBot="1">
      <c r="A203" s="8" t="s">
        <v>97</v>
      </c>
      <c r="B203" s="1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11" t="s">
        <v>98</v>
      </c>
      <c r="B204" s="1" t="s">
        <v>22</v>
      </c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4" t="s">
        <v>20</v>
      </c>
      <c r="B205" s="1" t="s">
        <v>99</v>
      </c>
      <c r="C205" s="14">
        <f>9870122-39250</f>
        <v>9830872</v>
      </c>
      <c r="D205" s="14">
        <v>4808982</v>
      </c>
      <c r="E205" s="14">
        <v>408628</v>
      </c>
      <c r="F205" s="14">
        <f>4089000-39250</f>
        <v>4049750</v>
      </c>
      <c r="G205" s="14">
        <v>546968</v>
      </c>
      <c r="H205" s="14">
        <f>9171934-39250</f>
        <v>9132684</v>
      </c>
      <c r="I205" s="14">
        <v>698188</v>
      </c>
      <c r="J205" s="14">
        <v>4059544</v>
      </c>
    </row>
    <row r="206" spans="1:10" ht="12.75">
      <c r="A206" s="4"/>
      <c r="B206" s="1"/>
      <c r="C206" s="18" t="s">
        <v>100</v>
      </c>
      <c r="D206" s="14"/>
      <c r="E206" s="14"/>
      <c r="F206" s="14"/>
      <c r="G206" s="14"/>
      <c r="H206" s="14"/>
      <c r="I206" s="14"/>
      <c r="J206" s="14"/>
    </row>
    <row r="207" spans="1:10" ht="12.75">
      <c r="A207" s="11" t="s">
        <v>101</v>
      </c>
      <c r="B207" s="1" t="s">
        <v>16</v>
      </c>
      <c r="C207" s="12"/>
      <c r="D207" s="12"/>
      <c r="E207" s="12"/>
      <c r="F207" s="12"/>
      <c r="G207" s="12"/>
      <c r="H207" s="12"/>
      <c r="I207" s="12"/>
      <c r="J207" s="12"/>
    </row>
    <row r="208" spans="1:10" ht="12.75">
      <c r="A208" s="4" t="s">
        <v>20</v>
      </c>
      <c r="B208" s="1" t="s">
        <v>99</v>
      </c>
      <c r="C208" s="12">
        <v>12009460</v>
      </c>
      <c r="D208" s="12">
        <v>9876971</v>
      </c>
      <c r="E208" s="12">
        <v>1184565</v>
      </c>
      <c r="F208" s="12">
        <v>30736</v>
      </c>
      <c r="G208" s="12">
        <v>866074</v>
      </c>
      <c r="H208" s="12">
        <v>11561729</v>
      </c>
      <c r="I208" s="12">
        <v>447732</v>
      </c>
      <c r="J208" s="12">
        <v>354328</v>
      </c>
    </row>
    <row r="209" ht="12.75">
      <c r="B209" s="10"/>
    </row>
    <row r="210" spans="1:10" ht="13.5" thickBot="1">
      <c r="A210" s="8" t="s">
        <v>102</v>
      </c>
      <c r="B210" s="1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9" t="s">
        <v>103</v>
      </c>
      <c r="B211" s="1" t="s">
        <v>16</v>
      </c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4">
        <v>96</v>
      </c>
      <c r="B212" s="1" t="s">
        <v>17</v>
      </c>
      <c r="C212" s="3"/>
      <c r="D212" s="3"/>
      <c r="E212" s="3"/>
      <c r="F212" s="3"/>
      <c r="G212" s="3"/>
      <c r="H212" s="3"/>
      <c r="I212" s="3">
        <v>208283</v>
      </c>
      <c r="J212" s="3">
        <v>25196</v>
      </c>
    </row>
    <row r="213" spans="1:10" ht="12.75">
      <c r="A213" s="4" t="s">
        <v>18</v>
      </c>
      <c r="B213" s="1"/>
      <c r="C213" s="15">
        <v>87022</v>
      </c>
      <c r="D213" s="15">
        <v>37789</v>
      </c>
      <c r="E213" s="15">
        <v>14175</v>
      </c>
      <c r="F213" s="15">
        <v>4951</v>
      </c>
      <c r="G213" s="15">
        <v>0</v>
      </c>
      <c r="H213" s="15">
        <v>146215</v>
      </c>
      <c r="I213" s="15">
        <v>149090</v>
      </c>
      <c r="J213" s="15">
        <v>1830</v>
      </c>
    </row>
    <row r="214" spans="1:10" ht="12.75">
      <c r="A214" s="4" t="s">
        <v>19</v>
      </c>
      <c r="B214" s="1"/>
      <c r="C214" s="15">
        <v>551259</v>
      </c>
      <c r="D214" s="15">
        <v>402488</v>
      </c>
      <c r="E214" s="15">
        <v>132462</v>
      </c>
      <c r="F214" s="15">
        <v>0</v>
      </c>
      <c r="G214" s="15">
        <v>0</v>
      </c>
      <c r="H214" s="15">
        <v>278262</v>
      </c>
      <c r="I214" s="15">
        <v>422088</v>
      </c>
      <c r="J214" s="15">
        <v>0</v>
      </c>
    </row>
    <row r="215" spans="1:10" ht="12.75">
      <c r="A215" s="4" t="s">
        <v>20</v>
      </c>
      <c r="C215" s="12">
        <v>2664506</v>
      </c>
      <c r="D215" s="12">
        <v>1453273</v>
      </c>
      <c r="E215" s="12">
        <v>924438</v>
      </c>
      <c r="F215" s="12">
        <v>0</v>
      </c>
      <c r="G215" s="12">
        <v>183954</v>
      </c>
      <c r="H215" s="12">
        <v>2152426</v>
      </c>
      <c r="I215" s="12">
        <v>934168</v>
      </c>
      <c r="J215" s="12">
        <v>0</v>
      </c>
    </row>
    <row r="216" spans="1:10" ht="12.75">
      <c r="A216" s="11" t="s">
        <v>104</v>
      </c>
      <c r="B216" s="1" t="s">
        <v>22</v>
      </c>
      <c r="C216" s="12"/>
      <c r="D216" s="12"/>
      <c r="E216" s="12"/>
      <c r="F216" s="12"/>
      <c r="G216" s="12"/>
      <c r="H216" s="12"/>
      <c r="I216" s="12"/>
      <c r="J216" s="12"/>
    </row>
    <row r="217" spans="1:10" ht="12.75">
      <c r="A217" s="4" t="s">
        <v>20</v>
      </c>
      <c r="B217" s="1" t="s">
        <v>23</v>
      </c>
      <c r="C217" s="12">
        <v>1913990</v>
      </c>
      <c r="D217" s="12">
        <v>1447905</v>
      </c>
      <c r="E217" s="12">
        <v>372607</v>
      </c>
      <c r="F217" s="12">
        <v>0</v>
      </c>
      <c r="G217" s="12">
        <v>54500</v>
      </c>
      <c r="H217" s="12">
        <v>1694692</v>
      </c>
      <c r="I217" s="12">
        <v>219295</v>
      </c>
      <c r="J217" s="12">
        <v>65489</v>
      </c>
    </row>
    <row r="218" spans="1:3" ht="12.75">
      <c r="A218" s="4"/>
      <c r="C218" s="10"/>
    </row>
    <row r="219" spans="1:10" ht="13.5" thickBot="1">
      <c r="A219" s="8" t="s">
        <v>105</v>
      </c>
      <c r="B219" s="1"/>
      <c r="C219" s="3"/>
      <c r="D219" s="3"/>
      <c r="E219" s="3"/>
      <c r="F219" s="3"/>
      <c r="G219" s="3"/>
      <c r="H219" s="3"/>
      <c r="I219" s="3"/>
      <c r="J219" s="3"/>
    </row>
    <row r="220" spans="1:2" ht="12.75">
      <c r="A220" s="11" t="s">
        <v>106</v>
      </c>
      <c r="B220" s="1" t="s">
        <v>16</v>
      </c>
    </row>
    <row r="221" spans="1:10" ht="12.75">
      <c r="A221" s="4">
        <v>96</v>
      </c>
      <c r="B221" s="1" t="s">
        <v>17</v>
      </c>
      <c r="C221" s="3"/>
      <c r="D221" s="3"/>
      <c r="E221" s="3"/>
      <c r="F221" s="3"/>
      <c r="G221" s="3"/>
      <c r="H221" s="3"/>
      <c r="I221" s="3">
        <v>76000</v>
      </c>
      <c r="J221" s="3">
        <v>2422459</v>
      </c>
    </row>
    <row r="222" spans="1:10" ht="12.75">
      <c r="A222" s="4" t="s">
        <v>18</v>
      </c>
      <c r="C222" s="12">
        <f>1643100-203696</f>
        <v>1439404</v>
      </c>
      <c r="D222" s="3">
        <v>999827</v>
      </c>
      <c r="E222" s="3">
        <v>183589</v>
      </c>
      <c r="F222" s="3">
        <v>0</v>
      </c>
      <c r="G222" s="3">
        <v>0</v>
      </c>
      <c r="H222" s="3">
        <f>1568116-203696</f>
        <v>1364420</v>
      </c>
      <c r="I222" s="3">
        <v>152026</v>
      </c>
      <c r="J222" s="3">
        <v>2313920</v>
      </c>
    </row>
    <row r="223" spans="1:10" ht="12.75">
      <c r="A223" s="4" t="s">
        <v>19</v>
      </c>
      <c r="C223" s="12">
        <f>1248367-8800-35000</f>
        <v>1204567</v>
      </c>
      <c r="D223" s="3">
        <v>948311</v>
      </c>
      <c r="E223" s="3">
        <v>160916</v>
      </c>
      <c r="F223" s="3">
        <f>123229-35000</f>
        <v>88229</v>
      </c>
      <c r="G223" s="3">
        <f>9331-8800</f>
        <v>531</v>
      </c>
      <c r="H223" s="3">
        <f>649161-8800-35000</f>
        <v>605361</v>
      </c>
      <c r="I223" s="3">
        <v>751235</v>
      </c>
      <c r="J223" s="3">
        <v>2382840</v>
      </c>
    </row>
    <row r="224" spans="1:10" ht="12.75">
      <c r="A224" s="4" t="s">
        <v>20</v>
      </c>
      <c r="C224" s="12">
        <v>4885214</v>
      </c>
      <c r="D224" s="3">
        <v>2818347</v>
      </c>
      <c r="E224" s="3">
        <v>1389724</v>
      </c>
      <c r="F224" s="3">
        <v>0</v>
      </c>
      <c r="G224" s="3">
        <v>276343</v>
      </c>
      <c r="H224" s="3">
        <v>4750129</v>
      </c>
      <c r="I224" s="3">
        <v>886319</v>
      </c>
      <c r="J224" s="3">
        <v>2382840</v>
      </c>
    </row>
    <row r="225" spans="1:10" ht="12.75">
      <c r="A225" s="11" t="s">
        <v>107</v>
      </c>
      <c r="B225" s="1" t="s">
        <v>22</v>
      </c>
      <c r="C225" s="10"/>
      <c r="D225" s="3"/>
      <c r="E225" s="3"/>
      <c r="F225" s="3"/>
      <c r="G225" s="3"/>
      <c r="H225" s="3"/>
      <c r="I225" s="3"/>
      <c r="J225" s="3"/>
    </row>
    <row r="226" spans="1:10" ht="12.75">
      <c r="A226" s="4" t="s">
        <v>20</v>
      </c>
      <c r="B226" s="1" t="s">
        <v>23</v>
      </c>
      <c r="C226" s="12">
        <v>1704241</v>
      </c>
      <c r="D226" s="12">
        <v>1301974</v>
      </c>
      <c r="E226" s="12">
        <v>309087</v>
      </c>
      <c r="F226" s="12">
        <v>0</v>
      </c>
      <c r="G226" s="12">
        <v>53971</v>
      </c>
      <c r="H226" s="12">
        <v>1680381</v>
      </c>
      <c r="I226" s="12">
        <v>23859</v>
      </c>
      <c r="J226" s="12">
        <v>6400</v>
      </c>
    </row>
    <row r="227" spans="2:10" ht="12.75">
      <c r="B227" s="1"/>
      <c r="C227" s="3"/>
      <c r="D227" s="3"/>
      <c r="E227" s="3"/>
      <c r="F227" s="3"/>
      <c r="G227" s="3"/>
      <c r="H227" s="3"/>
      <c r="I227" s="3"/>
      <c r="J227" s="3"/>
    </row>
    <row r="228" spans="1:10" ht="13.5" thickBot="1">
      <c r="A228" s="8" t="s">
        <v>108</v>
      </c>
      <c r="B228" s="1"/>
      <c r="C228" s="3"/>
      <c r="D228" s="3"/>
      <c r="E228" s="3"/>
      <c r="F228" s="3"/>
      <c r="G228" s="3"/>
      <c r="H228" s="3"/>
      <c r="I228" s="3"/>
      <c r="J228" s="3"/>
    </row>
    <row r="229" spans="1:2" ht="12.75">
      <c r="A229" s="9" t="s">
        <v>109</v>
      </c>
      <c r="B229" s="1" t="s">
        <v>22</v>
      </c>
    </row>
    <row r="230" spans="1:10" ht="12.75">
      <c r="A230" s="4">
        <v>96</v>
      </c>
      <c r="B230" s="1" t="s">
        <v>17</v>
      </c>
      <c r="C230" s="3"/>
      <c r="D230" s="3"/>
      <c r="E230" s="3"/>
      <c r="F230" s="3"/>
      <c r="G230" s="3"/>
      <c r="H230" s="3"/>
      <c r="I230" s="3">
        <v>24931</v>
      </c>
      <c r="J230" s="3">
        <v>245944</v>
      </c>
    </row>
    <row r="231" spans="1:10" ht="12.75">
      <c r="A231" s="4" t="s">
        <v>18</v>
      </c>
      <c r="B231" s="1"/>
      <c r="C231" s="3">
        <v>535624</v>
      </c>
      <c r="D231" s="3">
        <v>279447</v>
      </c>
      <c r="E231" s="3">
        <v>247055</v>
      </c>
      <c r="F231" s="3">
        <v>0</v>
      </c>
      <c r="G231" s="3">
        <v>0</v>
      </c>
      <c r="H231" s="3">
        <v>455100</v>
      </c>
      <c r="I231" s="3">
        <v>105453</v>
      </c>
      <c r="J231" s="3">
        <v>105295</v>
      </c>
    </row>
    <row r="232" spans="1:10" ht="12.75">
      <c r="A232" s="4" t="s">
        <v>19</v>
      </c>
      <c r="B232" s="1"/>
      <c r="C232" s="3">
        <v>899423</v>
      </c>
      <c r="D232" s="3">
        <v>540461</v>
      </c>
      <c r="E232" s="3">
        <v>349929</v>
      </c>
      <c r="F232" s="3">
        <v>0</v>
      </c>
      <c r="G232" s="3">
        <v>0</v>
      </c>
      <c r="H232" s="3">
        <v>417903</v>
      </c>
      <c r="I232" s="3">
        <v>586973</v>
      </c>
      <c r="J232" s="3">
        <v>65895</v>
      </c>
    </row>
    <row r="233" spans="1:10" ht="12.75">
      <c r="A233" s="4" t="s">
        <v>20</v>
      </c>
      <c r="B233" s="1"/>
      <c r="C233" s="3">
        <v>2150257</v>
      </c>
      <c r="D233" s="3">
        <v>1289439</v>
      </c>
      <c r="E233" s="3">
        <v>759362</v>
      </c>
      <c r="F233" s="3">
        <v>0</v>
      </c>
      <c r="G233" s="3">
        <v>22803</v>
      </c>
      <c r="H233" s="3">
        <v>1470039</v>
      </c>
      <c r="I233" s="3">
        <v>1267192</v>
      </c>
      <c r="J233" s="3">
        <v>86524</v>
      </c>
    </row>
    <row r="234" spans="1:10" ht="12.75">
      <c r="A234" s="4"/>
      <c r="B234" s="1"/>
      <c r="C234" s="3"/>
      <c r="D234" s="3"/>
      <c r="E234" s="3"/>
      <c r="F234" s="3"/>
      <c r="G234" s="3"/>
      <c r="H234" s="3"/>
      <c r="I234" s="3"/>
      <c r="J234" s="3"/>
    </row>
    <row r="235" spans="1:10" ht="13.5" thickBot="1">
      <c r="A235" s="8" t="s">
        <v>110</v>
      </c>
      <c r="B235" s="1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9" t="s">
        <v>111</v>
      </c>
      <c r="B236" s="1" t="s">
        <v>16</v>
      </c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4" t="s">
        <v>20</v>
      </c>
      <c r="B237" s="1" t="s">
        <v>99</v>
      </c>
      <c r="C237" s="3">
        <v>5759391</v>
      </c>
      <c r="D237" s="3">
        <v>3673652</v>
      </c>
      <c r="E237" s="3">
        <v>1476126</v>
      </c>
      <c r="F237" s="3">
        <v>0</v>
      </c>
      <c r="G237" s="3">
        <v>544508</v>
      </c>
      <c r="H237" s="3">
        <v>4682334</v>
      </c>
      <c r="I237" s="3">
        <v>1105744</v>
      </c>
      <c r="J237" s="3">
        <v>0</v>
      </c>
    </row>
    <row r="238" spans="1:10" ht="12.75">
      <c r="A238" s="9" t="s">
        <v>112</v>
      </c>
      <c r="B238" s="1" t="s">
        <v>22</v>
      </c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4" t="s">
        <v>20</v>
      </c>
      <c r="B239" s="1" t="s">
        <v>99</v>
      </c>
      <c r="C239" s="3">
        <v>3855441</v>
      </c>
      <c r="D239" s="3">
        <v>3218280</v>
      </c>
      <c r="E239" s="3">
        <v>503759</v>
      </c>
      <c r="F239" s="3">
        <v>0</v>
      </c>
      <c r="G239" s="3">
        <v>98801</v>
      </c>
      <c r="H239" s="3">
        <v>3379200</v>
      </c>
      <c r="I239" s="3">
        <v>476240</v>
      </c>
      <c r="J239" s="3">
        <v>3309</v>
      </c>
    </row>
    <row r="240" spans="1:10" ht="12.75">
      <c r="A240" s="4"/>
      <c r="B240" s="1"/>
      <c r="C240" s="3"/>
      <c r="D240" s="3"/>
      <c r="E240" s="3"/>
      <c r="F240" s="3"/>
      <c r="G240" s="3"/>
      <c r="H240" s="3"/>
      <c r="I240" s="3"/>
      <c r="J240" s="3"/>
    </row>
    <row r="241" spans="1:10" ht="13.5" thickBot="1">
      <c r="A241" s="8" t="s">
        <v>113</v>
      </c>
      <c r="B241" s="1"/>
      <c r="C241" s="3"/>
      <c r="D241" s="3"/>
      <c r="E241" s="3"/>
      <c r="F241" s="3"/>
      <c r="G241" s="3"/>
      <c r="H241" s="3"/>
      <c r="I241" s="3"/>
      <c r="J241" s="3"/>
    </row>
    <row r="242" spans="1:2" ht="12.75">
      <c r="A242" s="9" t="s">
        <v>114</v>
      </c>
      <c r="B242" s="1" t="s">
        <v>22</v>
      </c>
    </row>
    <row r="243" spans="1:10" ht="12.75">
      <c r="A243" s="4">
        <v>96</v>
      </c>
      <c r="B243" s="1" t="s">
        <v>17</v>
      </c>
      <c r="C243" s="3"/>
      <c r="D243" s="3"/>
      <c r="E243" s="3"/>
      <c r="F243" s="3"/>
      <c r="G243" s="3"/>
      <c r="H243" s="3"/>
      <c r="I243" s="3">
        <v>1315</v>
      </c>
      <c r="J243" s="3">
        <v>179675</v>
      </c>
    </row>
    <row r="244" spans="1:10" ht="12.75">
      <c r="A244" s="4" t="s">
        <v>18</v>
      </c>
      <c r="C244" s="15">
        <v>535301</v>
      </c>
      <c r="D244" s="15">
        <v>180369</v>
      </c>
      <c r="E244" s="15">
        <v>335905</v>
      </c>
      <c r="F244" s="15">
        <v>0</v>
      </c>
      <c r="G244" s="15">
        <v>0</v>
      </c>
      <c r="H244" s="15">
        <v>518944</v>
      </c>
      <c r="I244" s="15">
        <v>17673</v>
      </c>
      <c r="J244" s="15">
        <v>0</v>
      </c>
    </row>
    <row r="245" spans="1:10" ht="12.75">
      <c r="A245" s="4" t="s">
        <v>19</v>
      </c>
      <c r="C245" s="15">
        <v>864761</v>
      </c>
      <c r="D245" s="15">
        <v>500817</v>
      </c>
      <c r="E245" s="15">
        <v>353296</v>
      </c>
      <c r="F245" s="15">
        <v>0</v>
      </c>
      <c r="G245" s="15">
        <v>0</v>
      </c>
      <c r="H245" s="15">
        <v>287124</v>
      </c>
      <c r="I245" s="15">
        <v>595310</v>
      </c>
      <c r="J245" s="15">
        <v>0</v>
      </c>
    </row>
    <row r="246" spans="1:10" ht="12.75">
      <c r="A246" s="4" t="s">
        <v>20</v>
      </c>
      <c r="C246" s="15">
        <v>4978593</v>
      </c>
      <c r="D246" s="15">
        <v>2959093</v>
      </c>
      <c r="E246" s="15">
        <v>1885941</v>
      </c>
      <c r="F246" s="15">
        <v>0</v>
      </c>
      <c r="G246" s="15">
        <v>35393</v>
      </c>
      <c r="H246" s="15">
        <v>5425612</v>
      </c>
      <c r="I246" s="15">
        <v>148352</v>
      </c>
      <c r="J246" s="15">
        <v>4978</v>
      </c>
    </row>
    <row r="247" spans="1:10" ht="12.75">
      <c r="A247" s="11" t="s">
        <v>115</v>
      </c>
      <c r="B247" s="1" t="s">
        <v>16</v>
      </c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4" t="s">
        <v>20</v>
      </c>
      <c r="B248" s="1" t="s">
        <v>23</v>
      </c>
      <c r="C248" s="15">
        <v>4764878</v>
      </c>
      <c r="D248" s="15">
        <v>3096425</v>
      </c>
      <c r="E248" s="15">
        <v>1116174</v>
      </c>
      <c r="F248" s="15">
        <v>0</v>
      </c>
      <c r="G248" s="15">
        <v>206575</v>
      </c>
      <c r="H248" s="15">
        <v>5132552</v>
      </c>
      <c r="I248" s="15">
        <v>115192</v>
      </c>
      <c r="J248" s="15">
        <v>0</v>
      </c>
    </row>
    <row r="250" spans="1:10" ht="13.5" thickBot="1">
      <c r="A250" s="8" t="s">
        <v>116</v>
      </c>
      <c r="B250" s="1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9" t="s">
        <v>117</v>
      </c>
      <c r="B251" s="1" t="s">
        <v>16</v>
      </c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4" t="s">
        <v>20</v>
      </c>
      <c r="B252" s="1" t="s">
        <v>99</v>
      </c>
      <c r="C252" s="3">
        <v>5183031</v>
      </c>
      <c r="D252" s="3">
        <v>3846839</v>
      </c>
      <c r="E252" s="3">
        <v>687829</v>
      </c>
      <c r="F252" s="3">
        <v>602000</v>
      </c>
      <c r="G252" s="3">
        <v>0</v>
      </c>
      <c r="H252" s="3">
        <v>4665356</v>
      </c>
      <c r="I252" s="3">
        <v>517674</v>
      </c>
      <c r="J252" s="3">
        <v>925812</v>
      </c>
    </row>
    <row r="253" spans="1:10" ht="12.75">
      <c r="A253" s="4"/>
      <c r="B253" s="1"/>
      <c r="C253" s="3" t="s">
        <v>118</v>
      </c>
      <c r="D253" s="3"/>
      <c r="E253" s="3"/>
      <c r="F253" s="3"/>
      <c r="G253" s="3"/>
      <c r="H253" s="3"/>
      <c r="I253" s="3"/>
      <c r="J253" s="3"/>
    </row>
    <row r="254" spans="1:10" ht="12.75">
      <c r="A254" s="11" t="s">
        <v>119</v>
      </c>
      <c r="B254" s="1" t="s">
        <v>22</v>
      </c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4" t="s">
        <v>20</v>
      </c>
      <c r="B255" s="1" t="s">
        <v>99</v>
      </c>
      <c r="C255" s="3">
        <v>2621177</v>
      </c>
      <c r="D255" s="3">
        <v>1509604</v>
      </c>
      <c r="E255" s="3">
        <v>612822</v>
      </c>
      <c r="F255" s="3">
        <v>0</v>
      </c>
      <c r="G255" s="3">
        <v>468289</v>
      </c>
      <c r="H255" s="3">
        <v>2537348</v>
      </c>
      <c r="I255" s="3">
        <v>83829</v>
      </c>
      <c r="J255" s="3">
        <v>0</v>
      </c>
    </row>
    <row r="256" spans="1:10" ht="12.75">
      <c r="A256" s="4"/>
      <c r="B256" s="1"/>
      <c r="C256" s="3"/>
      <c r="D256" s="3"/>
      <c r="E256" s="3"/>
      <c r="F256" s="3"/>
      <c r="G256" s="3"/>
      <c r="H256" s="3"/>
      <c r="I256" s="3"/>
      <c r="J256" s="3"/>
    </row>
    <row r="257" spans="1:10" ht="13.5" thickBot="1">
      <c r="A257" s="8" t="s">
        <v>120</v>
      </c>
      <c r="B257" s="1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9" t="s">
        <v>121</v>
      </c>
      <c r="B258" s="1" t="s">
        <v>16</v>
      </c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4" t="s">
        <v>20</v>
      </c>
      <c r="B259" s="1" t="s">
        <v>99</v>
      </c>
      <c r="C259" s="3">
        <v>8961519</v>
      </c>
      <c r="D259" s="3">
        <v>7394519</v>
      </c>
      <c r="E259" s="3">
        <v>1430936</v>
      </c>
      <c r="F259" s="3">
        <v>0</v>
      </c>
      <c r="G259" s="3">
        <v>103170</v>
      </c>
      <c r="H259" s="3">
        <v>6975336</v>
      </c>
      <c r="I259" s="3">
        <v>1986183</v>
      </c>
      <c r="J259" s="3">
        <v>229546</v>
      </c>
    </row>
    <row r="260" spans="1:10" ht="12.75">
      <c r="A260" s="9" t="s">
        <v>122</v>
      </c>
      <c r="B260" s="1" t="s">
        <v>22</v>
      </c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4" t="s">
        <v>20</v>
      </c>
      <c r="B261" s="1" t="s">
        <v>99</v>
      </c>
      <c r="C261" s="15">
        <f>8097193-400000</f>
        <v>7697193</v>
      </c>
      <c r="D261" s="15">
        <v>6406421</v>
      </c>
      <c r="E261" s="15">
        <v>828070</v>
      </c>
      <c r="F261" s="15">
        <v>8000</v>
      </c>
      <c r="G261" s="15">
        <v>0</v>
      </c>
      <c r="H261" s="15">
        <f>7767502-400000</f>
        <v>7367502</v>
      </c>
      <c r="I261" s="15">
        <v>329691</v>
      </c>
      <c r="J261" s="15">
        <v>0</v>
      </c>
    </row>
    <row r="262" spans="1:10" ht="12.75">
      <c r="A262" s="4"/>
      <c r="B262" s="1"/>
      <c r="C262" s="3" t="s">
        <v>123</v>
      </c>
      <c r="D262" s="15"/>
      <c r="E262" s="15"/>
      <c r="F262" s="15"/>
      <c r="G262" s="15"/>
      <c r="H262" s="15"/>
      <c r="I262" s="15"/>
      <c r="J262" s="15"/>
    </row>
    <row r="263" spans="1:10" ht="12.75">
      <c r="A263" s="4"/>
      <c r="B263" s="1"/>
      <c r="C263" s="3"/>
      <c r="D263" s="3"/>
      <c r="E263" s="3"/>
      <c r="F263" s="3"/>
      <c r="G263" s="3"/>
      <c r="H263" s="3"/>
      <c r="I263" s="3"/>
      <c r="J263" s="3"/>
    </row>
    <row r="264" spans="1:10" ht="13.5" thickBot="1">
      <c r="A264" s="8" t="s">
        <v>124</v>
      </c>
      <c r="B264" s="1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9" t="s">
        <v>125</v>
      </c>
      <c r="B265" s="1" t="s">
        <v>16</v>
      </c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4">
        <v>96</v>
      </c>
      <c r="B266" s="1" t="s">
        <v>17</v>
      </c>
      <c r="C266" s="3"/>
      <c r="D266" s="3"/>
      <c r="E266" s="3"/>
      <c r="F266" s="3"/>
      <c r="G266" s="3"/>
      <c r="H266" s="3"/>
      <c r="I266" s="3">
        <v>19471</v>
      </c>
      <c r="J266" s="3">
        <v>392133</v>
      </c>
    </row>
    <row r="267" spans="1:10" ht="12.75">
      <c r="A267" s="4" t="s">
        <v>18</v>
      </c>
      <c r="B267" s="1"/>
      <c r="C267" s="3">
        <f>761035-62150</f>
        <v>698885</v>
      </c>
      <c r="D267" s="3">
        <v>460579</v>
      </c>
      <c r="E267" s="3">
        <v>164439</v>
      </c>
      <c r="F267" s="3">
        <v>0</v>
      </c>
      <c r="G267" s="3">
        <f>93186-62150</f>
        <v>31036</v>
      </c>
      <c r="H267" s="3">
        <f>613889-62150</f>
        <v>551739</v>
      </c>
      <c r="I267" s="3">
        <v>167245</v>
      </c>
      <c r="J267" s="3">
        <v>100000</v>
      </c>
    </row>
    <row r="268" spans="1:10" ht="12.75">
      <c r="A268" s="4" t="s">
        <v>19</v>
      </c>
      <c r="B268" s="1"/>
      <c r="C268" s="3">
        <f>466928-2856</f>
        <v>464072</v>
      </c>
      <c r="D268" s="3">
        <v>292291</v>
      </c>
      <c r="E268" s="3">
        <v>132579</v>
      </c>
      <c r="F268" s="3">
        <v>0</v>
      </c>
      <c r="G268" s="3">
        <f>38115-2856</f>
        <v>35259</v>
      </c>
      <c r="H268" s="3">
        <f>204929-2856</f>
        <v>202073</v>
      </c>
      <c r="I268" s="3">
        <v>439738</v>
      </c>
      <c r="J268" s="3">
        <v>0</v>
      </c>
    </row>
    <row r="269" spans="1:10" ht="12.75">
      <c r="A269" s="4" t="s">
        <v>20</v>
      </c>
      <c r="B269" s="1"/>
      <c r="C269" s="3">
        <v>2541832</v>
      </c>
      <c r="D269" s="3">
        <v>1580785</v>
      </c>
      <c r="E269" s="3">
        <v>821601</v>
      </c>
      <c r="F269" s="3">
        <v>0</v>
      </c>
      <c r="G269" s="3">
        <v>115380</v>
      </c>
      <c r="H269" s="3">
        <v>1563227</v>
      </c>
      <c r="I269" s="3">
        <v>1407708</v>
      </c>
      <c r="J269" s="3">
        <v>0</v>
      </c>
    </row>
    <row r="270" spans="1:10" ht="12.75">
      <c r="A270" s="11" t="s">
        <v>126</v>
      </c>
      <c r="B270" s="1" t="s">
        <v>127</v>
      </c>
      <c r="C270" s="10"/>
      <c r="D270" s="3"/>
      <c r="E270" s="3"/>
      <c r="F270" s="3"/>
      <c r="G270" s="3"/>
      <c r="H270" s="3"/>
      <c r="I270" s="3"/>
      <c r="J270" s="3"/>
    </row>
    <row r="271" spans="1:10" ht="12.75">
      <c r="A271" s="4" t="s">
        <v>20</v>
      </c>
      <c r="B271" s="1" t="s">
        <v>23</v>
      </c>
      <c r="C271" s="12">
        <v>54018</v>
      </c>
      <c r="D271" s="3">
        <v>35970</v>
      </c>
      <c r="E271" s="3">
        <v>0</v>
      </c>
      <c r="F271" s="3">
        <v>18048</v>
      </c>
      <c r="G271" s="3">
        <v>0</v>
      </c>
      <c r="H271" s="3">
        <v>47431</v>
      </c>
      <c r="I271" s="3">
        <v>6585</v>
      </c>
      <c r="J271" s="3">
        <v>0</v>
      </c>
    </row>
    <row r="272" spans="1:10" ht="12.75">
      <c r="A272" s="11" t="s">
        <v>128</v>
      </c>
      <c r="B272" s="1" t="s">
        <v>127</v>
      </c>
      <c r="C272" s="10"/>
      <c r="D272" s="3"/>
      <c r="E272" s="3"/>
      <c r="F272" s="3"/>
      <c r="G272" s="3"/>
      <c r="H272" s="3"/>
      <c r="I272" s="3"/>
      <c r="J272" s="3"/>
    </row>
    <row r="273" spans="1:10" ht="12.75">
      <c r="A273" s="4" t="s">
        <v>20</v>
      </c>
      <c r="B273" s="1" t="s">
        <v>23</v>
      </c>
      <c r="C273" s="12">
        <v>43175</v>
      </c>
      <c r="D273" s="3">
        <v>43175</v>
      </c>
      <c r="E273" s="3">
        <v>0</v>
      </c>
      <c r="F273" s="3">
        <v>0</v>
      </c>
      <c r="G273" s="3">
        <v>0</v>
      </c>
      <c r="H273" s="3">
        <v>30863</v>
      </c>
      <c r="I273" s="3">
        <v>12310</v>
      </c>
      <c r="J273" s="3">
        <v>1076</v>
      </c>
    </row>
    <row r="274" spans="1:10" ht="12.75">
      <c r="A274" s="4"/>
      <c r="C274" s="10"/>
      <c r="D274" s="3"/>
      <c r="E274" s="3"/>
      <c r="F274" s="3"/>
      <c r="G274" s="3"/>
      <c r="H274" s="3"/>
      <c r="I274" s="3"/>
      <c r="J274" s="3"/>
    </row>
    <row r="275" spans="1:10" ht="13.5" thickBot="1">
      <c r="A275" s="8" t="s">
        <v>129</v>
      </c>
      <c r="B275" s="1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9" t="s">
        <v>130</v>
      </c>
      <c r="B276" s="1" t="s">
        <v>22</v>
      </c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4">
        <v>96</v>
      </c>
      <c r="B277" s="1" t="s">
        <v>17</v>
      </c>
      <c r="C277" s="3"/>
      <c r="D277" s="3"/>
      <c r="E277" s="3"/>
      <c r="F277" s="3"/>
      <c r="G277" s="3"/>
      <c r="H277" s="3"/>
      <c r="I277" s="3">
        <v>980751</v>
      </c>
      <c r="J277" s="3">
        <v>0</v>
      </c>
    </row>
    <row r="278" spans="1:10" ht="12.75">
      <c r="A278" s="4" t="s">
        <v>18</v>
      </c>
      <c r="B278" s="1"/>
      <c r="C278" s="3">
        <v>243449</v>
      </c>
      <c r="D278" s="3">
        <v>99825</v>
      </c>
      <c r="E278" s="3">
        <v>10000</v>
      </c>
      <c r="F278" s="3">
        <v>0</v>
      </c>
      <c r="G278" s="3">
        <v>0</v>
      </c>
      <c r="H278" s="3">
        <v>257892</v>
      </c>
      <c r="I278" s="3">
        <v>937193</v>
      </c>
      <c r="J278" s="3">
        <v>0</v>
      </c>
    </row>
    <row r="279" spans="1:10" ht="12.75">
      <c r="A279" s="4" t="s">
        <v>19</v>
      </c>
      <c r="B279" s="1"/>
      <c r="C279" s="3">
        <v>327644</v>
      </c>
      <c r="D279" s="3">
        <v>191080</v>
      </c>
      <c r="E279" s="3">
        <v>24500</v>
      </c>
      <c r="F279" s="3">
        <v>0</v>
      </c>
      <c r="G279" s="3">
        <v>0</v>
      </c>
      <c r="H279" s="3">
        <v>332014</v>
      </c>
      <c r="I279" s="3">
        <v>932822</v>
      </c>
      <c r="J279" s="3">
        <v>0</v>
      </c>
    </row>
    <row r="280" spans="1:10" ht="12.75">
      <c r="A280" s="4" t="s">
        <v>20</v>
      </c>
      <c r="B280" s="1"/>
      <c r="C280" s="3">
        <v>2404143</v>
      </c>
      <c r="D280" s="3">
        <v>1325840</v>
      </c>
      <c r="E280" s="3">
        <v>962651</v>
      </c>
      <c r="F280" s="3">
        <v>0</v>
      </c>
      <c r="G280" s="3">
        <v>28107</v>
      </c>
      <c r="H280" s="3">
        <v>1930180</v>
      </c>
      <c r="I280" s="3">
        <v>1406786</v>
      </c>
      <c r="J280" s="3">
        <v>0</v>
      </c>
    </row>
    <row r="281" spans="1:2" ht="12.75">
      <c r="A281" s="11" t="s">
        <v>131</v>
      </c>
      <c r="B281" s="1" t="s">
        <v>16</v>
      </c>
    </row>
    <row r="282" spans="1:10" ht="12.75">
      <c r="A282" s="4" t="s">
        <v>20</v>
      </c>
      <c r="B282" s="1" t="s">
        <v>23</v>
      </c>
      <c r="C282" s="3">
        <v>103685</v>
      </c>
      <c r="D282" s="3">
        <v>92335</v>
      </c>
      <c r="E282" s="3">
        <v>1200</v>
      </c>
      <c r="F282" s="3">
        <v>7150</v>
      </c>
      <c r="G282" s="3">
        <v>0</v>
      </c>
      <c r="H282" s="3">
        <v>101531</v>
      </c>
      <c r="I282" s="3">
        <v>2154</v>
      </c>
      <c r="J282" s="3">
        <v>3150</v>
      </c>
    </row>
    <row r="284" spans="1:10" ht="13.5" thickBot="1">
      <c r="A284" s="8" t="s">
        <v>132</v>
      </c>
      <c r="B284" s="1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11" t="s">
        <v>133</v>
      </c>
      <c r="B285" s="1" t="s">
        <v>16</v>
      </c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4">
        <v>96</v>
      </c>
      <c r="B286" s="1" t="s">
        <v>17</v>
      </c>
      <c r="C286" s="3"/>
      <c r="D286" s="3"/>
      <c r="E286" s="3"/>
      <c r="F286" s="3"/>
      <c r="G286" s="3"/>
      <c r="H286" s="3"/>
      <c r="I286" s="3">
        <v>31235</v>
      </c>
      <c r="J286" s="3">
        <v>13585</v>
      </c>
    </row>
    <row r="287" spans="1:10" ht="12.75">
      <c r="A287" s="4" t="s">
        <v>18</v>
      </c>
      <c r="C287" s="12">
        <v>81831</v>
      </c>
      <c r="D287" s="3">
        <v>11401</v>
      </c>
      <c r="E287" s="3">
        <v>64608</v>
      </c>
      <c r="F287" s="3">
        <v>0</v>
      </c>
      <c r="G287" s="3">
        <v>0</v>
      </c>
      <c r="H287" s="3">
        <v>107204</v>
      </c>
      <c r="I287" s="3">
        <v>5862</v>
      </c>
      <c r="J287" s="3">
        <v>1000</v>
      </c>
    </row>
    <row r="288" spans="1:10" ht="12.75">
      <c r="A288" s="4" t="s">
        <v>19</v>
      </c>
      <c r="B288" s="1"/>
      <c r="C288" s="3">
        <v>181368</v>
      </c>
      <c r="D288" s="3">
        <v>40410</v>
      </c>
      <c r="E288" s="3">
        <v>140200</v>
      </c>
      <c r="F288" s="3">
        <v>0</v>
      </c>
      <c r="G288" s="3">
        <v>0</v>
      </c>
      <c r="H288" s="3">
        <v>139310</v>
      </c>
      <c r="I288" s="3">
        <v>47918</v>
      </c>
      <c r="J288" s="3">
        <v>0</v>
      </c>
    </row>
    <row r="289" spans="1:10" ht="12.75">
      <c r="A289" s="4" t="s">
        <v>20</v>
      </c>
      <c r="B289" s="1"/>
      <c r="C289" s="3">
        <v>1053910</v>
      </c>
      <c r="D289" s="3">
        <v>242439</v>
      </c>
      <c r="E289" s="3">
        <v>718518</v>
      </c>
      <c r="F289" s="3">
        <v>0</v>
      </c>
      <c r="G289" s="3">
        <v>92567</v>
      </c>
      <c r="H289" s="3">
        <v>748911</v>
      </c>
      <c r="I289" s="3">
        <v>352918</v>
      </c>
      <c r="J289" s="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2002-10-31T21:31:03Z</dcterms:created>
  <dcterms:modified xsi:type="dcterms:W3CDTF">2002-10-31T21:32:16Z</dcterms:modified>
  <cp:category/>
  <cp:version/>
  <cp:contentType/>
  <cp:contentStatus/>
</cp:coreProperties>
</file>