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0" windowWidth="15480" windowHeight="4275" activeTab="0"/>
  </bookViews>
  <sheets>
    <sheet name="VA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List'!$A$1:$K$29</definedName>
    <definedName name="_xlnm.Print_Area" localSheetId="4">'Beach Days'!$A$1:$Q$83</definedName>
    <definedName name="_xlnm.Print_Area" localSheetId="1">'Beach List'!$A$1:$N$70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'VA Summary'!$1:$2</definedName>
  </definedNames>
  <calcPr fullCalcOnLoad="1"/>
</workbook>
</file>

<file path=xl/sharedStrings.xml><?xml version="1.0" encoding="utf-8"?>
<sst xmlns="http://schemas.openxmlformats.org/spreadsheetml/2006/main" count="1049" uniqueCount="221">
  <si>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</si>
  <si>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</si>
  <si>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</si>
  <si>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</si>
  <si>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How much of the swimming season</t>
  </si>
  <si>
    <t>MONTHS</t>
  </si>
  <si>
    <t>PER_MONTH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</si>
  <si>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</si>
  <si>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</si>
  <si>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</si>
  <si>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</si>
  <si>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</si>
  <si>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</si>
  <si>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</si>
  <si>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Beaches with Actions</t>
  </si>
  <si>
    <t>Beach Actions Sorted by Duration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</si>
  <si>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</si>
  <si>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</si>
  <si>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</si>
  <si>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</si>
  <si>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</si>
  <si>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</si>
  <si>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</si>
  <si>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</si>
  <si>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</si>
  <si>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</si>
  <si>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</si>
  <si>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</si>
  <si>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</si>
  <si>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</si>
  <si>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</si>
  <si>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</si>
  <si>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</si>
  <si>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</si>
  <si>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</si>
  <si>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</si>
  <si>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</si>
  <si>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</si>
  <si>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</si>
  <si>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</si>
  <si>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</si>
  <si>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</si>
  <si>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</si>
  <si>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 xml:space="preserve">ACTION REASON </t>
  </si>
  <si>
    <t xml:space="preserve">ACTION SOURCE </t>
  </si>
  <si>
    <t xml:space="preserve">ACTION INDICATOR </t>
  </si>
  <si>
    <t>Contamination Advisory</t>
  </si>
  <si>
    <t>ELEV_BACT</t>
  </si>
  <si>
    <t>ENTERO</t>
  </si>
  <si>
    <t>UNKNOWN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</si>
  <si>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</si>
  <si>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</si>
  <si>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</si>
  <si>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</si>
  <si>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</si>
  <si>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</si>
  <si>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</si>
  <si>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</si>
  <si>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</si>
  <si>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</si>
  <si>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</si>
  <si>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</si>
  <si>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PRAWN Coastal Beaches</t>
  </si>
  <si>
    <t>Coastal Beaches with Actions</t>
  </si>
  <si>
    <t>Coastal Beach Actions Sorted by Duration</t>
  </si>
  <si>
    <t>Coastal Beach Days</t>
  </si>
  <si>
    <t xml:space="preserve">No. of monitored coastal beaches: </t>
  </si>
  <si>
    <t xml:space="preserve">No. of monitored coastal beaches with actions: </t>
  </si>
  <si>
    <t xml:space="preserve">No. of beach days for monitored coastal beaches: </t>
  </si>
  <si>
    <t>beaches were monitored?</t>
  </si>
  <si>
    <t>How many coastal</t>
  </si>
  <si>
    <t xml:space="preserve">              How many coastal</t>
  </si>
  <si>
    <t xml:space="preserve">             beaches had actions?</t>
  </si>
  <si>
    <t>VA</t>
  </si>
  <si>
    <t>ACCOMACK</t>
  </si>
  <si>
    <t>GLOUCESTER</t>
  </si>
  <si>
    <t>HAMPTON</t>
  </si>
  <si>
    <t>KING GEORGE</t>
  </si>
  <si>
    <t>MATHEWS</t>
  </si>
  <si>
    <t>NEWPORT NEWS</t>
  </si>
  <si>
    <t>NORFOLK</t>
  </si>
  <si>
    <t>NORTHAMPTON</t>
  </si>
  <si>
    <t>VIRGINIA BEACH</t>
  </si>
  <si>
    <t>YORK</t>
  </si>
  <si>
    <t>VA800662</t>
  </si>
  <si>
    <t>ASSATEAGUE ISLAND NATIONAL SEASHORE</t>
  </si>
  <si>
    <t>VA153278</t>
  </si>
  <si>
    <t>GUARD SHORE</t>
  </si>
  <si>
    <t>VA714367</t>
  </si>
  <si>
    <t>GLOUCESTER POINT BEACH</t>
  </si>
  <si>
    <t>VA884979</t>
  </si>
  <si>
    <t>BUCKROE BEACH</t>
  </si>
  <si>
    <t>VA938661</t>
  </si>
  <si>
    <t>SALT PONDS</t>
  </si>
  <si>
    <t>VA351214</t>
  </si>
  <si>
    <t>FAIRVIEW BEACH</t>
  </si>
  <si>
    <t>VA818754</t>
  </si>
  <si>
    <t>FESTIVAL BEACH</t>
  </si>
  <si>
    <t>VA523358</t>
  </si>
  <si>
    <t>ANDERSON'S BEACH</t>
  </si>
  <si>
    <t>VA747818</t>
  </si>
  <si>
    <t>HILTON BEACH</t>
  </si>
  <si>
    <t>VA747813</t>
  </si>
  <si>
    <t>HUNTINGTON BEACH</t>
  </si>
  <si>
    <t>VA722627</t>
  </si>
  <si>
    <t>KING/LINCOLN PARK</t>
  </si>
  <si>
    <t>VA912105</t>
  </si>
  <si>
    <t>10TH VIEW, BEHIND QUALITY INN,1010 W OCEAN VIEW AVE</t>
  </si>
  <si>
    <t>VA845980</t>
  </si>
  <si>
    <t>13TH VIEW, NORTH END</t>
  </si>
  <si>
    <t>VA888917</t>
  </si>
  <si>
    <t>5TH BAY ST., NORTH END</t>
  </si>
  <si>
    <t>VA938849</t>
  </si>
  <si>
    <t>CAPEVIEW AVE., NORTH END</t>
  </si>
  <si>
    <t>VA821032</t>
  </si>
  <si>
    <t>EAST COMMUNITY BEACH, END OF EAST OCEAN VIEW AVE.</t>
  </si>
  <si>
    <t>VA536165</t>
  </si>
  <si>
    <t>NORTH COMMUNITY BEACH</t>
  </si>
  <si>
    <t>VA509547</t>
  </si>
  <si>
    <t>OCEAN VIEW PARK, EAST SIDE OF PARKING LOT</t>
  </si>
  <si>
    <t>VA742733</t>
  </si>
  <si>
    <t>SARA CONSTANCE PARK, EAST END</t>
  </si>
  <si>
    <t>VA017488</t>
  </si>
  <si>
    <t>KIPTOPEKE STATE PARK</t>
  </si>
  <si>
    <t>VA963844</t>
  </si>
  <si>
    <t>TOWN OF CAPE CHARLES PUBLIC BEACH</t>
  </si>
  <si>
    <t>VA323310</t>
  </si>
  <si>
    <t>15TH STREET</t>
  </si>
  <si>
    <t>VA824084</t>
  </si>
  <si>
    <t>28TH STREET</t>
  </si>
  <si>
    <t>VA695544</t>
  </si>
  <si>
    <t>45TH STREET</t>
  </si>
  <si>
    <t>VA898733</t>
  </si>
  <si>
    <t>63RD STREET</t>
  </si>
  <si>
    <t>VA441400</t>
  </si>
  <si>
    <t>78TH STREET</t>
  </si>
  <si>
    <t>VA366712</t>
  </si>
  <si>
    <t>BACK BAY BEACH</t>
  </si>
  <si>
    <t>VA514504</t>
  </si>
  <si>
    <t>CAMP PENDLETON</t>
  </si>
  <si>
    <t>VA556096</t>
  </si>
  <si>
    <t>CAPE HENRY LIGHT HOUSE</t>
  </si>
  <si>
    <t>VA197713</t>
  </si>
  <si>
    <t>CHESAPEAKE BEACH</t>
  </si>
  <si>
    <t>VA718451</t>
  </si>
  <si>
    <t>CHICK'S BEACH</t>
  </si>
  <si>
    <t>VA723069</t>
  </si>
  <si>
    <t>CROATAN</t>
  </si>
  <si>
    <t>VA999541</t>
  </si>
  <si>
    <t>DAM NECK MIDDLE</t>
  </si>
  <si>
    <t>VA307929</t>
  </si>
  <si>
    <t>DAM NECK NORTH</t>
  </si>
  <si>
    <t>VA927341</t>
  </si>
  <si>
    <t>DAM NECK SOUTH</t>
  </si>
  <si>
    <t>VA960898</t>
  </si>
  <si>
    <t>FIRST LANDING STATE PARK</t>
  </si>
  <si>
    <t>VA291001</t>
  </si>
  <si>
    <t>FORT STORY EAST</t>
  </si>
  <si>
    <t>VA620108</t>
  </si>
  <si>
    <t>FORT STORY SOUTH</t>
  </si>
  <si>
    <t>VA591163</t>
  </si>
  <si>
    <t>FORT STORY WEST</t>
  </si>
  <si>
    <t>VA209936</t>
  </si>
  <si>
    <t>LESNER BRIDGE EAST</t>
  </si>
  <si>
    <t>VA551311</t>
  </si>
  <si>
    <t>LITTLE ISLAND BEACH NORTH</t>
  </si>
  <si>
    <t>VA152245</t>
  </si>
  <si>
    <t>LITTLE ISLAND BEACH SOUTH</t>
  </si>
  <si>
    <t>VA863269</t>
  </si>
  <si>
    <t>SANDBRIDGE NORTH</t>
  </si>
  <si>
    <t>VA582379</t>
  </si>
  <si>
    <t>SANDBRIDGE SOUTH</t>
  </si>
  <si>
    <t>VA532597</t>
  </si>
  <si>
    <t>SEA GATE</t>
  </si>
  <si>
    <t>VA482894</t>
  </si>
  <si>
    <t>YORKTOWN BEACH</t>
  </si>
  <si>
    <t>No. of days under an action</t>
  </si>
  <si>
    <t>VA864045</t>
  </si>
  <si>
    <t>21ST BAY ST., NORTH END BEHIND SHIPS CAPTAIN RESTAURANT</t>
  </si>
  <si>
    <t>08/24/2007 00:00:00</t>
  </si>
  <si>
    <t>08/27/2007  00:00:00</t>
  </si>
  <si>
    <t>06/05/2007 00:00:00</t>
  </si>
  <si>
    <t>06/12/2007  00:00:00</t>
  </si>
  <si>
    <t>06/19/2007 00:00:00</t>
  </si>
  <si>
    <t>06/26/2007  00:00:00</t>
  </si>
  <si>
    <t>07/03/2007 00:00:00</t>
  </si>
  <si>
    <t>07/10/2007  00:00:00</t>
  </si>
  <si>
    <t>07/25/2007 00:00:00</t>
  </si>
  <si>
    <t>07/27/2007  00:00:00</t>
  </si>
  <si>
    <t>08/28/2007 00:00:00</t>
  </si>
  <si>
    <t>09/06/2007  00:00:00</t>
  </si>
  <si>
    <t>09/18/2007 00:00:00</t>
  </si>
  <si>
    <t>12/14/2007  00:00:00</t>
  </si>
  <si>
    <t>05/31/2007 00:00:00</t>
  </si>
  <si>
    <t>06/01/2007  00:00:00</t>
  </si>
  <si>
    <t>08/28/2007  00:00:00</t>
  </si>
  <si>
    <t>09/05/2007 00:00:00</t>
  </si>
  <si>
    <t>07/04/2007  00:00:00</t>
  </si>
  <si>
    <t>08/01/2007 00:00:00</t>
  </si>
  <si>
    <t>08/02/2007  00:00:00</t>
  </si>
  <si>
    <t>STATE TOTALS</t>
  </si>
  <si>
    <t>BEACH TIER RANK</t>
  </si>
  <si>
    <t>FT</t>
  </si>
  <si>
    <t>Unknown</t>
  </si>
  <si>
    <t>Beach action in 2007?</t>
  </si>
  <si>
    <t>Beaches</t>
  </si>
  <si>
    <t>Monitored Beaches</t>
  </si>
  <si>
    <t xml:space="preserve">BEACH LENGTH </t>
  </si>
  <si>
    <t>BEACH LENGTH UNITS</t>
  </si>
  <si>
    <t>POLLUTION SOURCES</t>
  </si>
  <si>
    <t xml:space="preserve">OFF SEASON MONITOR FREQ UNITS </t>
  </si>
  <si>
    <t xml:space="preserve">OFF SEASON MONITOR FREQ </t>
  </si>
  <si>
    <t xml:space="preserve">ACTION START DATE/TIME </t>
  </si>
  <si>
    <t xml:space="preserve">ACTION END DATE/TIME </t>
  </si>
  <si>
    <t xml:space="preserve">ACTION DURATION (DAYS) </t>
  </si>
  <si>
    <t>State</t>
  </si>
  <si>
    <t>Totals</t>
  </si>
  <si>
    <t>Actions</t>
  </si>
  <si>
    <t>Action Days</t>
  </si>
  <si>
    <t>Yes</t>
  </si>
  <si>
    <t>= Swim season is 5 months long. EPA assumes the season ends on Sept. 30. Therefore, only 13 days of this action occurs during the swim season.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</si>
</sst>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m/d/yy\ h:mm\ AM/PM;@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14" fontId="6" fillId="0" borderId="9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/>
    </xf>
    <xf numFmtId="0" fontId="6" fillId="0" borderId="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2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0" fontId="6" fillId="0" borderId="0" xfId="0" applyNumberFormat="1" applyFont="1" applyBorder="1" applyAlignment="1">
      <alignment horizontal="center" wrapText="1"/>
    </xf>
    <xf numFmtId="170" fontId="6" fillId="0" borderId="0" xfId="0" applyNumberFormat="1" applyFont="1" applyBorder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left"/>
    </xf>
    <xf numFmtId="14" fontId="8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2.00390625" style="41" customWidth="1"/>
    <col min="2" max="2" width="0.5625" style="41" customWidth="1"/>
    <col min="3" max="5" width="8.28125" style="41" customWidth="1"/>
    <col min="6" max="6" width="0.5625" style="41" customWidth="1"/>
    <col min="7" max="10" width="8.28125" style="41" customWidth="1"/>
    <col min="11" max="11" width="0.5625" style="41" customWidth="1"/>
    <col min="12" max="17" width="8.140625" style="41" customWidth="1"/>
    <col min="18" max="18" width="0.5625" style="41" customWidth="1"/>
    <col min="19" max="23" width="8.8515625" style="41" customWidth="1"/>
    <col min="24" max="16384" width="9.140625" style="41" customWidth="1"/>
  </cols>
  <sheetData>
    <row r="1" spans="1:23" ht="12.75">
      <c r="A1" s="57"/>
      <c r="B1" s="57"/>
      <c r="C1" s="108" t="s">
        <v>62</v>
      </c>
      <c r="D1" s="109"/>
      <c r="E1" s="109"/>
      <c r="F1" s="59"/>
      <c r="G1" s="108" t="s">
        <v>63</v>
      </c>
      <c r="H1" s="108"/>
      <c r="I1" s="108"/>
      <c r="J1" s="108"/>
      <c r="K1" s="59"/>
      <c r="L1" s="60" t="s">
        <v>64</v>
      </c>
      <c r="M1" s="60"/>
      <c r="N1" s="61"/>
      <c r="O1" s="61"/>
      <c r="P1" s="61"/>
      <c r="Q1" s="61"/>
      <c r="R1" s="59"/>
      <c r="S1" s="60" t="s">
        <v>65</v>
      </c>
      <c r="T1" s="62"/>
      <c r="U1" s="61"/>
      <c r="V1" s="61"/>
      <c r="W1" s="61"/>
    </row>
    <row r="2" spans="1:23" ht="84.75" customHeight="1">
      <c r="A2" s="77" t="s">
        <v>54</v>
      </c>
      <c r="B2" s="25"/>
      <c r="C2" s="4" t="s">
        <v>16</v>
      </c>
      <c r="D2" s="4" t="s">
        <v>17</v>
      </c>
      <c r="E2" s="4" t="s">
        <v>18</v>
      </c>
      <c r="F2" s="4"/>
      <c r="G2" s="4" t="s">
        <v>19</v>
      </c>
      <c r="H2" s="4" t="s">
        <v>20</v>
      </c>
      <c r="I2" s="4" t="s">
        <v>21</v>
      </c>
      <c r="J2" s="4" t="s">
        <v>22</v>
      </c>
      <c r="K2" s="4"/>
      <c r="L2" s="63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/>
      <c r="S2" s="63" t="s">
        <v>29</v>
      </c>
      <c r="T2" s="64" t="s">
        <v>30</v>
      </c>
      <c r="U2" s="4" t="s">
        <v>58</v>
      </c>
      <c r="V2" s="4" t="s">
        <v>31</v>
      </c>
      <c r="W2" s="4" t="s">
        <v>60</v>
      </c>
    </row>
    <row r="3" spans="1:23" ht="12.75" customHeight="1">
      <c r="A3" s="46" t="s">
        <v>74</v>
      </c>
      <c r="B3" s="59"/>
      <c r="C3" s="48">
        <v>2</v>
      </c>
      <c r="D3" s="48">
        <v>2</v>
      </c>
      <c r="E3" s="67">
        <f>D3/C3</f>
        <v>1</v>
      </c>
      <c r="F3" s="59"/>
      <c r="G3" s="48">
        <v>2</v>
      </c>
      <c r="H3" s="68">
        <f>D3-G3</f>
        <v>0</v>
      </c>
      <c r="I3" s="67">
        <f>G3/D3</f>
        <v>1</v>
      </c>
      <c r="J3" s="67">
        <f>H3/D3</f>
        <v>0</v>
      </c>
      <c r="K3" s="59"/>
      <c r="L3" s="59">
        <v>2</v>
      </c>
      <c r="M3" s="68">
        <v>0</v>
      </c>
      <c r="N3" s="68">
        <v>0</v>
      </c>
      <c r="O3" s="68">
        <v>2</v>
      </c>
      <c r="P3" s="68">
        <v>0</v>
      </c>
      <c r="Q3" s="68">
        <v>0</v>
      </c>
      <c r="R3" s="59"/>
      <c r="S3" s="69">
        <v>306</v>
      </c>
      <c r="T3" s="69">
        <v>6</v>
      </c>
      <c r="U3" s="8">
        <f>T3/S3</f>
        <v>0.0196078431372549</v>
      </c>
      <c r="V3" s="9">
        <f>S3-T3</f>
        <v>300</v>
      </c>
      <c r="W3" s="8">
        <f>V3/S3</f>
        <v>0.9803921568627451</v>
      </c>
    </row>
    <row r="4" spans="1:23" ht="12.75">
      <c r="A4" s="46" t="s">
        <v>75</v>
      </c>
      <c r="B4" s="59"/>
      <c r="C4" s="68">
        <v>1</v>
      </c>
      <c r="D4" s="68">
        <v>1</v>
      </c>
      <c r="E4" s="67">
        <f>D4/C4</f>
        <v>1</v>
      </c>
      <c r="F4" s="59"/>
      <c r="G4" s="48">
        <v>0</v>
      </c>
      <c r="H4" s="68">
        <f>D4-G4</f>
        <v>1</v>
      </c>
      <c r="I4" s="67">
        <f>G4/D4</f>
        <v>0</v>
      </c>
      <c r="J4" s="67">
        <f>H4/D4</f>
        <v>1</v>
      </c>
      <c r="K4" s="59"/>
      <c r="L4" s="59">
        <v>0</v>
      </c>
      <c r="M4" s="68" t="s">
        <v>32</v>
      </c>
      <c r="N4" s="68" t="s">
        <v>32</v>
      </c>
      <c r="O4" s="68" t="s">
        <v>32</v>
      </c>
      <c r="P4" s="68" t="s">
        <v>32</v>
      </c>
      <c r="Q4" s="68" t="s">
        <v>32</v>
      </c>
      <c r="R4" s="59"/>
      <c r="S4" s="69">
        <v>153</v>
      </c>
      <c r="T4" s="9">
        <v>0</v>
      </c>
      <c r="U4" s="8">
        <f>T4/S4</f>
        <v>0</v>
      </c>
      <c r="V4" s="9">
        <f>S4-T4</f>
        <v>153</v>
      </c>
      <c r="W4" s="8">
        <f>V4/S4</f>
        <v>1</v>
      </c>
    </row>
    <row r="5" spans="1:23" ht="12.75">
      <c r="A5" s="46" t="s">
        <v>76</v>
      </c>
      <c r="B5" s="59"/>
      <c r="C5" s="68">
        <v>2</v>
      </c>
      <c r="D5" s="68">
        <v>2</v>
      </c>
      <c r="E5" s="67">
        <f aca="true" t="shared" si="0" ref="E5:E12">D5/C5</f>
        <v>1</v>
      </c>
      <c r="F5" s="59"/>
      <c r="G5" s="48">
        <v>0</v>
      </c>
      <c r="H5" s="68">
        <f aca="true" t="shared" si="1" ref="H5:H12">D5-G5</f>
        <v>2</v>
      </c>
      <c r="I5" s="67">
        <f aca="true" t="shared" si="2" ref="I5:I12">G5/D5</f>
        <v>0</v>
      </c>
      <c r="J5" s="67">
        <f aca="true" t="shared" si="3" ref="J5:J12">H5/D5</f>
        <v>1</v>
      </c>
      <c r="K5" s="59"/>
      <c r="L5" s="59">
        <v>0</v>
      </c>
      <c r="M5" s="68" t="s">
        <v>32</v>
      </c>
      <c r="N5" s="68" t="s">
        <v>32</v>
      </c>
      <c r="O5" s="68" t="s">
        <v>32</v>
      </c>
      <c r="P5" s="68" t="s">
        <v>32</v>
      </c>
      <c r="Q5" s="68" t="s">
        <v>32</v>
      </c>
      <c r="R5" s="59"/>
      <c r="S5" s="69">
        <v>306</v>
      </c>
      <c r="T5" s="9">
        <v>0</v>
      </c>
      <c r="U5" s="8">
        <f aca="true" t="shared" si="4" ref="U5:U12">T5/S5</f>
        <v>0</v>
      </c>
      <c r="V5" s="9">
        <f aca="true" t="shared" si="5" ref="V5:V12">S5-T5</f>
        <v>306</v>
      </c>
      <c r="W5" s="8">
        <f aca="true" t="shared" si="6" ref="W5:W12">V5/S5</f>
        <v>1</v>
      </c>
    </row>
    <row r="6" spans="1:23" ht="12.75">
      <c r="A6" s="46" t="s">
        <v>77</v>
      </c>
      <c r="B6" s="59"/>
      <c r="C6" s="68">
        <v>1</v>
      </c>
      <c r="D6" s="68">
        <v>1</v>
      </c>
      <c r="E6" s="67">
        <f t="shared" si="0"/>
        <v>1</v>
      </c>
      <c r="F6" s="59"/>
      <c r="G6" s="48">
        <v>1</v>
      </c>
      <c r="H6" s="68">
        <f t="shared" si="1"/>
        <v>0</v>
      </c>
      <c r="I6" s="67">
        <f t="shared" si="2"/>
        <v>1</v>
      </c>
      <c r="J6" s="67">
        <f t="shared" si="3"/>
        <v>0</v>
      </c>
      <c r="K6" s="59"/>
      <c r="L6" s="68">
        <v>6</v>
      </c>
      <c r="M6" s="68">
        <v>0</v>
      </c>
      <c r="N6" s="68">
        <v>1</v>
      </c>
      <c r="O6" s="68">
        <v>3</v>
      </c>
      <c r="P6" s="68">
        <v>2</v>
      </c>
      <c r="Q6" s="68">
        <v>0</v>
      </c>
      <c r="R6" s="59"/>
      <c r="S6" s="69">
        <v>153</v>
      </c>
      <c r="T6" s="9">
        <v>45</v>
      </c>
      <c r="U6" s="8">
        <f t="shared" si="4"/>
        <v>0.29411764705882354</v>
      </c>
      <c r="V6" s="9">
        <f t="shared" si="5"/>
        <v>108</v>
      </c>
      <c r="W6" s="8">
        <f t="shared" si="6"/>
        <v>0.7058823529411765</v>
      </c>
    </row>
    <row r="7" spans="1:23" ht="12.75">
      <c r="A7" s="46" t="s">
        <v>78</v>
      </c>
      <c r="B7" s="59"/>
      <c r="C7" s="68">
        <v>1</v>
      </c>
      <c r="D7" s="68">
        <v>1</v>
      </c>
      <c r="E7" s="67">
        <f t="shared" si="0"/>
        <v>1</v>
      </c>
      <c r="F7" s="59"/>
      <c r="G7" s="48">
        <v>0</v>
      </c>
      <c r="H7" s="68">
        <f t="shared" si="1"/>
        <v>1</v>
      </c>
      <c r="I7" s="67">
        <f t="shared" si="2"/>
        <v>0</v>
      </c>
      <c r="J7" s="67">
        <f t="shared" si="3"/>
        <v>1</v>
      </c>
      <c r="K7" s="59"/>
      <c r="L7" s="68">
        <v>0</v>
      </c>
      <c r="M7" s="68" t="s">
        <v>32</v>
      </c>
      <c r="N7" s="68" t="s">
        <v>32</v>
      </c>
      <c r="O7" s="68" t="s">
        <v>32</v>
      </c>
      <c r="P7" s="68" t="s">
        <v>32</v>
      </c>
      <c r="Q7" s="68" t="s">
        <v>32</v>
      </c>
      <c r="R7" s="59"/>
      <c r="S7" s="69">
        <v>153</v>
      </c>
      <c r="T7" s="9">
        <v>0</v>
      </c>
      <c r="U7" s="8">
        <f t="shared" si="4"/>
        <v>0</v>
      </c>
      <c r="V7" s="9">
        <f t="shared" si="5"/>
        <v>153</v>
      </c>
      <c r="W7" s="8">
        <f t="shared" si="6"/>
        <v>1</v>
      </c>
    </row>
    <row r="8" spans="1:23" ht="12.75">
      <c r="A8" s="46" t="s">
        <v>79</v>
      </c>
      <c r="B8" s="59"/>
      <c r="C8" s="68">
        <v>4</v>
      </c>
      <c r="D8" s="68">
        <v>4</v>
      </c>
      <c r="E8" s="67">
        <f t="shared" si="0"/>
        <v>1</v>
      </c>
      <c r="F8" s="59"/>
      <c r="G8" s="48">
        <v>3</v>
      </c>
      <c r="H8" s="68">
        <f t="shared" si="1"/>
        <v>1</v>
      </c>
      <c r="I8" s="67">
        <f t="shared" si="2"/>
        <v>0.75</v>
      </c>
      <c r="J8" s="67">
        <f t="shared" si="3"/>
        <v>0.25</v>
      </c>
      <c r="K8" s="59"/>
      <c r="L8" s="59">
        <v>3</v>
      </c>
      <c r="M8" s="68">
        <v>1</v>
      </c>
      <c r="N8" s="68">
        <v>0</v>
      </c>
      <c r="O8" s="68">
        <v>2</v>
      </c>
      <c r="P8" s="68">
        <v>0</v>
      </c>
      <c r="Q8" s="68">
        <v>0</v>
      </c>
      <c r="R8" s="59"/>
      <c r="S8" s="69">
        <v>612</v>
      </c>
      <c r="T8" s="9">
        <v>9</v>
      </c>
      <c r="U8" s="8">
        <f t="shared" si="4"/>
        <v>0.014705882352941176</v>
      </c>
      <c r="V8" s="9">
        <f t="shared" si="5"/>
        <v>603</v>
      </c>
      <c r="W8" s="8">
        <f t="shared" si="6"/>
        <v>0.9852941176470589</v>
      </c>
    </row>
    <row r="9" spans="1:23" ht="12.75">
      <c r="A9" s="46" t="s">
        <v>80</v>
      </c>
      <c r="B9" s="59"/>
      <c r="C9" s="68">
        <v>9</v>
      </c>
      <c r="D9" s="68">
        <v>9</v>
      </c>
      <c r="E9" s="67">
        <f t="shared" si="0"/>
        <v>1</v>
      </c>
      <c r="F9" s="59"/>
      <c r="G9" s="48">
        <v>0</v>
      </c>
      <c r="H9" s="68">
        <f t="shared" si="1"/>
        <v>9</v>
      </c>
      <c r="I9" s="67">
        <f t="shared" si="2"/>
        <v>0</v>
      </c>
      <c r="J9" s="67">
        <f t="shared" si="3"/>
        <v>1</v>
      </c>
      <c r="K9" s="59"/>
      <c r="L9" s="59">
        <v>0</v>
      </c>
      <c r="M9" s="68" t="s">
        <v>32</v>
      </c>
      <c r="N9" s="68" t="s">
        <v>32</v>
      </c>
      <c r="O9" s="68" t="s">
        <v>32</v>
      </c>
      <c r="P9" s="68" t="s">
        <v>32</v>
      </c>
      <c r="Q9" s="68" t="s">
        <v>32</v>
      </c>
      <c r="R9" s="59"/>
      <c r="S9" s="69">
        <v>1377</v>
      </c>
      <c r="T9" s="9">
        <v>0</v>
      </c>
      <c r="U9" s="8">
        <f t="shared" si="4"/>
        <v>0</v>
      </c>
      <c r="V9" s="9">
        <f t="shared" si="5"/>
        <v>1377</v>
      </c>
      <c r="W9" s="8">
        <f t="shared" si="6"/>
        <v>1</v>
      </c>
    </row>
    <row r="10" spans="1:23" ht="12.75">
      <c r="A10" s="46" t="s">
        <v>81</v>
      </c>
      <c r="B10" s="59"/>
      <c r="C10" s="68">
        <v>2</v>
      </c>
      <c r="D10" s="68">
        <v>2</v>
      </c>
      <c r="E10" s="67">
        <f>D10/C10</f>
        <v>1</v>
      </c>
      <c r="F10" s="59"/>
      <c r="G10" s="48">
        <v>0</v>
      </c>
      <c r="H10" s="68">
        <f>D10-G10</f>
        <v>2</v>
      </c>
      <c r="I10" s="67">
        <f>G10/D10</f>
        <v>0</v>
      </c>
      <c r="J10" s="67">
        <f>H10/D10</f>
        <v>1</v>
      </c>
      <c r="K10" s="59"/>
      <c r="L10" s="59">
        <v>0</v>
      </c>
      <c r="M10" s="68" t="s">
        <v>32</v>
      </c>
      <c r="N10" s="68" t="s">
        <v>32</v>
      </c>
      <c r="O10" s="68" t="s">
        <v>32</v>
      </c>
      <c r="P10" s="68" t="s">
        <v>32</v>
      </c>
      <c r="Q10" s="68" t="s">
        <v>32</v>
      </c>
      <c r="R10" s="59"/>
      <c r="S10" s="69">
        <v>306</v>
      </c>
      <c r="T10" s="9">
        <v>0</v>
      </c>
      <c r="U10" s="8">
        <f>T10/S10</f>
        <v>0</v>
      </c>
      <c r="V10" s="9">
        <f>S10-T10</f>
        <v>306</v>
      </c>
      <c r="W10" s="8">
        <f>V10/S10</f>
        <v>1</v>
      </c>
    </row>
    <row r="11" spans="1:23" ht="12.75">
      <c r="A11" s="46" t="s">
        <v>82</v>
      </c>
      <c r="B11" s="59"/>
      <c r="C11" s="68">
        <v>24</v>
      </c>
      <c r="D11" s="68">
        <v>24</v>
      </c>
      <c r="E11" s="67">
        <f t="shared" si="0"/>
        <v>1</v>
      </c>
      <c r="F11" s="59"/>
      <c r="G11" s="48">
        <v>2</v>
      </c>
      <c r="H11" s="68">
        <f t="shared" si="1"/>
        <v>22</v>
      </c>
      <c r="I11" s="67">
        <f t="shared" si="2"/>
        <v>0.08333333333333333</v>
      </c>
      <c r="J11" s="67">
        <f t="shared" si="3"/>
        <v>0.9166666666666666</v>
      </c>
      <c r="K11" s="59"/>
      <c r="L11" s="59">
        <v>3</v>
      </c>
      <c r="M11" s="23">
        <v>3</v>
      </c>
      <c r="N11" s="23">
        <v>0</v>
      </c>
      <c r="O11" s="23">
        <v>0</v>
      </c>
      <c r="P11" s="23">
        <v>0</v>
      </c>
      <c r="Q11" s="23">
        <v>0</v>
      </c>
      <c r="R11" s="59"/>
      <c r="S11" s="69">
        <v>3672</v>
      </c>
      <c r="T11" s="9">
        <v>3</v>
      </c>
      <c r="U11" s="8">
        <f t="shared" si="4"/>
        <v>0.0008169934640522876</v>
      </c>
      <c r="V11" s="9">
        <f t="shared" si="5"/>
        <v>3669</v>
      </c>
      <c r="W11" s="8">
        <f t="shared" si="6"/>
        <v>0.9991830065359477</v>
      </c>
    </row>
    <row r="12" spans="1:23" ht="12.75" customHeight="1">
      <c r="A12" s="80" t="s">
        <v>83</v>
      </c>
      <c r="B12" s="59"/>
      <c r="C12" s="71">
        <v>1</v>
      </c>
      <c r="D12" s="71">
        <v>1</v>
      </c>
      <c r="E12" s="13">
        <f t="shared" si="0"/>
        <v>1</v>
      </c>
      <c r="F12" s="59"/>
      <c r="G12" s="82">
        <v>0</v>
      </c>
      <c r="H12" s="71">
        <f t="shared" si="1"/>
        <v>1</v>
      </c>
      <c r="I12" s="13">
        <f t="shared" si="2"/>
        <v>0</v>
      </c>
      <c r="J12" s="13">
        <f t="shared" si="3"/>
        <v>1</v>
      </c>
      <c r="K12" s="59"/>
      <c r="L12" s="26">
        <v>0</v>
      </c>
      <c r="M12" s="71" t="s">
        <v>32</v>
      </c>
      <c r="N12" s="71" t="s">
        <v>32</v>
      </c>
      <c r="O12" s="71" t="s">
        <v>32</v>
      </c>
      <c r="P12" s="71" t="s">
        <v>32</v>
      </c>
      <c r="Q12" s="71" t="s">
        <v>32</v>
      </c>
      <c r="R12" s="59"/>
      <c r="S12" s="14">
        <v>153</v>
      </c>
      <c r="T12" s="14">
        <v>0</v>
      </c>
      <c r="U12" s="13">
        <f t="shared" si="4"/>
        <v>0</v>
      </c>
      <c r="V12" s="14">
        <f t="shared" si="5"/>
        <v>153</v>
      </c>
      <c r="W12" s="13">
        <f t="shared" si="6"/>
        <v>1</v>
      </c>
    </row>
    <row r="13" spans="1:23" ht="12.75">
      <c r="A13" s="58" t="s">
        <v>7</v>
      </c>
      <c r="B13" s="70"/>
      <c r="C13" s="72">
        <f>SUM(C3:C12)</f>
        <v>47</v>
      </c>
      <c r="D13" s="72">
        <f>SUM(D3:D12)</f>
        <v>47</v>
      </c>
      <c r="E13" s="73">
        <f>D13/C13</f>
        <v>1</v>
      </c>
      <c r="F13" s="58"/>
      <c r="G13" s="72">
        <f>SUM(G3:G12)</f>
        <v>8</v>
      </c>
      <c r="H13" s="72">
        <f>D13-G13</f>
        <v>39</v>
      </c>
      <c r="I13" s="73">
        <f>G13/D13</f>
        <v>0.1702127659574468</v>
      </c>
      <c r="J13" s="73">
        <f>H13/D13</f>
        <v>0.8297872340425532</v>
      </c>
      <c r="K13" s="58"/>
      <c r="L13" s="72">
        <f aca="true" t="shared" si="7" ref="L13:Q13">SUM(L3:L12)</f>
        <v>14</v>
      </c>
      <c r="M13" s="72">
        <f t="shared" si="7"/>
        <v>4</v>
      </c>
      <c r="N13" s="72">
        <f t="shared" si="7"/>
        <v>1</v>
      </c>
      <c r="O13" s="72">
        <f t="shared" si="7"/>
        <v>7</v>
      </c>
      <c r="P13" s="72">
        <f t="shared" si="7"/>
        <v>2</v>
      </c>
      <c r="Q13" s="72">
        <f t="shared" si="7"/>
        <v>0</v>
      </c>
      <c r="R13" s="58"/>
      <c r="S13" s="55">
        <f>SUM(S3:S12)</f>
        <v>7191</v>
      </c>
      <c r="T13" s="55">
        <f>SUM(T3:T12)</f>
        <v>63</v>
      </c>
      <c r="U13" s="19">
        <f>T13/S13</f>
        <v>0.008760951188986232</v>
      </c>
      <c r="V13" s="20">
        <f>S13-T13</f>
        <v>7128</v>
      </c>
      <c r="W13" s="19">
        <f>V13/S13</f>
        <v>0.9912390488110138</v>
      </c>
    </row>
    <row r="14" spans="1:23" ht="12.75">
      <c r="A14" s="58"/>
      <c r="B14" s="70"/>
      <c r="C14" s="72"/>
      <c r="D14" s="72"/>
      <c r="E14" s="73"/>
      <c r="F14" s="58"/>
      <c r="G14" s="72"/>
      <c r="H14" s="72"/>
      <c r="I14" s="73"/>
      <c r="J14" s="73"/>
      <c r="K14" s="58"/>
      <c r="L14" s="72"/>
      <c r="M14" s="72"/>
      <c r="N14" s="72"/>
      <c r="O14" s="72"/>
      <c r="P14" s="72"/>
      <c r="Q14" s="72"/>
      <c r="R14" s="58"/>
      <c r="S14" s="55"/>
      <c r="T14" s="55"/>
      <c r="U14" s="19"/>
      <c r="V14" s="20"/>
      <c r="W14" s="19"/>
    </row>
    <row r="15" ht="12.75">
      <c r="T15" s="74"/>
    </row>
    <row r="16" spans="1:20" ht="12.75">
      <c r="A16" s="75" t="s">
        <v>3</v>
      </c>
      <c r="T16" s="74"/>
    </row>
    <row r="17" ht="12.75">
      <c r="T17" s="74"/>
    </row>
    <row r="18" spans="3:23" ht="12.75">
      <c r="C18" s="66"/>
      <c r="D18" s="10"/>
      <c r="E18" s="76"/>
      <c r="G18" s="66"/>
      <c r="H18" s="10"/>
      <c r="I18" s="10"/>
      <c r="J18" s="76"/>
      <c r="L18" s="66"/>
      <c r="M18" s="10"/>
      <c r="N18" s="10"/>
      <c r="O18" s="10"/>
      <c r="P18" s="10"/>
      <c r="Q18" s="76"/>
      <c r="S18" s="66"/>
      <c r="T18" s="10"/>
      <c r="U18" s="10"/>
      <c r="V18" s="10"/>
      <c r="W18" s="76"/>
    </row>
    <row r="19" spans="4:21" ht="12.75">
      <c r="D19" s="65" t="s">
        <v>70</v>
      </c>
      <c r="G19" s="41" t="s">
        <v>71</v>
      </c>
      <c r="L19" s="41" t="s">
        <v>1</v>
      </c>
      <c r="U19" s="65" t="s">
        <v>4</v>
      </c>
    </row>
    <row r="20" spans="4:21" ht="12.75">
      <c r="D20" s="47" t="s">
        <v>69</v>
      </c>
      <c r="G20" s="41" t="s">
        <v>72</v>
      </c>
      <c r="L20" s="41" t="s">
        <v>2</v>
      </c>
      <c r="U20" s="65" t="s">
        <v>0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&amp;C&amp;"Arial,Bold"&amp;14Virginia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29">
      <selection activeCell="D43" sqref="D43"/>
    </sheetView>
  </sheetViews>
  <sheetFormatPr defaultColWidth="9.140625" defaultRowHeight="12.75"/>
  <cols>
    <col min="1" max="1" width="6.00390625" style="84" customWidth="1"/>
    <col min="2" max="2" width="12.7109375" style="84" customWidth="1"/>
    <col min="3" max="3" width="7.7109375" style="84" customWidth="1"/>
    <col min="4" max="4" width="43.421875" style="84" customWidth="1"/>
    <col min="5" max="8" width="8.28125" style="84" customWidth="1"/>
    <col min="9" max="9" width="9.7109375" style="84" customWidth="1"/>
    <col min="10" max="10" width="8.28125" style="84" customWidth="1"/>
    <col min="11" max="11" width="9.7109375" style="84" customWidth="1"/>
    <col min="12" max="13" width="8.28125" style="84" customWidth="1"/>
    <col min="14" max="14" width="10.57421875" style="84" customWidth="1"/>
    <col min="15" max="16384" width="9.140625" style="84" customWidth="1"/>
  </cols>
  <sheetData>
    <row r="1" spans="1:14" ht="51" customHeight="1">
      <c r="A1" s="92" t="s">
        <v>34</v>
      </c>
      <c r="B1" s="92" t="s">
        <v>35</v>
      </c>
      <c r="C1" s="92" t="s">
        <v>36</v>
      </c>
      <c r="D1" s="92" t="s">
        <v>37</v>
      </c>
      <c r="E1" s="92" t="s">
        <v>201</v>
      </c>
      <c r="F1" s="92" t="s">
        <v>38</v>
      </c>
      <c r="G1" s="92" t="s">
        <v>39</v>
      </c>
      <c r="H1" s="92" t="s">
        <v>40</v>
      </c>
      <c r="I1" s="92" t="s">
        <v>41</v>
      </c>
      <c r="J1" s="92" t="s">
        <v>211</v>
      </c>
      <c r="K1" s="92" t="s">
        <v>210</v>
      </c>
      <c r="L1" s="92" t="s">
        <v>207</v>
      </c>
      <c r="M1" s="92" t="s">
        <v>208</v>
      </c>
      <c r="N1" s="92" t="s">
        <v>209</v>
      </c>
    </row>
    <row r="2" spans="1:14" ht="9" customHeight="1">
      <c r="A2" s="46" t="s">
        <v>73</v>
      </c>
      <c r="B2" s="46" t="s">
        <v>74</v>
      </c>
      <c r="C2" s="46" t="s">
        <v>84</v>
      </c>
      <c r="D2" s="46" t="s">
        <v>85</v>
      </c>
      <c r="E2" s="46">
        <v>1</v>
      </c>
      <c r="F2" s="46">
        <v>5</v>
      </c>
      <c r="G2" s="46" t="s">
        <v>5</v>
      </c>
      <c r="H2" s="46">
        <v>4</v>
      </c>
      <c r="I2" s="46" t="s">
        <v>6</v>
      </c>
      <c r="J2" s="46">
        <v>0</v>
      </c>
      <c r="K2" s="46" t="s">
        <v>6</v>
      </c>
      <c r="L2" s="85">
        <v>86153</v>
      </c>
      <c r="M2" s="85" t="s">
        <v>202</v>
      </c>
      <c r="N2" s="85" t="s">
        <v>203</v>
      </c>
    </row>
    <row r="3" spans="1:14" ht="9" customHeight="1">
      <c r="A3" s="80" t="s">
        <v>73</v>
      </c>
      <c r="B3" s="80" t="s">
        <v>74</v>
      </c>
      <c r="C3" s="80" t="s">
        <v>86</v>
      </c>
      <c r="D3" s="80" t="s">
        <v>87</v>
      </c>
      <c r="E3" s="80">
        <v>1</v>
      </c>
      <c r="F3" s="80">
        <v>5</v>
      </c>
      <c r="G3" s="80" t="s">
        <v>5</v>
      </c>
      <c r="H3" s="80">
        <v>4</v>
      </c>
      <c r="I3" s="80" t="s">
        <v>6</v>
      </c>
      <c r="J3" s="80">
        <v>0</v>
      </c>
      <c r="K3" s="80" t="s">
        <v>6</v>
      </c>
      <c r="L3" s="93">
        <v>2297</v>
      </c>
      <c r="M3" s="93" t="s">
        <v>202</v>
      </c>
      <c r="N3" s="93" t="s">
        <v>203</v>
      </c>
    </row>
    <row r="4" spans="1:14" ht="9" customHeight="1">
      <c r="A4" s="46"/>
      <c r="B4" s="46"/>
      <c r="C4" s="81">
        <v>2</v>
      </c>
      <c r="D4" s="46"/>
      <c r="E4" s="46"/>
      <c r="F4" s="46"/>
      <c r="G4" s="46"/>
      <c r="H4" s="81">
        <v>2</v>
      </c>
      <c r="I4" s="46"/>
      <c r="J4" s="81">
        <v>0</v>
      </c>
      <c r="K4" s="46"/>
      <c r="L4" s="85"/>
      <c r="M4" s="85"/>
      <c r="N4" s="85"/>
    </row>
    <row r="5" spans="1:14" ht="9" customHeight="1">
      <c r="A5" s="46"/>
      <c r="B5" s="46"/>
      <c r="C5" s="81"/>
      <c r="D5" s="46"/>
      <c r="E5" s="46"/>
      <c r="F5" s="46"/>
      <c r="G5" s="46"/>
      <c r="H5" s="81"/>
      <c r="I5" s="46"/>
      <c r="J5" s="81"/>
      <c r="K5" s="46"/>
      <c r="L5" s="85"/>
      <c r="M5" s="85"/>
      <c r="N5" s="85"/>
    </row>
    <row r="6" spans="1:14" ht="9" customHeight="1">
      <c r="A6" s="80" t="s">
        <v>73</v>
      </c>
      <c r="B6" s="80" t="s">
        <v>75</v>
      </c>
      <c r="C6" s="80" t="s">
        <v>88</v>
      </c>
      <c r="D6" s="80" t="s">
        <v>89</v>
      </c>
      <c r="E6" s="80">
        <v>1</v>
      </c>
      <c r="F6" s="80">
        <v>5</v>
      </c>
      <c r="G6" s="80" t="s">
        <v>5</v>
      </c>
      <c r="H6" s="80">
        <v>4</v>
      </c>
      <c r="I6" s="80" t="s">
        <v>6</v>
      </c>
      <c r="J6" s="80">
        <v>0</v>
      </c>
      <c r="K6" s="80" t="s">
        <v>6</v>
      </c>
      <c r="L6" s="93">
        <v>1175</v>
      </c>
      <c r="M6" s="93" t="s">
        <v>202</v>
      </c>
      <c r="N6" s="93" t="s">
        <v>203</v>
      </c>
    </row>
    <row r="7" spans="1:14" ht="9" customHeight="1">
      <c r="A7" s="46"/>
      <c r="B7" s="46"/>
      <c r="C7" s="81">
        <v>1</v>
      </c>
      <c r="D7" s="46"/>
      <c r="E7" s="46"/>
      <c r="F7" s="46"/>
      <c r="G7" s="46"/>
      <c r="H7" s="81">
        <v>1</v>
      </c>
      <c r="I7" s="46"/>
      <c r="J7" s="81">
        <v>0</v>
      </c>
      <c r="K7" s="46"/>
      <c r="L7" s="85"/>
      <c r="M7" s="85"/>
      <c r="N7" s="85"/>
    </row>
    <row r="8" spans="1:14" ht="9" customHeight="1">
      <c r="A8" s="46"/>
      <c r="B8" s="46"/>
      <c r="C8" s="81"/>
      <c r="D8" s="46"/>
      <c r="E8" s="46"/>
      <c r="F8" s="46"/>
      <c r="G8" s="46"/>
      <c r="H8" s="81"/>
      <c r="I8" s="46"/>
      <c r="J8" s="81"/>
      <c r="K8" s="46"/>
      <c r="L8" s="85"/>
      <c r="M8" s="85"/>
      <c r="N8" s="85"/>
    </row>
    <row r="9" spans="1:14" ht="9" customHeight="1">
      <c r="A9" s="46" t="s">
        <v>73</v>
      </c>
      <c r="B9" s="46" t="s">
        <v>76</v>
      </c>
      <c r="C9" s="46" t="s">
        <v>90</v>
      </c>
      <c r="D9" s="46" t="s">
        <v>91</v>
      </c>
      <c r="E9" s="46">
        <v>1</v>
      </c>
      <c r="F9" s="46">
        <v>5</v>
      </c>
      <c r="G9" s="46" t="s">
        <v>5</v>
      </c>
      <c r="H9" s="46">
        <v>4</v>
      </c>
      <c r="I9" s="46" t="s">
        <v>6</v>
      </c>
      <c r="J9" s="46">
        <v>0</v>
      </c>
      <c r="K9" s="46" t="s">
        <v>6</v>
      </c>
      <c r="L9" s="85">
        <v>6635</v>
      </c>
      <c r="M9" s="85" t="s">
        <v>202</v>
      </c>
      <c r="N9" s="85" t="s">
        <v>203</v>
      </c>
    </row>
    <row r="10" spans="1:14" ht="9" customHeight="1">
      <c r="A10" s="80" t="s">
        <v>73</v>
      </c>
      <c r="B10" s="80" t="s">
        <v>76</v>
      </c>
      <c r="C10" s="80" t="s">
        <v>92</v>
      </c>
      <c r="D10" s="80" t="s">
        <v>93</v>
      </c>
      <c r="E10" s="80">
        <v>1</v>
      </c>
      <c r="F10" s="80">
        <v>5</v>
      </c>
      <c r="G10" s="80" t="s">
        <v>5</v>
      </c>
      <c r="H10" s="80">
        <v>4</v>
      </c>
      <c r="I10" s="80" t="s">
        <v>6</v>
      </c>
      <c r="J10" s="80">
        <v>0</v>
      </c>
      <c r="K10" s="80" t="s">
        <v>6</v>
      </c>
      <c r="L10" s="93">
        <v>6635</v>
      </c>
      <c r="M10" s="93" t="s">
        <v>202</v>
      </c>
      <c r="N10" s="93" t="s">
        <v>203</v>
      </c>
    </row>
    <row r="11" spans="1:14" ht="9" customHeight="1">
      <c r="A11" s="46"/>
      <c r="B11" s="46"/>
      <c r="C11" s="81">
        <v>2</v>
      </c>
      <c r="D11" s="46"/>
      <c r="E11" s="46"/>
      <c r="F11" s="46"/>
      <c r="G11" s="46"/>
      <c r="H11" s="81">
        <v>2</v>
      </c>
      <c r="I11" s="46"/>
      <c r="J11" s="81">
        <v>0</v>
      </c>
      <c r="K11" s="46"/>
      <c r="L11" s="85"/>
      <c r="M11" s="85"/>
      <c r="N11" s="85"/>
    </row>
    <row r="12" spans="1:14" ht="9" customHeight="1">
      <c r="A12" s="46"/>
      <c r="B12" s="46"/>
      <c r="C12" s="81"/>
      <c r="D12" s="46"/>
      <c r="E12" s="46"/>
      <c r="F12" s="46"/>
      <c r="G12" s="46"/>
      <c r="H12" s="81"/>
      <c r="I12" s="46"/>
      <c r="J12" s="81"/>
      <c r="K12" s="46"/>
      <c r="L12" s="85"/>
      <c r="M12" s="85"/>
      <c r="N12" s="85"/>
    </row>
    <row r="13" spans="1:14" ht="9" customHeight="1">
      <c r="A13" s="80" t="s">
        <v>73</v>
      </c>
      <c r="B13" s="80" t="s">
        <v>77</v>
      </c>
      <c r="C13" s="80" t="s">
        <v>94</v>
      </c>
      <c r="D13" s="80" t="s">
        <v>95</v>
      </c>
      <c r="E13" s="80">
        <v>1</v>
      </c>
      <c r="F13" s="80">
        <v>5</v>
      </c>
      <c r="G13" s="80" t="s">
        <v>5</v>
      </c>
      <c r="H13" s="80">
        <v>4</v>
      </c>
      <c r="I13" s="80" t="s">
        <v>6</v>
      </c>
      <c r="J13" s="80">
        <v>0</v>
      </c>
      <c r="K13" s="80" t="s">
        <v>6</v>
      </c>
      <c r="L13" s="93">
        <v>3906</v>
      </c>
      <c r="M13" s="93" t="s">
        <v>202</v>
      </c>
      <c r="N13" s="93" t="s">
        <v>203</v>
      </c>
    </row>
    <row r="14" spans="1:14" ht="9" customHeight="1">
      <c r="A14" s="46"/>
      <c r="B14" s="46"/>
      <c r="C14" s="81">
        <v>1</v>
      </c>
      <c r="D14" s="46"/>
      <c r="E14" s="46"/>
      <c r="F14" s="46"/>
      <c r="G14" s="46"/>
      <c r="H14" s="81">
        <v>1</v>
      </c>
      <c r="I14" s="46"/>
      <c r="J14" s="81">
        <v>0</v>
      </c>
      <c r="K14" s="46"/>
      <c r="L14" s="85"/>
      <c r="M14" s="85"/>
      <c r="N14" s="85"/>
    </row>
    <row r="15" spans="1:14" ht="9" customHeight="1">
      <c r="A15" s="46"/>
      <c r="B15" s="46"/>
      <c r="C15" s="81"/>
      <c r="D15" s="46"/>
      <c r="E15" s="46"/>
      <c r="F15" s="46"/>
      <c r="G15" s="46"/>
      <c r="H15" s="81"/>
      <c r="I15" s="46"/>
      <c r="J15" s="81"/>
      <c r="K15" s="46"/>
      <c r="L15" s="85"/>
      <c r="M15" s="85"/>
      <c r="N15" s="85"/>
    </row>
    <row r="16" spans="1:14" ht="9" customHeight="1">
      <c r="A16" s="80" t="s">
        <v>73</v>
      </c>
      <c r="B16" s="80" t="s">
        <v>78</v>
      </c>
      <c r="C16" s="80" t="s">
        <v>96</v>
      </c>
      <c r="D16" s="80" t="s">
        <v>97</v>
      </c>
      <c r="E16" s="80">
        <v>1</v>
      </c>
      <c r="F16" s="80">
        <v>5</v>
      </c>
      <c r="G16" s="80" t="s">
        <v>5</v>
      </c>
      <c r="H16" s="80">
        <v>4</v>
      </c>
      <c r="I16" s="80" t="s">
        <v>6</v>
      </c>
      <c r="J16" s="80">
        <v>0</v>
      </c>
      <c r="K16" s="80" t="s">
        <v>6</v>
      </c>
      <c r="L16" s="93">
        <v>6021</v>
      </c>
      <c r="M16" s="93" t="s">
        <v>202</v>
      </c>
      <c r="N16" s="93" t="s">
        <v>203</v>
      </c>
    </row>
    <row r="17" spans="1:14" ht="9" customHeight="1">
      <c r="A17" s="46"/>
      <c r="B17" s="46"/>
      <c r="C17" s="81">
        <v>1</v>
      </c>
      <c r="D17" s="46"/>
      <c r="E17" s="46"/>
      <c r="F17" s="46"/>
      <c r="G17" s="46"/>
      <c r="H17" s="81">
        <v>1</v>
      </c>
      <c r="I17" s="46"/>
      <c r="J17" s="81">
        <v>0</v>
      </c>
      <c r="K17" s="46"/>
      <c r="L17" s="85"/>
      <c r="M17" s="85"/>
      <c r="N17" s="85"/>
    </row>
    <row r="18" spans="1:14" ht="9" customHeight="1">
      <c r="A18" s="46"/>
      <c r="B18" s="46"/>
      <c r="C18" s="81"/>
      <c r="D18" s="46"/>
      <c r="E18" s="46"/>
      <c r="F18" s="46"/>
      <c r="G18" s="46"/>
      <c r="H18" s="81"/>
      <c r="I18" s="46"/>
      <c r="J18" s="81"/>
      <c r="K18" s="46"/>
      <c r="L18" s="85"/>
      <c r="M18" s="85"/>
      <c r="N18" s="85"/>
    </row>
    <row r="19" spans="1:14" ht="9" customHeight="1">
      <c r="A19" s="46" t="s">
        <v>73</v>
      </c>
      <c r="B19" s="46" t="s">
        <v>79</v>
      </c>
      <c r="C19" s="46" t="s">
        <v>98</v>
      </c>
      <c r="D19" s="46" t="s">
        <v>99</v>
      </c>
      <c r="E19" s="46">
        <v>1</v>
      </c>
      <c r="F19" s="46">
        <v>5</v>
      </c>
      <c r="G19" s="46" t="s">
        <v>5</v>
      </c>
      <c r="H19" s="46">
        <v>4</v>
      </c>
      <c r="I19" s="46" t="s">
        <v>6</v>
      </c>
      <c r="J19" s="46">
        <v>0</v>
      </c>
      <c r="K19" s="46" t="s">
        <v>6</v>
      </c>
      <c r="L19" s="85">
        <v>1195</v>
      </c>
      <c r="M19" s="85" t="s">
        <v>202</v>
      </c>
      <c r="N19" s="85" t="s">
        <v>203</v>
      </c>
    </row>
    <row r="20" spans="1:14" ht="9" customHeight="1">
      <c r="A20" s="46" t="s">
        <v>73</v>
      </c>
      <c r="B20" s="46" t="s">
        <v>79</v>
      </c>
      <c r="C20" s="46" t="s">
        <v>100</v>
      </c>
      <c r="D20" s="46" t="s">
        <v>101</v>
      </c>
      <c r="E20" s="46">
        <v>1</v>
      </c>
      <c r="F20" s="46">
        <v>5</v>
      </c>
      <c r="G20" s="46" t="s">
        <v>5</v>
      </c>
      <c r="H20" s="46">
        <v>4</v>
      </c>
      <c r="I20" s="46" t="s">
        <v>6</v>
      </c>
      <c r="J20" s="46">
        <v>0</v>
      </c>
      <c r="K20" s="46" t="s">
        <v>6</v>
      </c>
      <c r="L20" s="85">
        <v>378</v>
      </c>
      <c r="M20" s="85" t="s">
        <v>202</v>
      </c>
      <c r="N20" s="85" t="s">
        <v>203</v>
      </c>
    </row>
    <row r="21" spans="1:14" ht="9" customHeight="1">
      <c r="A21" s="46" t="s">
        <v>73</v>
      </c>
      <c r="B21" s="46" t="s">
        <v>79</v>
      </c>
      <c r="C21" s="46" t="s">
        <v>102</v>
      </c>
      <c r="D21" s="46" t="s">
        <v>103</v>
      </c>
      <c r="E21" s="46">
        <v>1</v>
      </c>
      <c r="F21" s="46">
        <v>5</v>
      </c>
      <c r="G21" s="46" t="s">
        <v>5</v>
      </c>
      <c r="H21" s="46">
        <v>4</v>
      </c>
      <c r="I21" s="46" t="s">
        <v>6</v>
      </c>
      <c r="J21" s="46">
        <v>0</v>
      </c>
      <c r="K21" s="46" t="s">
        <v>6</v>
      </c>
      <c r="L21" s="85">
        <v>860</v>
      </c>
      <c r="M21" s="85" t="s">
        <v>202</v>
      </c>
      <c r="N21" s="85" t="s">
        <v>203</v>
      </c>
    </row>
    <row r="22" spans="1:14" ht="9" customHeight="1">
      <c r="A22" s="80" t="s">
        <v>73</v>
      </c>
      <c r="B22" s="80" t="s">
        <v>79</v>
      </c>
      <c r="C22" s="80" t="s">
        <v>104</v>
      </c>
      <c r="D22" s="80" t="s">
        <v>105</v>
      </c>
      <c r="E22" s="80">
        <v>1</v>
      </c>
      <c r="F22" s="80">
        <v>5</v>
      </c>
      <c r="G22" s="80" t="s">
        <v>5</v>
      </c>
      <c r="H22" s="80">
        <v>4</v>
      </c>
      <c r="I22" s="80" t="s">
        <v>6</v>
      </c>
      <c r="J22" s="80">
        <v>0</v>
      </c>
      <c r="K22" s="80" t="s">
        <v>6</v>
      </c>
      <c r="L22" s="93">
        <v>1201</v>
      </c>
      <c r="M22" s="93" t="s">
        <v>202</v>
      </c>
      <c r="N22" s="93" t="s">
        <v>203</v>
      </c>
    </row>
    <row r="23" spans="1:14" ht="9" customHeight="1">
      <c r="A23" s="46"/>
      <c r="B23" s="46"/>
      <c r="C23" s="81">
        <v>4</v>
      </c>
      <c r="D23" s="46"/>
      <c r="E23" s="46"/>
      <c r="F23" s="46"/>
      <c r="G23" s="46"/>
      <c r="H23" s="81">
        <v>4</v>
      </c>
      <c r="I23" s="46"/>
      <c r="J23" s="81">
        <v>0</v>
      </c>
      <c r="K23" s="46"/>
      <c r="L23" s="85"/>
      <c r="M23" s="85"/>
      <c r="N23" s="85"/>
    </row>
    <row r="24" spans="1:14" ht="9" customHeight="1">
      <c r="A24" s="46"/>
      <c r="B24" s="46"/>
      <c r="C24" s="81"/>
      <c r="D24" s="46"/>
      <c r="E24" s="46"/>
      <c r="F24" s="46"/>
      <c r="G24" s="46"/>
      <c r="H24" s="81"/>
      <c r="I24" s="46"/>
      <c r="J24" s="81"/>
      <c r="K24" s="46"/>
      <c r="L24" s="85"/>
      <c r="M24" s="85"/>
      <c r="N24" s="85"/>
    </row>
    <row r="25" spans="1:14" ht="9" customHeight="1">
      <c r="A25" s="46" t="s">
        <v>73</v>
      </c>
      <c r="B25" s="46" t="s">
        <v>80</v>
      </c>
      <c r="C25" s="46" t="s">
        <v>106</v>
      </c>
      <c r="D25" s="46" t="s">
        <v>107</v>
      </c>
      <c r="E25" s="46">
        <v>1</v>
      </c>
      <c r="F25" s="46">
        <v>5</v>
      </c>
      <c r="G25" s="46" t="s">
        <v>5</v>
      </c>
      <c r="H25" s="46">
        <v>4</v>
      </c>
      <c r="I25" s="46" t="s">
        <v>6</v>
      </c>
      <c r="J25" s="46">
        <v>0</v>
      </c>
      <c r="K25" s="46" t="s">
        <v>6</v>
      </c>
      <c r="L25" s="85">
        <v>4242</v>
      </c>
      <c r="M25" s="85" t="s">
        <v>202</v>
      </c>
      <c r="N25" s="85" t="s">
        <v>203</v>
      </c>
    </row>
    <row r="26" spans="1:14" ht="9" customHeight="1">
      <c r="A26" s="46" t="s">
        <v>73</v>
      </c>
      <c r="B26" s="46" t="s">
        <v>80</v>
      </c>
      <c r="C26" s="46" t="s">
        <v>108</v>
      </c>
      <c r="D26" s="46" t="s">
        <v>109</v>
      </c>
      <c r="E26" s="46">
        <v>1</v>
      </c>
      <c r="F26" s="46">
        <v>5</v>
      </c>
      <c r="G26" s="46" t="s">
        <v>5</v>
      </c>
      <c r="H26" s="46">
        <v>4</v>
      </c>
      <c r="I26" s="46" t="s">
        <v>6</v>
      </c>
      <c r="J26" s="46">
        <v>0</v>
      </c>
      <c r="K26" s="46" t="s">
        <v>6</v>
      </c>
      <c r="L26" s="85">
        <v>4242</v>
      </c>
      <c r="M26" s="85" t="s">
        <v>202</v>
      </c>
      <c r="N26" s="85" t="s">
        <v>203</v>
      </c>
    </row>
    <row r="27" spans="1:14" ht="9" customHeight="1">
      <c r="A27" s="46" t="s">
        <v>73</v>
      </c>
      <c r="B27" s="46" t="s">
        <v>80</v>
      </c>
      <c r="C27" s="46" t="s">
        <v>177</v>
      </c>
      <c r="D27" s="46" t="s">
        <v>178</v>
      </c>
      <c r="E27" s="46">
        <v>1</v>
      </c>
      <c r="F27" s="46">
        <v>5</v>
      </c>
      <c r="G27" s="46" t="s">
        <v>5</v>
      </c>
      <c r="H27" s="46">
        <v>4</v>
      </c>
      <c r="I27" s="46" t="s">
        <v>6</v>
      </c>
      <c r="J27" s="46">
        <v>0</v>
      </c>
      <c r="K27" s="46" t="s">
        <v>6</v>
      </c>
      <c r="L27" s="85">
        <v>4242</v>
      </c>
      <c r="M27" s="85" t="s">
        <v>202</v>
      </c>
      <c r="N27" s="85" t="s">
        <v>203</v>
      </c>
    </row>
    <row r="28" spans="1:14" ht="9" customHeight="1">
      <c r="A28" s="46" t="s">
        <v>73</v>
      </c>
      <c r="B28" s="46" t="s">
        <v>80</v>
      </c>
      <c r="C28" s="46" t="s">
        <v>110</v>
      </c>
      <c r="D28" s="46" t="s">
        <v>111</v>
      </c>
      <c r="E28" s="46">
        <v>1</v>
      </c>
      <c r="F28" s="46">
        <v>5</v>
      </c>
      <c r="G28" s="46" t="s">
        <v>5</v>
      </c>
      <c r="H28" s="46">
        <v>4</v>
      </c>
      <c r="I28" s="46" t="s">
        <v>6</v>
      </c>
      <c r="J28" s="46">
        <v>0</v>
      </c>
      <c r="K28" s="46" t="s">
        <v>6</v>
      </c>
      <c r="L28" s="85">
        <v>4242</v>
      </c>
      <c r="M28" s="85" t="s">
        <v>202</v>
      </c>
      <c r="N28" s="85" t="s">
        <v>203</v>
      </c>
    </row>
    <row r="29" spans="1:14" ht="9" customHeight="1">
      <c r="A29" s="46" t="s">
        <v>73</v>
      </c>
      <c r="B29" s="46" t="s">
        <v>80</v>
      </c>
      <c r="C29" s="46" t="s">
        <v>112</v>
      </c>
      <c r="D29" s="46" t="s">
        <v>113</v>
      </c>
      <c r="E29" s="46">
        <v>1</v>
      </c>
      <c r="F29" s="46">
        <v>5</v>
      </c>
      <c r="G29" s="46" t="s">
        <v>5</v>
      </c>
      <c r="H29" s="46">
        <v>4</v>
      </c>
      <c r="I29" s="46" t="s">
        <v>6</v>
      </c>
      <c r="J29" s="46">
        <v>0</v>
      </c>
      <c r="K29" s="46" t="s">
        <v>6</v>
      </c>
      <c r="L29" s="85">
        <v>4242</v>
      </c>
      <c r="M29" s="85" t="s">
        <v>202</v>
      </c>
      <c r="N29" s="85" t="s">
        <v>203</v>
      </c>
    </row>
    <row r="30" spans="1:14" ht="9" customHeight="1">
      <c r="A30" s="46" t="s">
        <v>73</v>
      </c>
      <c r="B30" s="46" t="s">
        <v>80</v>
      </c>
      <c r="C30" s="46" t="s">
        <v>114</v>
      </c>
      <c r="D30" s="46" t="s">
        <v>115</v>
      </c>
      <c r="E30" s="46">
        <v>1</v>
      </c>
      <c r="F30" s="46">
        <v>5</v>
      </c>
      <c r="G30" s="46" t="s">
        <v>5</v>
      </c>
      <c r="H30" s="46">
        <v>4</v>
      </c>
      <c r="I30" s="46" t="s">
        <v>6</v>
      </c>
      <c r="J30" s="46">
        <v>0</v>
      </c>
      <c r="K30" s="46" t="s">
        <v>6</v>
      </c>
      <c r="L30" s="85">
        <v>4242</v>
      </c>
      <c r="M30" s="85" t="s">
        <v>202</v>
      </c>
      <c r="N30" s="85" t="s">
        <v>203</v>
      </c>
    </row>
    <row r="31" spans="1:14" ht="9" customHeight="1">
      <c r="A31" s="46" t="s">
        <v>73</v>
      </c>
      <c r="B31" s="46" t="s">
        <v>80</v>
      </c>
      <c r="C31" s="46" t="s">
        <v>116</v>
      </c>
      <c r="D31" s="46" t="s">
        <v>117</v>
      </c>
      <c r="E31" s="46">
        <v>1</v>
      </c>
      <c r="F31" s="46">
        <v>5</v>
      </c>
      <c r="G31" s="46" t="s">
        <v>5</v>
      </c>
      <c r="H31" s="46">
        <v>4</v>
      </c>
      <c r="I31" s="46" t="s">
        <v>6</v>
      </c>
      <c r="J31" s="46">
        <v>0</v>
      </c>
      <c r="K31" s="46" t="s">
        <v>6</v>
      </c>
      <c r="L31" s="85">
        <v>4242</v>
      </c>
      <c r="M31" s="85" t="s">
        <v>202</v>
      </c>
      <c r="N31" s="85" t="s">
        <v>203</v>
      </c>
    </row>
    <row r="32" spans="1:14" ht="9" customHeight="1">
      <c r="A32" s="46" t="s">
        <v>73</v>
      </c>
      <c r="B32" s="46" t="s">
        <v>80</v>
      </c>
      <c r="C32" s="46" t="s">
        <v>118</v>
      </c>
      <c r="D32" s="46" t="s">
        <v>119</v>
      </c>
      <c r="E32" s="46">
        <v>1</v>
      </c>
      <c r="F32" s="46">
        <v>5</v>
      </c>
      <c r="G32" s="46" t="s">
        <v>5</v>
      </c>
      <c r="H32" s="46">
        <v>4</v>
      </c>
      <c r="I32" s="46" t="s">
        <v>6</v>
      </c>
      <c r="J32" s="46">
        <v>0</v>
      </c>
      <c r="K32" s="46" t="s">
        <v>6</v>
      </c>
      <c r="L32" s="85">
        <v>4242</v>
      </c>
      <c r="M32" s="85" t="s">
        <v>202</v>
      </c>
      <c r="N32" s="85" t="s">
        <v>203</v>
      </c>
    </row>
    <row r="33" spans="1:14" ht="9" customHeight="1">
      <c r="A33" s="80" t="s">
        <v>73</v>
      </c>
      <c r="B33" s="80" t="s">
        <v>80</v>
      </c>
      <c r="C33" s="80" t="s">
        <v>120</v>
      </c>
      <c r="D33" s="80" t="s">
        <v>121</v>
      </c>
      <c r="E33" s="80">
        <v>1</v>
      </c>
      <c r="F33" s="80">
        <v>5</v>
      </c>
      <c r="G33" s="80" t="s">
        <v>5</v>
      </c>
      <c r="H33" s="80">
        <v>4</v>
      </c>
      <c r="I33" s="80" t="s">
        <v>6</v>
      </c>
      <c r="J33" s="80">
        <v>0</v>
      </c>
      <c r="K33" s="80" t="s">
        <v>6</v>
      </c>
      <c r="L33" s="93">
        <v>4242</v>
      </c>
      <c r="M33" s="93" t="s">
        <v>202</v>
      </c>
      <c r="N33" s="93" t="s">
        <v>203</v>
      </c>
    </row>
    <row r="34" spans="1:14" s="3" customFormat="1" ht="9" customHeight="1">
      <c r="A34" s="86"/>
      <c r="B34" s="86"/>
      <c r="C34" s="87">
        <v>9</v>
      </c>
      <c r="D34" s="88"/>
      <c r="E34" s="88"/>
      <c r="F34" s="86"/>
      <c r="G34" s="86"/>
      <c r="H34" s="87">
        <v>9</v>
      </c>
      <c r="I34" s="86"/>
      <c r="J34" s="87">
        <v>0</v>
      </c>
      <c r="K34" s="86"/>
      <c r="L34" s="85"/>
      <c r="M34" s="85"/>
      <c r="N34" s="85"/>
    </row>
    <row r="35" spans="1:14" s="3" customFormat="1" ht="9" customHeight="1">
      <c r="A35" s="86"/>
      <c r="B35" s="86"/>
      <c r="C35" s="87"/>
      <c r="D35" s="88"/>
      <c r="E35" s="88"/>
      <c r="F35" s="86"/>
      <c r="G35" s="86"/>
      <c r="H35" s="87"/>
      <c r="I35" s="86"/>
      <c r="J35" s="87"/>
      <c r="K35" s="86"/>
      <c r="L35" s="85"/>
      <c r="M35" s="85"/>
      <c r="N35" s="85"/>
    </row>
    <row r="36" spans="1:14" ht="9" customHeight="1">
      <c r="A36" s="46" t="s">
        <v>73</v>
      </c>
      <c r="B36" s="46" t="s">
        <v>81</v>
      </c>
      <c r="C36" s="46" t="s">
        <v>122</v>
      </c>
      <c r="D36" s="46" t="s">
        <v>123</v>
      </c>
      <c r="E36" s="46">
        <v>1</v>
      </c>
      <c r="F36" s="46">
        <v>5</v>
      </c>
      <c r="G36" s="46" t="s">
        <v>5</v>
      </c>
      <c r="H36" s="46">
        <v>4</v>
      </c>
      <c r="I36" s="46" t="s">
        <v>6</v>
      </c>
      <c r="J36" s="46">
        <v>0</v>
      </c>
      <c r="K36" s="46" t="s">
        <v>6</v>
      </c>
      <c r="L36" s="85">
        <v>7818</v>
      </c>
      <c r="M36" s="85" t="s">
        <v>202</v>
      </c>
      <c r="N36" s="85" t="s">
        <v>203</v>
      </c>
    </row>
    <row r="37" spans="1:14" ht="9" customHeight="1">
      <c r="A37" s="80" t="s">
        <v>73</v>
      </c>
      <c r="B37" s="80" t="s">
        <v>81</v>
      </c>
      <c r="C37" s="80" t="s">
        <v>124</v>
      </c>
      <c r="D37" s="80" t="s">
        <v>125</v>
      </c>
      <c r="E37" s="80">
        <v>1</v>
      </c>
      <c r="F37" s="80">
        <v>5</v>
      </c>
      <c r="G37" s="80" t="s">
        <v>5</v>
      </c>
      <c r="H37" s="80">
        <v>4</v>
      </c>
      <c r="I37" s="80" t="s">
        <v>6</v>
      </c>
      <c r="J37" s="80">
        <v>0</v>
      </c>
      <c r="K37" s="80" t="s">
        <v>6</v>
      </c>
      <c r="L37" s="93">
        <v>2853</v>
      </c>
      <c r="M37" s="93" t="s">
        <v>202</v>
      </c>
      <c r="N37" s="93" t="s">
        <v>203</v>
      </c>
    </row>
    <row r="38" spans="1:14" ht="9" customHeight="1">
      <c r="A38" s="46"/>
      <c r="B38" s="46"/>
      <c r="C38" s="81">
        <v>2</v>
      </c>
      <c r="D38" s="46"/>
      <c r="E38" s="46"/>
      <c r="F38" s="46"/>
      <c r="G38" s="46"/>
      <c r="H38" s="81">
        <v>2</v>
      </c>
      <c r="I38" s="46"/>
      <c r="J38" s="81">
        <v>0</v>
      </c>
      <c r="K38" s="46"/>
      <c r="L38" s="85"/>
      <c r="M38" s="85"/>
      <c r="N38" s="85"/>
    </row>
    <row r="39" spans="1:14" ht="9" customHeight="1">
      <c r="A39" s="46"/>
      <c r="B39" s="46"/>
      <c r="C39" s="81"/>
      <c r="D39" s="46"/>
      <c r="E39" s="46"/>
      <c r="F39" s="46"/>
      <c r="G39" s="46"/>
      <c r="H39" s="81"/>
      <c r="I39" s="46"/>
      <c r="J39" s="81"/>
      <c r="K39" s="46"/>
      <c r="L39" s="85"/>
      <c r="M39" s="85"/>
      <c r="N39" s="85"/>
    </row>
    <row r="40" spans="1:14" ht="9" customHeight="1">
      <c r="A40" s="46" t="s">
        <v>73</v>
      </c>
      <c r="B40" s="46" t="s">
        <v>82</v>
      </c>
      <c r="C40" s="46" t="s">
        <v>126</v>
      </c>
      <c r="D40" s="46" t="s">
        <v>127</v>
      </c>
      <c r="E40" s="46">
        <v>1</v>
      </c>
      <c r="F40" s="46">
        <v>5</v>
      </c>
      <c r="G40" s="46" t="s">
        <v>5</v>
      </c>
      <c r="H40" s="46">
        <v>4</v>
      </c>
      <c r="I40" s="46" t="s">
        <v>6</v>
      </c>
      <c r="J40" s="46">
        <v>0</v>
      </c>
      <c r="K40" s="46" t="s">
        <v>6</v>
      </c>
      <c r="L40" s="85">
        <v>8284</v>
      </c>
      <c r="M40" s="85" t="s">
        <v>202</v>
      </c>
      <c r="N40" s="85" t="s">
        <v>203</v>
      </c>
    </row>
    <row r="41" spans="1:14" ht="9" customHeight="1">
      <c r="A41" s="46" t="s">
        <v>73</v>
      </c>
      <c r="B41" s="46" t="s">
        <v>82</v>
      </c>
      <c r="C41" s="46" t="s">
        <v>128</v>
      </c>
      <c r="D41" s="46" t="s">
        <v>129</v>
      </c>
      <c r="E41" s="46">
        <v>1</v>
      </c>
      <c r="F41" s="46">
        <v>5</v>
      </c>
      <c r="G41" s="46" t="s">
        <v>5</v>
      </c>
      <c r="H41" s="46">
        <v>4</v>
      </c>
      <c r="I41" s="46" t="s">
        <v>6</v>
      </c>
      <c r="J41" s="46">
        <v>0</v>
      </c>
      <c r="K41" s="46" t="s">
        <v>6</v>
      </c>
      <c r="L41" s="85">
        <v>8284</v>
      </c>
      <c r="M41" s="85" t="s">
        <v>202</v>
      </c>
      <c r="N41" s="85" t="s">
        <v>203</v>
      </c>
    </row>
    <row r="42" spans="1:14" ht="9" customHeight="1">
      <c r="A42" s="46" t="s">
        <v>73</v>
      </c>
      <c r="B42" s="46" t="s">
        <v>82</v>
      </c>
      <c r="C42" s="46" t="s">
        <v>130</v>
      </c>
      <c r="D42" s="46" t="s">
        <v>131</v>
      </c>
      <c r="E42" s="46">
        <v>1</v>
      </c>
      <c r="F42" s="46">
        <v>5</v>
      </c>
      <c r="G42" s="46" t="s">
        <v>5</v>
      </c>
      <c r="H42" s="46">
        <v>4</v>
      </c>
      <c r="I42" s="46" t="s">
        <v>6</v>
      </c>
      <c r="J42" s="46">
        <v>0</v>
      </c>
      <c r="K42" s="46" t="s">
        <v>6</v>
      </c>
      <c r="L42" s="85">
        <v>8284</v>
      </c>
      <c r="M42" s="85" t="s">
        <v>202</v>
      </c>
      <c r="N42" s="85" t="s">
        <v>203</v>
      </c>
    </row>
    <row r="43" spans="1:14" ht="9" customHeight="1">
      <c r="A43" s="46" t="s">
        <v>73</v>
      </c>
      <c r="B43" s="46" t="s">
        <v>82</v>
      </c>
      <c r="C43" s="46" t="s">
        <v>132</v>
      </c>
      <c r="D43" s="46" t="s">
        <v>133</v>
      </c>
      <c r="E43" s="46">
        <v>1</v>
      </c>
      <c r="F43" s="46">
        <v>5</v>
      </c>
      <c r="G43" s="46" t="s">
        <v>5</v>
      </c>
      <c r="H43" s="46">
        <v>4</v>
      </c>
      <c r="I43" s="46" t="s">
        <v>6</v>
      </c>
      <c r="J43" s="46">
        <v>0</v>
      </c>
      <c r="K43" s="46" t="s">
        <v>6</v>
      </c>
      <c r="L43" s="85">
        <v>8284</v>
      </c>
      <c r="M43" s="85" t="s">
        <v>202</v>
      </c>
      <c r="N43" s="85" t="s">
        <v>203</v>
      </c>
    </row>
    <row r="44" spans="1:14" ht="9" customHeight="1">
      <c r="A44" s="46" t="s">
        <v>73</v>
      </c>
      <c r="B44" s="46" t="s">
        <v>82</v>
      </c>
      <c r="C44" s="46" t="s">
        <v>134</v>
      </c>
      <c r="D44" s="46" t="s">
        <v>135</v>
      </c>
      <c r="E44" s="46">
        <v>1</v>
      </c>
      <c r="F44" s="46">
        <v>5</v>
      </c>
      <c r="G44" s="46" t="s">
        <v>5</v>
      </c>
      <c r="H44" s="46">
        <v>4</v>
      </c>
      <c r="I44" s="46" t="s">
        <v>6</v>
      </c>
      <c r="J44" s="46">
        <v>0</v>
      </c>
      <c r="K44" s="46" t="s">
        <v>6</v>
      </c>
      <c r="L44" s="85">
        <v>8284</v>
      </c>
      <c r="M44" s="85" t="s">
        <v>202</v>
      </c>
      <c r="N44" s="85" t="s">
        <v>203</v>
      </c>
    </row>
    <row r="45" spans="1:14" ht="9" customHeight="1">
      <c r="A45" s="46" t="s">
        <v>73</v>
      </c>
      <c r="B45" s="46" t="s">
        <v>82</v>
      </c>
      <c r="C45" s="46" t="s">
        <v>136</v>
      </c>
      <c r="D45" s="46" t="s">
        <v>137</v>
      </c>
      <c r="E45" s="46">
        <v>1</v>
      </c>
      <c r="F45" s="46">
        <v>5</v>
      </c>
      <c r="G45" s="46" t="s">
        <v>5</v>
      </c>
      <c r="H45" s="46">
        <v>4</v>
      </c>
      <c r="I45" s="46" t="s">
        <v>6</v>
      </c>
      <c r="J45" s="46">
        <v>0</v>
      </c>
      <c r="K45" s="46" t="s">
        <v>6</v>
      </c>
      <c r="L45" s="85">
        <v>8284</v>
      </c>
      <c r="M45" s="85" t="s">
        <v>202</v>
      </c>
      <c r="N45" s="85" t="s">
        <v>203</v>
      </c>
    </row>
    <row r="46" spans="1:14" ht="9" customHeight="1">
      <c r="A46" s="46" t="s">
        <v>73</v>
      </c>
      <c r="B46" s="46" t="s">
        <v>82</v>
      </c>
      <c r="C46" s="46" t="s">
        <v>138</v>
      </c>
      <c r="D46" s="46" t="s">
        <v>139</v>
      </c>
      <c r="E46" s="46">
        <v>1</v>
      </c>
      <c r="F46" s="46">
        <v>5</v>
      </c>
      <c r="G46" s="46" t="s">
        <v>5</v>
      </c>
      <c r="H46" s="46">
        <v>4</v>
      </c>
      <c r="I46" s="46" t="s">
        <v>6</v>
      </c>
      <c r="J46" s="46">
        <v>0</v>
      </c>
      <c r="K46" s="46" t="s">
        <v>6</v>
      </c>
      <c r="L46" s="85">
        <v>8284</v>
      </c>
      <c r="M46" s="85" t="s">
        <v>202</v>
      </c>
      <c r="N46" s="85" t="s">
        <v>203</v>
      </c>
    </row>
    <row r="47" spans="1:14" ht="9" customHeight="1">
      <c r="A47" s="46" t="s">
        <v>73</v>
      </c>
      <c r="B47" s="46" t="s">
        <v>82</v>
      </c>
      <c r="C47" s="46" t="s">
        <v>140</v>
      </c>
      <c r="D47" s="46" t="s">
        <v>141</v>
      </c>
      <c r="E47" s="46">
        <v>1</v>
      </c>
      <c r="F47" s="46">
        <v>5</v>
      </c>
      <c r="G47" s="46" t="s">
        <v>5</v>
      </c>
      <c r="H47" s="46">
        <v>4</v>
      </c>
      <c r="I47" s="46" t="s">
        <v>6</v>
      </c>
      <c r="J47" s="46">
        <v>0</v>
      </c>
      <c r="K47" s="46" t="s">
        <v>6</v>
      </c>
      <c r="L47" s="85">
        <v>8284</v>
      </c>
      <c r="M47" s="85" t="s">
        <v>202</v>
      </c>
      <c r="N47" s="85" t="s">
        <v>203</v>
      </c>
    </row>
    <row r="48" spans="1:14" ht="9" customHeight="1">
      <c r="A48" s="46" t="s">
        <v>73</v>
      </c>
      <c r="B48" s="46" t="s">
        <v>82</v>
      </c>
      <c r="C48" s="46" t="s">
        <v>142</v>
      </c>
      <c r="D48" s="46" t="s">
        <v>143</v>
      </c>
      <c r="E48" s="46">
        <v>1</v>
      </c>
      <c r="F48" s="46">
        <v>5</v>
      </c>
      <c r="G48" s="46" t="s">
        <v>5</v>
      </c>
      <c r="H48" s="46">
        <v>4</v>
      </c>
      <c r="I48" s="46" t="s">
        <v>6</v>
      </c>
      <c r="J48" s="46">
        <v>0</v>
      </c>
      <c r="K48" s="46" t="s">
        <v>6</v>
      </c>
      <c r="L48" s="85">
        <v>8284</v>
      </c>
      <c r="M48" s="85" t="s">
        <v>202</v>
      </c>
      <c r="N48" s="85" t="s">
        <v>203</v>
      </c>
    </row>
    <row r="49" spans="1:14" ht="9" customHeight="1">
      <c r="A49" s="46" t="s">
        <v>73</v>
      </c>
      <c r="B49" s="46" t="s">
        <v>82</v>
      </c>
      <c r="C49" s="46" t="s">
        <v>144</v>
      </c>
      <c r="D49" s="46" t="s">
        <v>145</v>
      </c>
      <c r="E49" s="46">
        <v>1</v>
      </c>
      <c r="F49" s="46">
        <v>5</v>
      </c>
      <c r="G49" s="46" t="s">
        <v>5</v>
      </c>
      <c r="H49" s="46">
        <v>4</v>
      </c>
      <c r="I49" s="46" t="s">
        <v>6</v>
      </c>
      <c r="J49" s="46">
        <v>0</v>
      </c>
      <c r="K49" s="46" t="s">
        <v>6</v>
      </c>
      <c r="L49" s="85">
        <v>8284</v>
      </c>
      <c r="M49" s="85" t="s">
        <v>202</v>
      </c>
      <c r="N49" s="85" t="s">
        <v>203</v>
      </c>
    </row>
    <row r="50" spans="1:14" ht="9" customHeight="1">
      <c r="A50" s="46" t="s">
        <v>73</v>
      </c>
      <c r="B50" s="46" t="s">
        <v>82</v>
      </c>
      <c r="C50" s="46" t="s">
        <v>146</v>
      </c>
      <c r="D50" s="46" t="s">
        <v>147</v>
      </c>
      <c r="E50" s="46">
        <v>1</v>
      </c>
      <c r="F50" s="46">
        <v>5</v>
      </c>
      <c r="G50" s="46" t="s">
        <v>5</v>
      </c>
      <c r="H50" s="46">
        <v>4</v>
      </c>
      <c r="I50" s="46" t="s">
        <v>6</v>
      </c>
      <c r="J50" s="46">
        <v>0</v>
      </c>
      <c r="K50" s="46" t="s">
        <v>6</v>
      </c>
      <c r="L50" s="85">
        <v>8284</v>
      </c>
      <c r="M50" s="85" t="s">
        <v>202</v>
      </c>
      <c r="N50" s="85" t="s">
        <v>203</v>
      </c>
    </row>
    <row r="51" spans="1:14" ht="9" customHeight="1">
      <c r="A51" s="46" t="s">
        <v>73</v>
      </c>
      <c r="B51" s="46" t="s">
        <v>82</v>
      </c>
      <c r="C51" s="46" t="s">
        <v>148</v>
      </c>
      <c r="D51" s="46" t="s">
        <v>149</v>
      </c>
      <c r="E51" s="46">
        <v>1</v>
      </c>
      <c r="F51" s="46">
        <v>5</v>
      </c>
      <c r="G51" s="46" t="s">
        <v>5</v>
      </c>
      <c r="H51" s="46">
        <v>4</v>
      </c>
      <c r="I51" s="46" t="s">
        <v>6</v>
      </c>
      <c r="J51" s="46">
        <v>0</v>
      </c>
      <c r="K51" s="46" t="s">
        <v>6</v>
      </c>
      <c r="L51" s="85">
        <v>8284</v>
      </c>
      <c r="M51" s="85" t="s">
        <v>202</v>
      </c>
      <c r="N51" s="85" t="s">
        <v>203</v>
      </c>
    </row>
    <row r="52" spans="1:14" ht="9" customHeight="1">
      <c r="A52" s="46" t="s">
        <v>73</v>
      </c>
      <c r="B52" s="46" t="s">
        <v>82</v>
      </c>
      <c r="C52" s="46" t="s">
        <v>150</v>
      </c>
      <c r="D52" s="46" t="s">
        <v>151</v>
      </c>
      <c r="E52" s="46">
        <v>1</v>
      </c>
      <c r="F52" s="46">
        <v>5</v>
      </c>
      <c r="G52" s="46" t="s">
        <v>5</v>
      </c>
      <c r="H52" s="46">
        <v>4</v>
      </c>
      <c r="I52" s="46" t="s">
        <v>6</v>
      </c>
      <c r="J52" s="46">
        <v>0</v>
      </c>
      <c r="K52" s="46" t="s">
        <v>6</v>
      </c>
      <c r="L52" s="85">
        <v>8284</v>
      </c>
      <c r="M52" s="85" t="s">
        <v>202</v>
      </c>
      <c r="N52" s="85" t="s">
        <v>203</v>
      </c>
    </row>
    <row r="53" spans="1:14" ht="9" customHeight="1">
      <c r="A53" s="46" t="s">
        <v>73</v>
      </c>
      <c r="B53" s="46" t="s">
        <v>82</v>
      </c>
      <c r="C53" s="46" t="s">
        <v>152</v>
      </c>
      <c r="D53" s="46" t="s">
        <v>153</v>
      </c>
      <c r="E53" s="46">
        <v>1</v>
      </c>
      <c r="F53" s="46">
        <v>5</v>
      </c>
      <c r="G53" s="46" t="s">
        <v>5</v>
      </c>
      <c r="H53" s="46">
        <v>4</v>
      </c>
      <c r="I53" s="46" t="s">
        <v>6</v>
      </c>
      <c r="J53" s="46">
        <v>0</v>
      </c>
      <c r="K53" s="46" t="s">
        <v>6</v>
      </c>
      <c r="L53" s="85">
        <v>8284</v>
      </c>
      <c r="M53" s="85" t="s">
        <v>202</v>
      </c>
      <c r="N53" s="85" t="s">
        <v>203</v>
      </c>
    </row>
    <row r="54" spans="1:14" ht="9" customHeight="1">
      <c r="A54" s="46" t="s">
        <v>73</v>
      </c>
      <c r="B54" s="46" t="s">
        <v>82</v>
      </c>
      <c r="C54" s="46" t="s">
        <v>154</v>
      </c>
      <c r="D54" s="46" t="s">
        <v>155</v>
      </c>
      <c r="E54" s="46">
        <v>1</v>
      </c>
      <c r="F54" s="46">
        <v>5</v>
      </c>
      <c r="G54" s="46" t="s">
        <v>5</v>
      </c>
      <c r="H54" s="46">
        <v>4</v>
      </c>
      <c r="I54" s="46" t="s">
        <v>6</v>
      </c>
      <c r="J54" s="46">
        <v>0</v>
      </c>
      <c r="K54" s="46" t="s">
        <v>6</v>
      </c>
      <c r="L54" s="85">
        <v>8284</v>
      </c>
      <c r="M54" s="85" t="s">
        <v>202</v>
      </c>
      <c r="N54" s="85" t="s">
        <v>203</v>
      </c>
    </row>
    <row r="55" spans="1:14" ht="9" customHeight="1">
      <c r="A55" s="46" t="s">
        <v>73</v>
      </c>
      <c r="B55" s="46" t="s">
        <v>82</v>
      </c>
      <c r="C55" s="46" t="s">
        <v>156</v>
      </c>
      <c r="D55" s="46" t="s">
        <v>157</v>
      </c>
      <c r="E55" s="46">
        <v>1</v>
      </c>
      <c r="F55" s="46">
        <v>5</v>
      </c>
      <c r="G55" s="46" t="s">
        <v>5</v>
      </c>
      <c r="H55" s="46">
        <v>4</v>
      </c>
      <c r="I55" s="46" t="s">
        <v>6</v>
      </c>
      <c r="J55" s="46">
        <v>0</v>
      </c>
      <c r="K55" s="46" t="s">
        <v>6</v>
      </c>
      <c r="L55" s="85">
        <v>8284</v>
      </c>
      <c r="M55" s="85" t="s">
        <v>202</v>
      </c>
      <c r="N55" s="85" t="s">
        <v>203</v>
      </c>
    </row>
    <row r="56" spans="1:14" ht="9" customHeight="1">
      <c r="A56" s="46" t="s">
        <v>73</v>
      </c>
      <c r="B56" s="46" t="s">
        <v>82</v>
      </c>
      <c r="C56" s="46" t="s">
        <v>158</v>
      </c>
      <c r="D56" s="46" t="s">
        <v>159</v>
      </c>
      <c r="E56" s="46">
        <v>1</v>
      </c>
      <c r="F56" s="46">
        <v>5</v>
      </c>
      <c r="G56" s="46" t="s">
        <v>5</v>
      </c>
      <c r="H56" s="46">
        <v>4</v>
      </c>
      <c r="I56" s="46" t="s">
        <v>6</v>
      </c>
      <c r="J56" s="46">
        <v>0</v>
      </c>
      <c r="K56" s="46" t="s">
        <v>6</v>
      </c>
      <c r="L56" s="85">
        <v>8284</v>
      </c>
      <c r="M56" s="85" t="s">
        <v>202</v>
      </c>
      <c r="N56" s="85" t="s">
        <v>203</v>
      </c>
    </row>
    <row r="57" spans="1:14" ht="9" customHeight="1">
      <c r="A57" s="46" t="s">
        <v>73</v>
      </c>
      <c r="B57" s="46" t="s">
        <v>82</v>
      </c>
      <c r="C57" s="46" t="s">
        <v>160</v>
      </c>
      <c r="D57" s="46" t="s">
        <v>161</v>
      </c>
      <c r="E57" s="46">
        <v>1</v>
      </c>
      <c r="F57" s="46">
        <v>5</v>
      </c>
      <c r="G57" s="46" t="s">
        <v>5</v>
      </c>
      <c r="H57" s="46">
        <v>4</v>
      </c>
      <c r="I57" s="46" t="s">
        <v>6</v>
      </c>
      <c r="J57" s="46">
        <v>0</v>
      </c>
      <c r="K57" s="46" t="s">
        <v>6</v>
      </c>
      <c r="L57" s="85">
        <v>8284</v>
      </c>
      <c r="M57" s="85" t="s">
        <v>202</v>
      </c>
      <c r="N57" s="85" t="s">
        <v>203</v>
      </c>
    </row>
    <row r="58" spans="1:14" ht="9" customHeight="1">
      <c r="A58" s="46" t="s">
        <v>73</v>
      </c>
      <c r="B58" s="46" t="s">
        <v>82</v>
      </c>
      <c r="C58" s="46" t="s">
        <v>162</v>
      </c>
      <c r="D58" s="46" t="s">
        <v>163</v>
      </c>
      <c r="E58" s="46">
        <v>1</v>
      </c>
      <c r="F58" s="46">
        <v>5</v>
      </c>
      <c r="G58" s="46" t="s">
        <v>5</v>
      </c>
      <c r="H58" s="46">
        <v>4</v>
      </c>
      <c r="I58" s="46" t="s">
        <v>6</v>
      </c>
      <c r="J58" s="46">
        <v>0</v>
      </c>
      <c r="K58" s="46" t="s">
        <v>6</v>
      </c>
      <c r="L58" s="85">
        <v>8284</v>
      </c>
      <c r="M58" s="85" t="s">
        <v>202</v>
      </c>
      <c r="N58" s="85" t="s">
        <v>203</v>
      </c>
    </row>
    <row r="59" spans="1:14" ht="9" customHeight="1">
      <c r="A59" s="46" t="s">
        <v>73</v>
      </c>
      <c r="B59" s="46" t="s">
        <v>82</v>
      </c>
      <c r="C59" s="46" t="s">
        <v>164</v>
      </c>
      <c r="D59" s="46" t="s">
        <v>165</v>
      </c>
      <c r="E59" s="46">
        <v>1</v>
      </c>
      <c r="F59" s="46">
        <v>5</v>
      </c>
      <c r="G59" s="46" t="s">
        <v>5</v>
      </c>
      <c r="H59" s="46">
        <v>4</v>
      </c>
      <c r="I59" s="46" t="s">
        <v>6</v>
      </c>
      <c r="J59" s="46">
        <v>0</v>
      </c>
      <c r="K59" s="46" t="s">
        <v>6</v>
      </c>
      <c r="L59" s="85">
        <v>8284</v>
      </c>
      <c r="M59" s="85" t="s">
        <v>202</v>
      </c>
      <c r="N59" s="85" t="s">
        <v>203</v>
      </c>
    </row>
    <row r="60" spans="1:14" ht="9" customHeight="1">
      <c r="A60" s="46" t="s">
        <v>73</v>
      </c>
      <c r="B60" s="46" t="s">
        <v>82</v>
      </c>
      <c r="C60" s="46" t="s">
        <v>166</v>
      </c>
      <c r="D60" s="46" t="s">
        <v>167</v>
      </c>
      <c r="E60" s="46">
        <v>1</v>
      </c>
      <c r="F60" s="46">
        <v>5</v>
      </c>
      <c r="G60" s="46" t="s">
        <v>5</v>
      </c>
      <c r="H60" s="46">
        <v>4</v>
      </c>
      <c r="I60" s="46" t="s">
        <v>6</v>
      </c>
      <c r="J60" s="46">
        <v>0</v>
      </c>
      <c r="K60" s="46" t="s">
        <v>6</v>
      </c>
      <c r="L60" s="85">
        <v>8284</v>
      </c>
      <c r="M60" s="85" t="s">
        <v>202</v>
      </c>
      <c r="N60" s="85" t="s">
        <v>203</v>
      </c>
    </row>
    <row r="61" spans="1:14" ht="9" customHeight="1">
      <c r="A61" s="46" t="s">
        <v>73</v>
      </c>
      <c r="B61" s="46" t="s">
        <v>82</v>
      </c>
      <c r="C61" s="46" t="s">
        <v>168</v>
      </c>
      <c r="D61" s="46" t="s">
        <v>169</v>
      </c>
      <c r="E61" s="46">
        <v>1</v>
      </c>
      <c r="F61" s="46">
        <v>5</v>
      </c>
      <c r="G61" s="46" t="s">
        <v>5</v>
      </c>
      <c r="H61" s="46">
        <v>4</v>
      </c>
      <c r="I61" s="46" t="s">
        <v>6</v>
      </c>
      <c r="J61" s="46">
        <v>0</v>
      </c>
      <c r="K61" s="46" t="s">
        <v>6</v>
      </c>
      <c r="L61" s="85">
        <v>8284</v>
      </c>
      <c r="M61" s="85" t="s">
        <v>202</v>
      </c>
      <c r="N61" s="85" t="s">
        <v>203</v>
      </c>
    </row>
    <row r="62" spans="1:14" ht="9" customHeight="1">
      <c r="A62" s="46" t="s">
        <v>73</v>
      </c>
      <c r="B62" s="46" t="s">
        <v>82</v>
      </c>
      <c r="C62" s="46" t="s">
        <v>170</v>
      </c>
      <c r="D62" s="46" t="s">
        <v>171</v>
      </c>
      <c r="E62" s="46">
        <v>1</v>
      </c>
      <c r="F62" s="46">
        <v>5</v>
      </c>
      <c r="G62" s="46" t="s">
        <v>5</v>
      </c>
      <c r="H62" s="46">
        <v>4</v>
      </c>
      <c r="I62" s="46" t="s">
        <v>6</v>
      </c>
      <c r="J62" s="46">
        <v>0</v>
      </c>
      <c r="K62" s="46" t="s">
        <v>6</v>
      </c>
      <c r="L62" s="85">
        <v>8284</v>
      </c>
      <c r="M62" s="85" t="s">
        <v>202</v>
      </c>
      <c r="N62" s="85" t="s">
        <v>203</v>
      </c>
    </row>
    <row r="63" spans="1:14" ht="9" customHeight="1">
      <c r="A63" s="80" t="s">
        <v>73</v>
      </c>
      <c r="B63" s="80" t="s">
        <v>82</v>
      </c>
      <c r="C63" s="80" t="s">
        <v>172</v>
      </c>
      <c r="D63" s="80" t="s">
        <v>173</v>
      </c>
      <c r="E63" s="80">
        <v>1</v>
      </c>
      <c r="F63" s="80">
        <v>5</v>
      </c>
      <c r="G63" s="80" t="s">
        <v>5</v>
      </c>
      <c r="H63" s="80">
        <v>4</v>
      </c>
      <c r="I63" s="80" t="s">
        <v>6</v>
      </c>
      <c r="J63" s="80">
        <v>0</v>
      </c>
      <c r="K63" s="80" t="s">
        <v>6</v>
      </c>
      <c r="L63" s="93">
        <v>8284</v>
      </c>
      <c r="M63" s="93" t="s">
        <v>202</v>
      </c>
      <c r="N63" s="93" t="s">
        <v>203</v>
      </c>
    </row>
    <row r="64" spans="1:14" ht="9" customHeight="1">
      <c r="A64" s="46"/>
      <c r="B64" s="46"/>
      <c r="C64" s="81">
        <v>24</v>
      </c>
      <c r="D64" s="46"/>
      <c r="E64" s="46"/>
      <c r="F64" s="46"/>
      <c r="G64" s="46"/>
      <c r="H64" s="81">
        <v>24</v>
      </c>
      <c r="I64" s="46"/>
      <c r="J64" s="81">
        <v>0</v>
      </c>
      <c r="K64" s="46"/>
      <c r="L64" s="85"/>
      <c r="M64" s="85"/>
      <c r="N64" s="85"/>
    </row>
    <row r="65" spans="1:14" ht="9" customHeight="1">
      <c r="A65" s="46"/>
      <c r="B65" s="46"/>
      <c r="C65" s="81"/>
      <c r="D65" s="46"/>
      <c r="E65" s="46"/>
      <c r="F65" s="46"/>
      <c r="G65" s="46"/>
      <c r="H65" s="81"/>
      <c r="I65" s="46"/>
      <c r="J65" s="81"/>
      <c r="K65" s="46"/>
      <c r="L65" s="85"/>
      <c r="M65" s="85"/>
      <c r="N65" s="85"/>
    </row>
    <row r="66" spans="1:14" ht="9" customHeight="1">
      <c r="A66" s="80" t="s">
        <v>73</v>
      </c>
      <c r="B66" s="80" t="s">
        <v>83</v>
      </c>
      <c r="C66" s="80" t="s">
        <v>174</v>
      </c>
      <c r="D66" s="80" t="s">
        <v>175</v>
      </c>
      <c r="E66" s="80">
        <v>1</v>
      </c>
      <c r="F66" s="80">
        <v>5</v>
      </c>
      <c r="G66" s="80" t="s">
        <v>5</v>
      </c>
      <c r="H66" s="80">
        <v>4</v>
      </c>
      <c r="I66" s="80" t="s">
        <v>6</v>
      </c>
      <c r="J66" s="80">
        <v>0</v>
      </c>
      <c r="K66" s="80" t="s">
        <v>6</v>
      </c>
      <c r="L66" s="93">
        <v>1255</v>
      </c>
      <c r="M66" s="93" t="s">
        <v>202</v>
      </c>
      <c r="N66" s="93" t="s">
        <v>203</v>
      </c>
    </row>
    <row r="67" spans="1:11" ht="9" customHeight="1">
      <c r="A67" s="46"/>
      <c r="B67" s="46"/>
      <c r="C67" s="81">
        <v>1</v>
      </c>
      <c r="D67" s="46"/>
      <c r="E67" s="46"/>
      <c r="F67" s="46"/>
      <c r="G67" s="46"/>
      <c r="H67" s="81">
        <v>1</v>
      </c>
      <c r="I67" s="46"/>
      <c r="J67" s="81">
        <v>0</v>
      </c>
      <c r="K67" s="46"/>
    </row>
    <row r="69" spans="2:8" ht="9">
      <c r="B69" s="89" t="s">
        <v>200</v>
      </c>
      <c r="C69" s="81"/>
      <c r="D69" s="81">
        <v>47</v>
      </c>
      <c r="E69" s="90"/>
      <c r="F69" s="90"/>
      <c r="G69" s="90"/>
      <c r="H69" s="81">
        <v>47</v>
      </c>
    </row>
    <row r="70" spans="4:8" ht="9">
      <c r="D70" s="91" t="s">
        <v>205</v>
      </c>
      <c r="H70" s="91" t="s">
        <v>206</v>
      </c>
    </row>
  </sheetData>
  <printOptions gridLines="1" horizontalCentered="1"/>
  <pageMargins left="0.5" right="0.75" top="1.5" bottom="0.75" header="0.5" footer="0.5"/>
  <pageSetup horizontalDpi="600" verticalDpi="600" orientation="landscape" scale="80" r:id="rId1"/>
  <headerFooter alignWithMargins="0">
    <oddHeader>&amp;C&amp;"Arial,Bold"&amp;14Virginia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G34" sqref="G34"/>
    </sheetView>
  </sheetViews>
  <sheetFormatPr defaultColWidth="9.140625" defaultRowHeight="12.75"/>
  <cols>
    <col min="1" max="1" width="6.00390625" style="95" customWidth="1"/>
    <col min="2" max="2" width="13.57421875" style="95" customWidth="1"/>
    <col min="3" max="3" width="8.28125" style="95" customWidth="1"/>
    <col min="4" max="4" width="28.57421875" style="96" customWidth="1"/>
    <col min="5" max="5" width="17.7109375" style="95" customWidth="1"/>
    <col min="6" max="7" width="13.00390625" style="95" customWidth="1"/>
    <col min="8" max="8" width="9.140625" style="97" customWidth="1"/>
    <col min="9" max="11" width="10.7109375" style="95" customWidth="1"/>
    <col min="12" max="16384" width="9.140625" style="95" customWidth="1"/>
  </cols>
  <sheetData>
    <row r="1" spans="1:11" s="94" customFormat="1" ht="39" customHeight="1">
      <c r="A1" s="98" t="s">
        <v>34</v>
      </c>
      <c r="B1" s="98" t="s">
        <v>35</v>
      </c>
      <c r="C1" s="98" t="s">
        <v>36</v>
      </c>
      <c r="D1" s="98" t="s">
        <v>37</v>
      </c>
      <c r="E1" s="98" t="s">
        <v>42</v>
      </c>
      <c r="F1" s="98" t="s">
        <v>212</v>
      </c>
      <c r="G1" s="98" t="s">
        <v>213</v>
      </c>
      <c r="H1" s="99" t="s">
        <v>214</v>
      </c>
      <c r="I1" s="98" t="s">
        <v>43</v>
      </c>
      <c r="J1" s="98" t="s">
        <v>44</v>
      </c>
      <c r="K1" s="98" t="s">
        <v>45</v>
      </c>
    </row>
    <row r="2" spans="1:11" s="94" customFormat="1" ht="9" customHeight="1">
      <c r="A2" s="85" t="s">
        <v>73</v>
      </c>
      <c r="B2" s="85" t="s">
        <v>74</v>
      </c>
      <c r="C2" s="85" t="s">
        <v>84</v>
      </c>
      <c r="D2" s="85" t="s">
        <v>85</v>
      </c>
      <c r="E2" s="85" t="s">
        <v>46</v>
      </c>
      <c r="F2" s="85" t="s">
        <v>179</v>
      </c>
      <c r="G2" s="85" t="s">
        <v>180</v>
      </c>
      <c r="H2" s="85">
        <v>3</v>
      </c>
      <c r="I2" s="85" t="s">
        <v>47</v>
      </c>
      <c r="J2" s="85" t="s">
        <v>49</v>
      </c>
      <c r="K2" s="85" t="s">
        <v>48</v>
      </c>
    </row>
    <row r="3" spans="1:11" s="94" customFormat="1" ht="9" customHeight="1">
      <c r="A3" s="93" t="s">
        <v>73</v>
      </c>
      <c r="B3" s="93" t="s">
        <v>74</v>
      </c>
      <c r="C3" s="93" t="s">
        <v>86</v>
      </c>
      <c r="D3" s="93" t="s">
        <v>87</v>
      </c>
      <c r="E3" s="93" t="s">
        <v>46</v>
      </c>
      <c r="F3" s="93" t="s">
        <v>179</v>
      </c>
      <c r="G3" s="93" t="s">
        <v>180</v>
      </c>
      <c r="H3" s="93">
        <v>3</v>
      </c>
      <c r="I3" s="93" t="s">
        <v>47</v>
      </c>
      <c r="J3" s="93" t="s">
        <v>49</v>
      </c>
      <c r="K3" s="93" t="s">
        <v>48</v>
      </c>
    </row>
    <row r="4" spans="1:11" s="94" customFormat="1" ht="9" customHeight="1">
      <c r="A4" s="85"/>
      <c r="B4" s="85"/>
      <c r="C4" s="85"/>
      <c r="D4" s="85">
        <v>2</v>
      </c>
      <c r="E4" s="85"/>
      <c r="F4" s="85"/>
      <c r="G4" s="85"/>
      <c r="H4" s="85">
        <v>6</v>
      </c>
      <c r="I4" s="85"/>
      <c r="J4" s="85"/>
      <c r="K4" s="85"/>
    </row>
    <row r="5" spans="1:11" s="94" customFormat="1" ht="9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s="94" customFormat="1" ht="9" customHeight="1">
      <c r="A6" s="85" t="s">
        <v>73</v>
      </c>
      <c r="B6" s="85" t="s">
        <v>77</v>
      </c>
      <c r="C6" s="85" t="s">
        <v>94</v>
      </c>
      <c r="D6" s="85" t="s">
        <v>95</v>
      </c>
      <c r="E6" s="85" t="s">
        <v>46</v>
      </c>
      <c r="F6" s="85" t="s">
        <v>181</v>
      </c>
      <c r="G6" s="85" t="s">
        <v>182</v>
      </c>
      <c r="H6" s="85">
        <v>7</v>
      </c>
      <c r="I6" s="85" t="s">
        <v>47</v>
      </c>
      <c r="J6" s="85" t="s">
        <v>49</v>
      </c>
      <c r="K6" s="85" t="s">
        <v>48</v>
      </c>
    </row>
    <row r="7" spans="1:11" s="94" customFormat="1" ht="9" customHeight="1">
      <c r="A7" s="85" t="s">
        <v>73</v>
      </c>
      <c r="B7" s="85" t="s">
        <v>77</v>
      </c>
      <c r="C7" s="85" t="s">
        <v>94</v>
      </c>
      <c r="D7" s="85" t="s">
        <v>95</v>
      </c>
      <c r="E7" s="85" t="s">
        <v>46</v>
      </c>
      <c r="F7" s="85" t="s">
        <v>183</v>
      </c>
      <c r="G7" s="85" t="s">
        <v>184</v>
      </c>
      <c r="H7" s="85">
        <v>7</v>
      </c>
      <c r="I7" s="85" t="s">
        <v>47</v>
      </c>
      <c r="J7" s="85" t="s">
        <v>49</v>
      </c>
      <c r="K7" s="85" t="s">
        <v>48</v>
      </c>
    </row>
    <row r="8" spans="1:11" s="94" customFormat="1" ht="9" customHeight="1">
      <c r="A8" s="85" t="s">
        <v>73</v>
      </c>
      <c r="B8" s="85" t="s">
        <v>77</v>
      </c>
      <c r="C8" s="85" t="s">
        <v>94</v>
      </c>
      <c r="D8" s="85" t="s">
        <v>95</v>
      </c>
      <c r="E8" s="85" t="s">
        <v>46</v>
      </c>
      <c r="F8" s="85" t="s">
        <v>185</v>
      </c>
      <c r="G8" s="85" t="s">
        <v>186</v>
      </c>
      <c r="H8" s="85">
        <v>7</v>
      </c>
      <c r="I8" s="85" t="s">
        <v>47</v>
      </c>
      <c r="J8" s="85" t="s">
        <v>49</v>
      </c>
      <c r="K8" s="85" t="s">
        <v>48</v>
      </c>
    </row>
    <row r="9" spans="1:11" s="94" customFormat="1" ht="9" customHeight="1">
      <c r="A9" s="85" t="s">
        <v>73</v>
      </c>
      <c r="B9" s="85" t="s">
        <v>77</v>
      </c>
      <c r="C9" s="85" t="s">
        <v>94</v>
      </c>
      <c r="D9" s="85" t="s">
        <v>95</v>
      </c>
      <c r="E9" s="85" t="s">
        <v>46</v>
      </c>
      <c r="F9" s="85" t="s">
        <v>187</v>
      </c>
      <c r="G9" s="85" t="s">
        <v>188</v>
      </c>
      <c r="H9" s="85">
        <v>2</v>
      </c>
      <c r="I9" s="85" t="s">
        <v>47</v>
      </c>
      <c r="J9" s="85" t="s">
        <v>49</v>
      </c>
      <c r="K9" s="85" t="s">
        <v>48</v>
      </c>
    </row>
    <row r="10" spans="1:11" s="94" customFormat="1" ht="9" customHeight="1">
      <c r="A10" s="85" t="s">
        <v>73</v>
      </c>
      <c r="B10" s="85" t="s">
        <v>77</v>
      </c>
      <c r="C10" s="85" t="s">
        <v>94</v>
      </c>
      <c r="D10" s="85" t="s">
        <v>95</v>
      </c>
      <c r="E10" s="85" t="s">
        <v>46</v>
      </c>
      <c r="F10" s="85" t="s">
        <v>189</v>
      </c>
      <c r="G10" s="85" t="s">
        <v>190</v>
      </c>
      <c r="H10" s="85">
        <v>9</v>
      </c>
      <c r="I10" s="85" t="s">
        <v>47</v>
      </c>
      <c r="J10" s="85" t="s">
        <v>49</v>
      </c>
      <c r="K10" s="85" t="s">
        <v>48</v>
      </c>
    </row>
    <row r="11" spans="1:11" s="94" customFormat="1" ht="9" customHeight="1">
      <c r="A11" s="93" t="s">
        <v>73</v>
      </c>
      <c r="B11" s="93" t="s">
        <v>77</v>
      </c>
      <c r="C11" s="93" t="s">
        <v>94</v>
      </c>
      <c r="D11" s="93" t="s">
        <v>95</v>
      </c>
      <c r="E11" s="104" t="s">
        <v>46</v>
      </c>
      <c r="F11" s="104" t="s">
        <v>191</v>
      </c>
      <c r="G11" s="104" t="s">
        <v>192</v>
      </c>
      <c r="H11" s="104">
        <v>87</v>
      </c>
      <c r="I11" s="93" t="s">
        <v>47</v>
      </c>
      <c r="J11" s="93" t="s">
        <v>49</v>
      </c>
      <c r="K11" s="93" t="s">
        <v>48</v>
      </c>
    </row>
    <row r="12" spans="1:11" s="94" customFormat="1" ht="9" customHeight="1">
      <c r="A12" s="85"/>
      <c r="B12" s="85"/>
      <c r="C12" s="85"/>
      <c r="D12" s="85">
        <v>1</v>
      </c>
      <c r="E12" s="85"/>
      <c r="F12" s="85"/>
      <c r="G12" s="85"/>
      <c r="H12" s="85">
        <v>119</v>
      </c>
      <c r="I12" s="85"/>
      <c r="J12" s="85"/>
      <c r="K12" s="85"/>
    </row>
    <row r="13" spans="1:11" s="94" customFormat="1" ht="9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s="94" customFormat="1" ht="9" customHeight="1">
      <c r="A14" s="85" t="s">
        <v>73</v>
      </c>
      <c r="B14" s="85" t="s">
        <v>79</v>
      </c>
      <c r="C14" s="85" t="s">
        <v>98</v>
      </c>
      <c r="D14" s="85" t="s">
        <v>99</v>
      </c>
      <c r="E14" s="85" t="s">
        <v>46</v>
      </c>
      <c r="F14" s="85" t="s">
        <v>193</v>
      </c>
      <c r="G14" s="85" t="s">
        <v>194</v>
      </c>
      <c r="H14" s="85">
        <v>1</v>
      </c>
      <c r="I14" s="85" t="s">
        <v>47</v>
      </c>
      <c r="J14" s="85" t="s">
        <v>49</v>
      </c>
      <c r="K14" s="85" t="s">
        <v>48</v>
      </c>
    </row>
    <row r="15" spans="1:11" ht="9" customHeight="1">
      <c r="A15" s="85" t="s">
        <v>73</v>
      </c>
      <c r="B15" s="85" t="s">
        <v>79</v>
      </c>
      <c r="C15" s="85" t="s">
        <v>100</v>
      </c>
      <c r="D15" s="85" t="s">
        <v>101</v>
      </c>
      <c r="E15" s="85" t="s">
        <v>46</v>
      </c>
      <c r="F15" s="85" t="s">
        <v>179</v>
      </c>
      <c r="G15" s="85" t="s">
        <v>195</v>
      </c>
      <c r="H15" s="85">
        <v>4</v>
      </c>
      <c r="I15" s="85" t="s">
        <v>47</v>
      </c>
      <c r="J15" s="85" t="s">
        <v>49</v>
      </c>
      <c r="K15" s="85" t="s">
        <v>48</v>
      </c>
    </row>
    <row r="16" spans="1:11" ht="9" customHeight="1">
      <c r="A16" s="93" t="s">
        <v>73</v>
      </c>
      <c r="B16" s="93" t="s">
        <v>79</v>
      </c>
      <c r="C16" s="93" t="s">
        <v>102</v>
      </c>
      <c r="D16" s="93" t="s">
        <v>103</v>
      </c>
      <c r="E16" s="93" t="s">
        <v>46</v>
      </c>
      <c r="F16" s="93" t="s">
        <v>179</v>
      </c>
      <c r="G16" s="93" t="s">
        <v>195</v>
      </c>
      <c r="H16" s="93">
        <v>4</v>
      </c>
      <c r="I16" s="93" t="s">
        <v>47</v>
      </c>
      <c r="J16" s="93" t="s">
        <v>49</v>
      </c>
      <c r="K16" s="93" t="s">
        <v>48</v>
      </c>
    </row>
    <row r="17" spans="1:11" ht="9" customHeight="1">
      <c r="A17" s="85"/>
      <c r="B17" s="85"/>
      <c r="C17" s="85"/>
      <c r="D17" s="85">
        <v>3</v>
      </c>
      <c r="E17" s="85"/>
      <c r="F17" s="85"/>
      <c r="G17" s="85"/>
      <c r="H17" s="85">
        <v>9</v>
      </c>
      <c r="I17" s="85"/>
      <c r="J17" s="85"/>
      <c r="K17" s="85"/>
    </row>
    <row r="18" spans="1:11" ht="9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9" customHeight="1">
      <c r="A19" s="85" t="s">
        <v>73</v>
      </c>
      <c r="B19" s="85" t="s">
        <v>82</v>
      </c>
      <c r="C19" s="85" t="s">
        <v>132</v>
      </c>
      <c r="D19" s="85" t="s">
        <v>133</v>
      </c>
      <c r="E19" s="85" t="s">
        <v>46</v>
      </c>
      <c r="F19" s="85" t="s">
        <v>196</v>
      </c>
      <c r="G19" s="85" t="s">
        <v>190</v>
      </c>
      <c r="H19" s="85">
        <v>1</v>
      </c>
      <c r="I19" s="85" t="s">
        <v>47</v>
      </c>
      <c r="J19" s="85" t="s">
        <v>49</v>
      </c>
      <c r="K19" s="85" t="s">
        <v>48</v>
      </c>
    </row>
    <row r="20" spans="1:11" ht="9" customHeight="1">
      <c r="A20" s="85" t="s">
        <v>73</v>
      </c>
      <c r="B20" s="85" t="s">
        <v>82</v>
      </c>
      <c r="C20" s="85" t="s">
        <v>140</v>
      </c>
      <c r="D20" s="85" t="s">
        <v>141</v>
      </c>
      <c r="E20" s="85" t="s">
        <v>46</v>
      </c>
      <c r="F20" s="85" t="s">
        <v>185</v>
      </c>
      <c r="G20" s="85" t="s">
        <v>197</v>
      </c>
      <c r="H20" s="85">
        <v>1</v>
      </c>
      <c r="I20" s="85" t="s">
        <v>47</v>
      </c>
      <c r="J20" s="85" t="s">
        <v>49</v>
      </c>
      <c r="K20" s="85" t="s">
        <v>48</v>
      </c>
    </row>
    <row r="21" spans="1:11" ht="9" customHeight="1">
      <c r="A21" s="93" t="s">
        <v>73</v>
      </c>
      <c r="B21" s="93" t="s">
        <v>82</v>
      </c>
      <c r="C21" s="93" t="s">
        <v>140</v>
      </c>
      <c r="D21" s="93" t="s">
        <v>141</v>
      </c>
      <c r="E21" s="93" t="s">
        <v>46</v>
      </c>
      <c r="F21" s="93" t="s">
        <v>198</v>
      </c>
      <c r="G21" s="93" t="s">
        <v>199</v>
      </c>
      <c r="H21" s="93">
        <v>1</v>
      </c>
      <c r="I21" s="93" t="s">
        <v>47</v>
      </c>
      <c r="J21" s="93" t="s">
        <v>49</v>
      </c>
      <c r="K21" s="93" t="s">
        <v>48</v>
      </c>
    </row>
    <row r="22" spans="1:11" ht="9" customHeight="1">
      <c r="A22" s="85"/>
      <c r="B22" s="85"/>
      <c r="C22" s="85"/>
      <c r="D22" s="85">
        <v>2</v>
      </c>
      <c r="E22" s="85"/>
      <c r="F22" s="85"/>
      <c r="G22" s="85"/>
      <c r="H22" s="85">
        <v>3</v>
      </c>
      <c r="I22" s="85"/>
      <c r="J22" s="85"/>
      <c r="K22" s="85"/>
    </row>
    <row r="23" spans="1:11" ht="9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9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ht="9" customHeight="1">
      <c r="A25" s="85"/>
      <c r="B25" s="105"/>
      <c r="C25" s="106" t="s">
        <v>220</v>
      </c>
      <c r="D25" s="85"/>
      <c r="E25" s="85"/>
      <c r="F25" s="85"/>
      <c r="G25" s="85"/>
      <c r="H25" s="85"/>
      <c r="I25" s="85"/>
      <c r="J25" s="85"/>
      <c r="K25" s="85"/>
    </row>
    <row r="26" spans="1:11" ht="9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ht="9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2:8" ht="9" customHeight="1">
      <c r="B28" s="100" t="s">
        <v>215</v>
      </c>
      <c r="C28" s="101"/>
      <c r="D28" s="83">
        <v>8</v>
      </c>
      <c r="E28" s="83">
        <v>14</v>
      </c>
      <c r="F28" s="84"/>
      <c r="G28" s="102"/>
      <c r="H28" s="83">
        <v>63</v>
      </c>
    </row>
    <row r="29" spans="2:8" ht="9" customHeight="1">
      <c r="B29" s="100" t="s">
        <v>216</v>
      </c>
      <c r="C29" s="84"/>
      <c r="D29" s="100" t="s">
        <v>14</v>
      </c>
      <c r="E29" s="100" t="s">
        <v>217</v>
      </c>
      <c r="F29" s="84"/>
      <c r="G29" s="103"/>
      <c r="H29" s="100" t="s">
        <v>218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&amp;C&amp;"Arial,Bold"&amp;14Virginia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00390625" style="41" customWidth="1"/>
    <col min="2" max="2" width="9.140625" style="41" customWidth="1"/>
    <col min="3" max="3" width="30.7109375" style="41" customWidth="1"/>
    <col min="4" max="5" width="9.140625" style="41" customWidth="1"/>
    <col min="6" max="6" width="0.5625" style="41" customWidth="1"/>
    <col min="7" max="16384" width="9.140625" style="41" customWidth="1"/>
  </cols>
  <sheetData>
    <row r="1" spans="1:11" s="3" customFormat="1" ht="13.5" customHeight="1">
      <c r="A1" s="52"/>
      <c r="B1" s="110" t="s">
        <v>14</v>
      </c>
      <c r="C1" s="111"/>
      <c r="D1" s="111"/>
      <c r="E1" s="111"/>
      <c r="F1" s="28"/>
      <c r="G1" s="53" t="s">
        <v>15</v>
      </c>
      <c r="H1" s="54"/>
      <c r="I1" s="54"/>
      <c r="J1" s="54"/>
      <c r="K1" s="54"/>
    </row>
    <row r="2" spans="1:12" s="50" customFormat="1" ht="57" customHeight="1">
      <c r="A2" s="77" t="s">
        <v>54</v>
      </c>
      <c r="B2" s="78" t="s">
        <v>55</v>
      </c>
      <c r="C2" s="79" t="s">
        <v>33</v>
      </c>
      <c r="D2" s="78" t="s">
        <v>23</v>
      </c>
      <c r="E2" s="78" t="s">
        <v>176</v>
      </c>
      <c r="F2" s="28"/>
      <c r="G2" s="78" t="s">
        <v>24</v>
      </c>
      <c r="H2" s="78" t="s">
        <v>25</v>
      </c>
      <c r="I2" s="78" t="s">
        <v>26</v>
      </c>
      <c r="J2" s="78" t="s">
        <v>27</v>
      </c>
      <c r="K2" s="78" t="s">
        <v>28</v>
      </c>
      <c r="L2" s="49"/>
    </row>
    <row r="3" spans="1:11" s="3" customFormat="1" ht="9" customHeight="1">
      <c r="A3" s="85" t="s">
        <v>74</v>
      </c>
      <c r="B3" s="85" t="s">
        <v>84</v>
      </c>
      <c r="C3" s="85" t="s">
        <v>85</v>
      </c>
      <c r="D3" s="21">
        <v>1</v>
      </c>
      <c r="E3" s="6">
        <v>3</v>
      </c>
      <c r="F3" s="28"/>
      <c r="G3" s="21"/>
      <c r="H3" s="21"/>
      <c r="I3" s="21">
        <v>1</v>
      </c>
      <c r="J3" s="21"/>
      <c r="K3" s="21"/>
    </row>
    <row r="4" spans="1:11" s="3" customFormat="1" ht="9" customHeight="1">
      <c r="A4" s="93" t="s">
        <v>74</v>
      </c>
      <c r="B4" s="93" t="s">
        <v>86</v>
      </c>
      <c r="C4" s="93" t="s">
        <v>87</v>
      </c>
      <c r="D4" s="51">
        <v>1</v>
      </c>
      <c r="E4" s="11">
        <v>3</v>
      </c>
      <c r="F4" s="28"/>
      <c r="G4" s="51"/>
      <c r="H4" s="51"/>
      <c r="I4" s="51">
        <v>1</v>
      </c>
      <c r="J4" s="51"/>
      <c r="K4" s="51"/>
    </row>
    <row r="5" spans="1:11" s="3" customFormat="1" ht="9" customHeight="1">
      <c r="A5" s="15"/>
      <c r="B5" s="16">
        <f>COUNTA(B3:B4)</f>
        <v>2</v>
      </c>
      <c r="C5" s="17"/>
      <c r="D5" s="16">
        <f>SUM(D3:D4)</f>
        <v>2</v>
      </c>
      <c r="E5" s="16">
        <f>SUM(E3:E4)</f>
        <v>6</v>
      </c>
      <c r="F5" s="28"/>
      <c r="G5" s="16">
        <f>SUM(G3:G4)</f>
        <v>0</v>
      </c>
      <c r="H5" s="16">
        <f>SUM(H3:H4)</f>
        <v>0</v>
      </c>
      <c r="I5" s="16">
        <f>SUM(I3:I4)</f>
        <v>2</v>
      </c>
      <c r="J5" s="16">
        <f>SUM(J3:J4)</f>
        <v>0</v>
      </c>
      <c r="K5" s="16">
        <f>SUM(K3:K4)</f>
        <v>0</v>
      </c>
    </row>
    <row r="6" spans="1:11" s="3" customFormat="1" ht="9" customHeight="1">
      <c r="A6" s="15"/>
      <c r="B6" s="16"/>
      <c r="C6" s="17"/>
      <c r="D6" s="16"/>
      <c r="E6" s="16"/>
      <c r="F6" s="28"/>
      <c r="G6" s="16"/>
      <c r="H6" s="16"/>
      <c r="I6" s="16"/>
      <c r="J6" s="16"/>
      <c r="K6" s="16"/>
    </row>
    <row r="7" spans="1:11" s="3" customFormat="1" ht="9" customHeight="1">
      <c r="A7" s="93" t="s">
        <v>77</v>
      </c>
      <c r="B7" s="93" t="s">
        <v>94</v>
      </c>
      <c r="C7" s="93" t="s">
        <v>95</v>
      </c>
      <c r="D7" s="51">
        <v>6</v>
      </c>
      <c r="E7" s="11">
        <v>45</v>
      </c>
      <c r="F7" s="28"/>
      <c r="G7" s="51"/>
      <c r="H7" s="51">
        <v>1</v>
      </c>
      <c r="I7" s="51">
        <v>3</v>
      </c>
      <c r="J7" s="51">
        <v>2</v>
      </c>
      <c r="K7" s="51"/>
    </row>
    <row r="8" spans="1:11" s="3" customFormat="1" ht="9" customHeight="1">
      <c r="A8" s="15"/>
      <c r="B8" s="16">
        <f>COUNTA(B7:B7)</f>
        <v>1</v>
      </c>
      <c r="C8" s="17"/>
      <c r="D8" s="16">
        <f>SUM(D7:D7)</f>
        <v>6</v>
      </c>
      <c r="E8" s="16">
        <f>SUM(E7:E7)</f>
        <v>45</v>
      </c>
      <c r="F8" s="28"/>
      <c r="G8" s="16">
        <f>SUM(G7:G7)</f>
        <v>0</v>
      </c>
      <c r="H8" s="16">
        <f>SUM(H7:H7)</f>
        <v>1</v>
      </c>
      <c r="I8" s="16">
        <f>SUM(I7:I7)</f>
        <v>3</v>
      </c>
      <c r="J8" s="16">
        <f>SUM(J7:J7)</f>
        <v>2</v>
      </c>
      <c r="K8" s="16">
        <f>SUM(K7:K7)</f>
        <v>0</v>
      </c>
    </row>
    <row r="9" spans="1:11" s="3" customFormat="1" ht="9" customHeight="1">
      <c r="A9" s="15"/>
      <c r="B9" s="16"/>
      <c r="C9" s="17"/>
      <c r="D9" s="16"/>
      <c r="E9" s="16"/>
      <c r="F9" s="28"/>
      <c r="G9" s="16"/>
      <c r="H9" s="16"/>
      <c r="I9" s="16"/>
      <c r="J9" s="16"/>
      <c r="K9" s="16"/>
    </row>
    <row r="10" spans="1:11" s="3" customFormat="1" ht="9" customHeight="1">
      <c r="A10" s="85" t="s">
        <v>79</v>
      </c>
      <c r="B10" s="85" t="s">
        <v>98</v>
      </c>
      <c r="C10" s="85" t="s">
        <v>99</v>
      </c>
      <c r="D10" s="21">
        <v>1</v>
      </c>
      <c r="E10" s="6">
        <v>1</v>
      </c>
      <c r="F10" s="28"/>
      <c r="G10" s="21">
        <v>1</v>
      </c>
      <c r="H10" s="21"/>
      <c r="I10" s="21"/>
      <c r="J10" s="21"/>
      <c r="K10" s="21"/>
    </row>
    <row r="11" spans="1:11" s="3" customFormat="1" ht="9" customHeight="1">
      <c r="A11" s="85" t="s">
        <v>79</v>
      </c>
      <c r="B11" s="85" t="s">
        <v>100</v>
      </c>
      <c r="C11" s="85" t="s">
        <v>101</v>
      </c>
      <c r="D11" s="21">
        <v>1</v>
      </c>
      <c r="E11" s="6">
        <v>4</v>
      </c>
      <c r="F11" s="28"/>
      <c r="G11" s="21"/>
      <c r="H11" s="21"/>
      <c r="I11" s="21">
        <v>1</v>
      </c>
      <c r="J11" s="21"/>
      <c r="K11" s="21"/>
    </row>
    <row r="12" spans="1:11" s="3" customFormat="1" ht="9" customHeight="1">
      <c r="A12" s="93" t="s">
        <v>79</v>
      </c>
      <c r="B12" s="93" t="s">
        <v>102</v>
      </c>
      <c r="C12" s="93" t="s">
        <v>103</v>
      </c>
      <c r="D12" s="51">
        <v>1</v>
      </c>
      <c r="E12" s="11">
        <v>4</v>
      </c>
      <c r="F12" s="28"/>
      <c r="G12" s="51"/>
      <c r="H12" s="51"/>
      <c r="I12" s="51">
        <v>1</v>
      </c>
      <c r="J12" s="51"/>
      <c r="K12" s="51"/>
    </row>
    <row r="13" spans="1:11" s="3" customFormat="1" ht="9" customHeight="1">
      <c r="A13" s="15"/>
      <c r="B13" s="16">
        <f>COUNTA(B10:B12)</f>
        <v>3</v>
      </c>
      <c r="C13" s="17"/>
      <c r="D13" s="16">
        <f>SUM(D10:D12)</f>
        <v>3</v>
      </c>
      <c r="E13" s="16">
        <f>SUM(E10:E12)</f>
        <v>9</v>
      </c>
      <c r="F13" s="28"/>
      <c r="G13" s="16">
        <f>SUM(G10:G12)</f>
        <v>1</v>
      </c>
      <c r="H13" s="16">
        <f>SUM(H10:H12)</f>
        <v>0</v>
      </c>
      <c r="I13" s="16">
        <f>SUM(I10:I12)</f>
        <v>2</v>
      </c>
      <c r="J13" s="16">
        <f>SUM(J10:J12)</f>
        <v>0</v>
      </c>
      <c r="K13" s="16">
        <f>SUM(K10:K12)</f>
        <v>0</v>
      </c>
    </row>
    <row r="14" spans="1:11" s="3" customFormat="1" ht="9" customHeight="1">
      <c r="A14" s="15"/>
      <c r="B14" s="16"/>
      <c r="C14" s="17"/>
      <c r="D14" s="16"/>
      <c r="E14" s="16"/>
      <c r="F14" s="28"/>
      <c r="G14" s="16"/>
      <c r="H14" s="16"/>
      <c r="I14" s="16"/>
      <c r="J14" s="16"/>
      <c r="K14" s="16"/>
    </row>
    <row r="15" spans="1:11" s="3" customFormat="1" ht="9" customHeight="1">
      <c r="A15" s="85" t="s">
        <v>82</v>
      </c>
      <c r="B15" s="85" t="s">
        <v>132</v>
      </c>
      <c r="C15" s="85" t="s">
        <v>133</v>
      </c>
      <c r="D15" s="21">
        <v>1</v>
      </c>
      <c r="E15" s="6">
        <v>1</v>
      </c>
      <c r="F15" s="28"/>
      <c r="G15" s="21">
        <v>1</v>
      </c>
      <c r="H15" s="21"/>
      <c r="I15" s="21"/>
      <c r="J15" s="21"/>
      <c r="K15" s="21"/>
    </row>
    <row r="16" spans="1:11" s="3" customFormat="1" ht="9" customHeight="1">
      <c r="A16" s="93" t="s">
        <v>82</v>
      </c>
      <c r="B16" s="93" t="s">
        <v>140</v>
      </c>
      <c r="C16" s="93" t="s">
        <v>141</v>
      </c>
      <c r="D16" s="51">
        <v>2</v>
      </c>
      <c r="E16" s="11">
        <v>2</v>
      </c>
      <c r="F16" s="28"/>
      <c r="G16" s="51">
        <v>2</v>
      </c>
      <c r="H16" s="51"/>
      <c r="I16" s="51"/>
      <c r="J16" s="51"/>
      <c r="K16" s="51"/>
    </row>
    <row r="17" spans="1:11" s="3" customFormat="1" ht="9" customHeight="1">
      <c r="A17" s="15"/>
      <c r="B17" s="16">
        <f>COUNTA(B15:B16)</f>
        <v>2</v>
      </c>
      <c r="C17" s="17"/>
      <c r="D17" s="16">
        <f>SUM(D15:D16)</f>
        <v>3</v>
      </c>
      <c r="E17" s="16">
        <f>SUM(E15:E16)</f>
        <v>3</v>
      </c>
      <c r="F17" s="28"/>
      <c r="G17" s="16">
        <f>SUM(G15:G16)</f>
        <v>3</v>
      </c>
      <c r="H17" s="16">
        <f>SUM(H15:H16)</f>
        <v>0</v>
      </c>
      <c r="I17" s="16">
        <f>SUM(I15:I16)</f>
        <v>0</v>
      </c>
      <c r="J17" s="16">
        <f>SUM(J15:J16)</f>
        <v>0</v>
      </c>
      <c r="K17" s="16">
        <f>SUM(K15:K16)</f>
        <v>0</v>
      </c>
    </row>
    <row r="18" spans="1:11" s="3" customFormat="1" ht="9" customHeight="1">
      <c r="A18" s="15"/>
      <c r="B18" s="16"/>
      <c r="C18" s="17"/>
      <c r="D18" s="16"/>
      <c r="E18" s="16"/>
      <c r="F18" s="28"/>
      <c r="G18" s="16"/>
      <c r="H18" s="16"/>
      <c r="I18" s="16"/>
      <c r="J18" s="16"/>
      <c r="K18" s="16"/>
    </row>
    <row r="20" spans="1:11" ht="9" customHeight="1">
      <c r="A20" s="56" t="s">
        <v>7</v>
      </c>
      <c r="B20" s="55">
        <f>SUM(B5+B8+B13+B17)</f>
        <v>8</v>
      </c>
      <c r="D20" s="55">
        <f>SUM(D5+D8+D13+D17)</f>
        <v>14</v>
      </c>
      <c r="E20" s="55">
        <f>SUM(E5+E8+E13+E17)</f>
        <v>63</v>
      </c>
      <c r="G20" s="55">
        <f>SUM(G5+G8+G13+G17)</f>
        <v>4</v>
      </c>
      <c r="H20" s="55">
        <f>SUM(H5+H8+H13+H17)</f>
        <v>1</v>
      </c>
      <c r="I20" s="55">
        <f>SUM(I5+I8+I13+I17)</f>
        <v>7</v>
      </c>
      <c r="J20" s="55">
        <f>SUM(J5+J8+J13+J17)</f>
        <v>2</v>
      </c>
      <c r="K20" s="55">
        <f>SUM(K5+K8+K13+K17)</f>
        <v>0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&amp;C&amp;"Arial,Bold"&amp;14Virginia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28125" style="41" customWidth="1"/>
    <col min="2" max="2" width="9.00390625" style="41" customWidth="1"/>
    <col min="3" max="3" width="30.7109375" style="45" customWidth="1"/>
    <col min="4" max="4" width="0.85546875" style="41" customWidth="1"/>
    <col min="5" max="8" width="9.140625" style="41" customWidth="1"/>
    <col min="9" max="9" width="0.85546875" style="41" customWidth="1"/>
    <col min="10" max="10" width="9.140625" style="41" customWidth="1"/>
    <col min="11" max="11" width="9.140625" style="47" customWidth="1"/>
    <col min="12" max="13" width="9.140625" style="41" customWidth="1"/>
    <col min="14" max="14" width="0.85546875" style="41" customWidth="1"/>
    <col min="15" max="16384" width="9.140625" style="41" customWidth="1"/>
  </cols>
  <sheetData>
    <row r="1" spans="1:17" s="3" customFormat="1" ht="9" customHeight="1">
      <c r="A1" s="1" t="s">
        <v>50</v>
      </c>
      <c r="B1" s="1"/>
      <c r="C1" s="42"/>
      <c r="D1" s="2"/>
      <c r="E1" s="112" t="s">
        <v>51</v>
      </c>
      <c r="F1" s="112"/>
      <c r="G1" s="112"/>
      <c r="H1" s="112"/>
      <c r="I1" s="2"/>
      <c r="J1" s="112" t="s">
        <v>52</v>
      </c>
      <c r="K1" s="112"/>
      <c r="L1" s="112"/>
      <c r="M1" s="112"/>
      <c r="N1" s="2"/>
      <c r="O1" s="113" t="s">
        <v>53</v>
      </c>
      <c r="P1" s="113"/>
      <c r="Q1" s="113"/>
    </row>
    <row r="2" spans="1:17" s="28" customFormat="1" ht="36" customHeight="1">
      <c r="A2" s="78" t="s">
        <v>54</v>
      </c>
      <c r="B2" s="78" t="s">
        <v>55</v>
      </c>
      <c r="C2" s="17" t="s">
        <v>56</v>
      </c>
      <c r="D2" s="79"/>
      <c r="E2" s="114" t="s">
        <v>13</v>
      </c>
      <c r="F2" s="114"/>
      <c r="G2" s="114" t="s">
        <v>12</v>
      </c>
      <c r="H2" s="114"/>
      <c r="I2" s="79"/>
      <c r="J2" s="78" t="s">
        <v>204</v>
      </c>
      <c r="K2" s="114" t="s">
        <v>57</v>
      </c>
      <c r="L2" s="115"/>
      <c r="M2" s="78" t="s">
        <v>58</v>
      </c>
      <c r="N2" s="79"/>
      <c r="O2" s="114" t="s">
        <v>59</v>
      </c>
      <c r="P2" s="115"/>
      <c r="Q2" s="78" t="s">
        <v>60</v>
      </c>
    </row>
    <row r="3" spans="1:17" s="3" customFormat="1" ht="9" customHeight="1">
      <c r="A3" s="46" t="s">
        <v>74</v>
      </c>
      <c r="B3" s="46" t="s">
        <v>84</v>
      </c>
      <c r="C3" s="46" t="s">
        <v>85</v>
      </c>
      <c r="D3" s="2"/>
      <c r="E3" s="27">
        <v>38838</v>
      </c>
      <c r="F3" s="27">
        <v>38990</v>
      </c>
      <c r="G3" s="6">
        <v>153</v>
      </c>
      <c r="H3" s="7" t="s">
        <v>61</v>
      </c>
      <c r="I3" s="2"/>
      <c r="J3" s="7" t="s">
        <v>219</v>
      </c>
      <c r="K3" s="6">
        <v>3</v>
      </c>
      <c r="L3" s="7" t="s">
        <v>61</v>
      </c>
      <c r="M3" s="8">
        <f>K3/G3</f>
        <v>0.0196078431372549</v>
      </c>
      <c r="N3" s="2"/>
      <c r="O3" s="9">
        <f>G3-K3</f>
        <v>150</v>
      </c>
      <c r="P3" s="7" t="s">
        <v>61</v>
      </c>
      <c r="Q3" s="8">
        <f>O3/G3</f>
        <v>0.9803921568627451</v>
      </c>
    </row>
    <row r="4" spans="1:17" s="3" customFormat="1" ht="9" customHeight="1">
      <c r="A4" s="80" t="s">
        <v>74</v>
      </c>
      <c r="B4" s="80" t="s">
        <v>86</v>
      </c>
      <c r="C4" s="80" t="s">
        <v>87</v>
      </c>
      <c r="D4" s="2"/>
      <c r="E4" s="107">
        <v>38838</v>
      </c>
      <c r="F4" s="107">
        <v>38990</v>
      </c>
      <c r="G4" s="11">
        <v>153</v>
      </c>
      <c r="H4" s="12" t="s">
        <v>61</v>
      </c>
      <c r="I4" s="2"/>
      <c r="J4" s="12" t="s">
        <v>219</v>
      </c>
      <c r="K4" s="11">
        <v>3</v>
      </c>
      <c r="L4" s="12" t="s">
        <v>61</v>
      </c>
      <c r="M4" s="13">
        <f>K4/G4</f>
        <v>0.0196078431372549</v>
      </c>
      <c r="N4" s="2"/>
      <c r="O4" s="14">
        <f>G4-K4</f>
        <v>150</v>
      </c>
      <c r="P4" s="12" t="s">
        <v>61</v>
      </c>
      <c r="Q4" s="13">
        <f>O4/G4</f>
        <v>0.9803921568627451</v>
      </c>
    </row>
    <row r="5" spans="1:17" s="3" customFormat="1" ht="9" customHeight="1">
      <c r="A5" s="15"/>
      <c r="B5" s="16">
        <f>COUNTA(B3:B4)</f>
        <v>2</v>
      </c>
      <c r="C5" s="17"/>
      <c r="D5" s="2"/>
      <c r="E5" s="16"/>
      <c r="F5" s="5"/>
      <c r="G5" s="16">
        <f>SUM(G3:G4)</f>
        <v>306</v>
      </c>
      <c r="H5" s="18" t="s">
        <v>61</v>
      </c>
      <c r="I5" s="2"/>
      <c r="J5" s="16">
        <f>COUNTA(J3:J4)</f>
        <v>2</v>
      </c>
      <c r="K5" s="16">
        <f>SUM(K3:K4)</f>
        <v>6</v>
      </c>
      <c r="L5" s="18" t="s">
        <v>61</v>
      </c>
      <c r="M5" s="19">
        <f>K5/G5</f>
        <v>0.0196078431372549</v>
      </c>
      <c r="N5" s="2"/>
      <c r="O5" s="20">
        <f>G5-K5</f>
        <v>300</v>
      </c>
      <c r="P5" s="18" t="s">
        <v>61</v>
      </c>
      <c r="Q5" s="19">
        <f>O5/G5</f>
        <v>0.9803921568627451</v>
      </c>
    </row>
    <row r="6" spans="1:17" s="3" customFormat="1" ht="9" customHeight="1">
      <c r="A6" s="15"/>
      <c r="B6" s="16"/>
      <c r="C6" s="17"/>
      <c r="D6" s="2"/>
      <c r="E6" s="16"/>
      <c r="F6" s="5"/>
      <c r="G6" s="16"/>
      <c r="H6" s="18"/>
      <c r="I6" s="2"/>
      <c r="J6" s="16"/>
      <c r="K6" s="16"/>
      <c r="L6" s="18"/>
      <c r="M6" s="19"/>
      <c r="N6" s="2"/>
      <c r="O6" s="20"/>
      <c r="P6" s="18"/>
      <c r="Q6" s="19"/>
    </row>
    <row r="7" spans="1:17" s="3" customFormat="1" ht="9" customHeight="1">
      <c r="A7" s="80" t="s">
        <v>75</v>
      </c>
      <c r="B7" s="80" t="s">
        <v>88</v>
      </c>
      <c r="C7" s="80" t="s">
        <v>89</v>
      </c>
      <c r="D7" s="2"/>
      <c r="E7" s="107">
        <v>38838</v>
      </c>
      <c r="F7" s="107">
        <v>38990</v>
      </c>
      <c r="G7" s="11">
        <v>153</v>
      </c>
      <c r="H7" s="12" t="s">
        <v>61</v>
      </c>
      <c r="I7" s="2"/>
      <c r="J7" s="12"/>
      <c r="K7" s="11"/>
      <c r="L7" s="12" t="s">
        <v>61</v>
      </c>
      <c r="M7" s="13">
        <f>K7/G7</f>
        <v>0</v>
      </c>
      <c r="N7" s="2"/>
      <c r="O7" s="14">
        <f>G7-K7</f>
        <v>153</v>
      </c>
      <c r="P7" s="12" t="s">
        <v>61</v>
      </c>
      <c r="Q7" s="13">
        <f>O7/G7</f>
        <v>1</v>
      </c>
    </row>
    <row r="8" spans="1:17" s="3" customFormat="1" ht="9" customHeight="1">
      <c r="A8" s="15"/>
      <c r="B8" s="16">
        <f>COUNTA(B7:B7)</f>
        <v>1</v>
      </c>
      <c r="C8" s="17"/>
      <c r="D8" s="2"/>
      <c r="E8" s="16"/>
      <c r="F8" s="5"/>
      <c r="G8" s="16">
        <f>SUM(G7:G7)</f>
        <v>153</v>
      </c>
      <c r="H8" s="18" t="s">
        <v>61</v>
      </c>
      <c r="I8" s="2"/>
      <c r="J8" s="16">
        <f>COUNTA(J7:J7)</f>
        <v>0</v>
      </c>
      <c r="K8" s="16">
        <f>SUM(K7:K7)</f>
        <v>0</v>
      </c>
      <c r="L8" s="18" t="s">
        <v>61</v>
      </c>
      <c r="M8" s="19">
        <f>K8/G8</f>
        <v>0</v>
      </c>
      <c r="N8" s="2"/>
      <c r="O8" s="20">
        <f>G8-K8</f>
        <v>153</v>
      </c>
      <c r="P8" s="18" t="s">
        <v>61</v>
      </c>
      <c r="Q8" s="19">
        <f>O8/G8</f>
        <v>1</v>
      </c>
    </row>
    <row r="9" spans="1:17" s="3" customFormat="1" ht="9" customHeight="1">
      <c r="A9" s="15"/>
      <c r="B9" s="16"/>
      <c r="C9" s="17"/>
      <c r="D9" s="2"/>
      <c r="E9" s="16"/>
      <c r="F9" s="5"/>
      <c r="G9" s="16"/>
      <c r="H9" s="18"/>
      <c r="I9" s="2"/>
      <c r="J9" s="16"/>
      <c r="K9" s="16"/>
      <c r="L9" s="18"/>
      <c r="M9" s="19"/>
      <c r="N9" s="2"/>
      <c r="O9" s="20"/>
      <c r="P9" s="18"/>
      <c r="Q9" s="19"/>
    </row>
    <row r="10" spans="1:17" s="3" customFormat="1" ht="9" customHeight="1">
      <c r="A10" s="46" t="s">
        <v>76</v>
      </c>
      <c r="B10" s="46" t="s">
        <v>90</v>
      </c>
      <c r="C10" s="46" t="s">
        <v>91</v>
      </c>
      <c r="D10" s="2"/>
      <c r="E10" s="27">
        <v>38838</v>
      </c>
      <c r="F10" s="27">
        <v>38990</v>
      </c>
      <c r="G10" s="6">
        <v>153</v>
      </c>
      <c r="H10" s="7" t="s">
        <v>61</v>
      </c>
      <c r="I10" s="2"/>
      <c r="J10" s="7"/>
      <c r="K10" s="6"/>
      <c r="L10" s="7" t="s">
        <v>61</v>
      </c>
      <c r="M10" s="8">
        <f>K10/G10</f>
        <v>0</v>
      </c>
      <c r="N10" s="2"/>
      <c r="O10" s="9">
        <f>G10-K10</f>
        <v>153</v>
      </c>
      <c r="P10" s="7" t="s">
        <v>61</v>
      </c>
      <c r="Q10" s="8">
        <f>O10/G10</f>
        <v>1</v>
      </c>
    </row>
    <row r="11" spans="1:17" s="3" customFormat="1" ht="9" customHeight="1">
      <c r="A11" s="80" t="s">
        <v>76</v>
      </c>
      <c r="B11" s="80" t="s">
        <v>92</v>
      </c>
      <c r="C11" s="80" t="s">
        <v>93</v>
      </c>
      <c r="D11" s="2"/>
      <c r="E11" s="107">
        <v>38838</v>
      </c>
      <c r="F11" s="107">
        <v>38990</v>
      </c>
      <c r="G11" s="11">
        <v>153</v>
      </c>
      <c r="H11" s="12" t="s">
        <v>61</v>
      </c>
      <c r="I11" s="2"/>
      <c r="J11" s="12"/>
      <c r="K11" s="11"/>
      <c r="L11" s="12" t="s">
        <v>61</v>
      </c>
      <c r="M11" s="13">
        <f>K11/G11</f>
        <v>0</v>
      </c>
      <c r="N11" s="2"/>
      <c r="O11" s="14">
        <f>G11-K11</f>
        <v>153</v>
      </c>
      <c r="P11" s="12" t="s">
        <v>61</v>
      </c>
      <c r="Q11" s="13">
        <f>O11/G11</f>
        <v>1</v>
      </c>
    </row>
    <row r="12" spans="1:17" s="3" customFormat="1" ht="9" customHeight="1">
      <c r="A12" s="15"/>
      <c r="B12" s="16">
        <f>COUNTA(B10:B11)</f>
        <v>2</v>
      </c>
      <c r="C12" s="17"/>
      <c r="D12" s="2"/>
      <c r="E12" s="16"/>
      <c r="F12" s="5"/>
      <c r="G12" s="16">
        <f>SUM(G10:G11)</f>
        <v>306</v>
      </c>
      <c r="H12" s="18" t="s">
        <v>61</v>
      </c>
      <c r="I12" s="2"/>
      <c r="J12" s="16">
        <f>COUNTA(J10:J11)</f>
        <v>0</v>
      </c>
      <c r="K12" s="16">
        <f>SUM(K10:K11)</f>
        <v>0</v>
      </c>
      <c r="L12" s="18" t="s">
        <v>61</v>
      </c>
      <c r="M12" s="19">
        <f>K12/G12</f>
        <v>0</v>
      </c>
      <c r="N12" s="2"/>
      <c r="O12" s="20">
        <f>G12-K12</f>
        <v>306</v>
      </c>
      <c r="P12" s="18" t="s">
        <v>61</v>
      </c>
      <c r="Q12" s="19">
        <f>O12/G12</f>
        <v>1</v>
      </c>
    </row>
    <row r="13" spans="1:17" s="3" customFormat="1" ht="9" customHeight="1">
      <c r="A13" s="15"/>
      <c r="B13" s="16"/>
      <c r="C13" s="17"/>
      <c r="D13" s="2"/>
      <c r="E13" s="16"/>
      <c r="F13" s="5"/>
      <c r="G13" s="16"/>
      <c r="H13" s="18"/>
      <c r="I13" s="2"/>
      <c r="J13" s="16"/>
      <c r="K13" s="16"/>
      <c r="L13" s="18"/>
      <c r="M13" s="19"/>
      <c r="N13" s="2"/>
      <c r="O13" s="20"/>
      <c r="P13" s="18"/>
      <c r="Q13" s="19"/>
    </row>
    <row r="14" spans="1:17" s="3" customFormat="1" ht="9" customHeight="1">
      <c r="A14" s="80" t="s">
        <v>77</v>
      </c>
      <c r="B14" s="80" t="s">
        <v>94</v>
      </c>
      <c r="C14" s="80" t="s">
        <v>95</v>
      </c>
      <c r="D14" s="2"/>
      <c r="E14" s="107">
        <v>38838</v>
      </c>
      <c r="F14" s="107">
        <v>38990</v>
      </c>
      <c r="G14" s="11">
        <v>153</v>
      </c>
      <c r="H14" s="12" t="s">
        <v>61</v>
      </c>
      <c r="I14" s="2"/>
      <c r="J14" s="12" t="s">
        <v>219</v>
      </c>
      <c r="K14" s="11">
        <v>45</v>
      </c>
      <c r="L14" s="12" t="s">
        <v>61</v>
      </c>
      <c r="M14" s="13">
        <f>K14/G14</f>
        <v>0.29411764705882354</v>
      </c>
      <c r="N14" s="2"/>
      <c r="O14" s="14">
        <f>G14-K14</f>
        <v>108</v>
      </c>
      <c r="P14" s="12" t="s">
        <v>61</v>
      </c>
      <c r="Q14" s="13">
        <f>O14/G14</f>
        <v>0.7058823529411765</v>
      </c>
    </row>
    <row r="15" spans="1:17" s="3" customFormat="1" ht="9" customHeight="1">
      <c r="A15" s="15"/>
      <c r="B15" s="16">
        <f>COUNTA(B14:B14)</f>
        <v>1</v>
      </c>
      <c r="C15" s="17"/>
      <c r="D15" s="2"/>
      <c r="E15" s="16"/>
      <c r="F15" s="5"/>
      <c r="G15" s="16">
        <f>SUM(G14:G14)</f>
        <v>153</v>
      </c>
      <c r="H15" s="18" t="s">
        <v>61</v>
      </c>
      <c r="I15" s="2"/>
      <c r="J15" s="16">
        <f>COUNTA(J14:J14)</f>
        <v>1</v>
      </c>
      <c r="K15" s="16">
        <f>SUM(K14:K14)</f>
        <v>45</v>
      </c>
      <c r="L15" s="18" t="s">
        <v>61</v>
      </c>
      <c r="M15" s="19">
        <f>K15/G15</f>
        <v>0.29411764705882354</v>
      </c>
      <c r="N15" s="2"/>
      <c r="O15" s="20">
        <f>G15-K15</f>
        <v>108</v>
      </c>
      <c r="P15" s="18" t="s">
        <v>61</v>
      </c>
      <c r="Q15" s="19">
        <f>O15/G15</f>
        <v>0.7058823529411765</v>
      </c>
    </row>
    <row r="16" spans="1:17" s="3" customFormat="1" ht="9" customHeight="1">
      <c r="A16" s="15"/>
      <c r="B16" s="16"/>
      <c r="C16" s="17"/>
      <c r="D16" s="2"/>
      <c r="E16" s="16"/>
      <c r="F16" s="5"/>
      <c r="G16" s="16"/>
      <c r="H16" s="18"/>
      <c r="I16" s="2"/>
      <c r="J16" s="16"/>
      <c r="K16" s="16"/>
      <c r="L16" s="18"/>
      <c r="M16" s="19"/>
      <c r="N16" s="2"/>
      <c r="O16" s="20"/>
      <c r="P16" s="18"/>
      <c r="Q16" s="19"/>
    </row>
    <row r="17" spans="1:17" s="3" customFormat="1" ht="9" customHeight="1">
      <c r="A17" s="80" t="s">
        <v>78</v>
      </c>
      <c r="B17" s="80" t="s">
        <v>96</v>
      </c>
      <c r="C17" s="80" t="s">
        <v>97</v>
      </c>
      <c r="E17" s="107">
        <v>38838</v>
      </c>
      <c r="F17" s="107">
        <v>38990</v>
      </c>
      <c r="G17" s="11">
        <v>153</v>
      </c>
      <c r="H17" s="12" t="s">
        <v>61</v>
      </c>
      <c r="J17" s="12"/>
      <c r="K17" s="26"/>
      <c r="L17" s="12" t="s">
        <v>61</v>
      </c>
      <c r="M17" s="13">
        <f>K17/G17</f>
        <v>0</v>
      </c>
      <c r="N17" s="2"/>
      <c r="O17" s="14">
        <f>G17-K17</f>
        <v>153</v>
      </c>
      <c r="P17" s="12" t="s">
        <v>61</v>
      </c>
      <c r="Q17" s="13">
        <f>O17/G17</f>
        <v>1</v>
      </c>
    </row>
    <row r="18" spans="1:17" s="3" customFormat="1" ht="9" customHeight="1">
      <c r="A18" s="15"/>
      <c r="B18" s="16">
        <f>COUNTA(B17:B17)</f>
        <v>1</v>
      </c>
      <c r="C18" s="17"/>
      <c r="D18" s="2"/>
      <c r="E18" s="16"/>
      <c r="F18" s="5"/>
      <c r="G18" s="16">
        <f>SUM(G17:G17)</f>
        <v>153</v>
      </c>
      <c r="H18" s="18" t="s">
        <v>61</v>
      </c>
      <c r="I18" s="2"/>
      <c r="J18" s="16">
        <f>COUNTA(J17:J17)</f>
        <v>0</v>
      </c>
      <c r="K18" s="16">
        <f>SUM(K17:K17)</f>
        <v>0</v>
      </c>
      <c r="L18" s="18" t="s">
        <v>61</v>
      </c>
      <c r="M18" s="19">
        <f>K18/G18</f>
        <v>0</v>
      </c>
      <c r="N18" s="2"/>
      <c r="O18" s="20">
        <f>G18-K18</f>
        <v>153</v>
      </c>
      <c r="P18" s="18" t="s">
        <v>61</v>
      </c>
      <c r="Q18" s="19">
        <f>O18/G18</f>
        <v>1</v>
      </c>
    </row>
    <row r="19" spans="1:17" s="3" customFormat="1" ht="9" customHeight="1">
      <c r="A19" s="15"/>
      <c r="B19" s="16"/>
      <c r="C19" s="17"/>
      <c r="D19" s="2"/>
      <c r="E19" s="16"/>
      <c r="F19" s="5"/>
      <c r="G19" s="16"/>
      <c r="H19" s="18"/>
      <c r="I19" s="2"/>
      <c r="J19" s="16"/>
      <c r="K19" s="16"/>
      <c r="L19" s="18"/>
      <c r="M19" s="19"/>
      <c r="N19" s="2"/>
      <c r="O19" s="20"/>
      <c r="P19" s="18"/>
      <c r="Q19" s="19"/>
    </row>
    <row r="20" spans="1:17" s="3" customFormat="1" ht="9" customHeight="1">
      <c r="A20" s="46" t="s">
        <v>79</v>
      </c>
      <c r="B20" s="46" t="s">
        <v>98</v>
      </c>
      <c r="C20" s="46" t="s">
        <v>99</v>
      </c>
      <c r="D20" s="2"/>
      <c r="E20" s="27">
        <v>38838</v>
      </c>
      <c r="F20" s="27">
        <v>38990</v>
      </c>
      <c r="G20" s="6">
        <v>153</v>
      </c>
      <c r="H20" s="7" t="s">
        <v>61</v>
      </c>
      <c r="I20" s="2"/>
      <c r="J20" s="7" t="s">
        <v>219</v>
      </c>
      <c r="K20" s="6">
        <v>1</v>
      </c>
      <c r="L20" s="7" t="s">
        <v>61</v>
      </c>
      <c r="M20" s="8">
        <f>K20/G20</f>
        <v>0.006535947712418301</v>
      </c>
      <c r="N20" s="2"/>
      <c r="O20" s="9">
        <f>G20-K20</f>
        <v>152</v>
      </c>
      <c r="P20" s="7" t="s">
        <v>61</v>
      </c>
      <c r="Q20" s="8">
        <f>O20/G20</f>
        <v>0.9934640522875817</v>
      </c>
    </row>
    <row r="21" spans="1:17" s="3" customFormat="1" ht="9" customHeight="1">
      <c r="A21" s="46" t="s">
        <v>79</v>
      </c>
      <c r="B21" s="46" t="s">
        <v>100</v>
      </c>
      <c r="C21" s="46" t="s">
        <v>101</v>
      </c>
      <c r="D21" s="2"/>
      <c r="E21" s="27">
        <v>38838</v>
      </c>
      <c r="F21" s="27">
        <v>38990</v>
      </c>
      <c r="G21" s="6">
        <v>153</v>
      </c>
      <c r="H21" s="7" t="s">
        <v>61</v>
      </c>
      <c r="I21" s="2"/>
      <c r="J21" s="7" t="s">
        <v>219</v>
      </c>
      <c r="K21" s="6">
        <v>4</v>
      </c>
      <c r="L21" s="7" t="s">
        <v>61</v>
      </c>
      <c r="M21" s="8">
        <f>K21/G21</f>
        <v>0.026143790849673203</v>
      </c>
      <c r="N21" s="2"/>
      <c r="O21" s="9">
        <f>G21-K21</f>
        <v>149</v>
      </c>
      <c r="P21" s="7" t="s">
        <v>61</v>
      </c>
      <c r="Q21" s="8">
        <f>O21/G21</f>
        <v>0.9738562091503268</v>
      </c>
    </row>
    <row r="22" spans="1:17" s="3" customFormat="1" ht="9" customHeight="1">
      <c r="A22" s="46" t="s">
        <v>79</v>
      </c>
      <c r="B22" s="46" t="s">
        <v>102</v>
      </c>
      <c r="C22" s="46" t="s">
        <v>103</v>
      </c>
      <c r="D22" s="2"/>
      <c r="E22" s="27">
        <v>38838</v>
      </c>
      <c r="F22" s="27">
        <v>38990</v>
      </c>
      <c r="G22" s="6">
        <v>153</v>
      </c>
      <c r="H22" s="7" t="s">
        <v>61</v>
      </c>
      <c r="I22" s="2"/>
      <c r="J22" s="7" t="s">
        <v>219</v>
      </c>
      <c r="K22" s="6">
        <v>4</v>
      </c>
      <c r="L22" s="7" t="s">
        <v>61</v>
      </c>
      <c r="M22" s="8">
        <f>K22/G22</f>
        <v>0.026143790849673203</v>
      </c>
      <c r="N22" s="2"/>
      <c r="O22" s="9">
        <f>G22-K22</f>
        <v>149</v>
      </c>
      <c r="P22" s="7" t="s">
        <v>61</v>
      </c>
      <c r="Q22" s="8">
        <f>O22/G22</f>
        <v>0.9738562091503268</v>
      </c>
    </row>
    <row r="23" spans="1:17" s="3" customFormat="1" ht="9" customHeight="1">
      <c r="A23" s="80" t="s">
        <v>79</v>
      </c>
      <c r="B23" s="80" t="s">
        <v>104</v>
      </c>
      <c r="C23" s="80" t="s">
        <v>105</v>
      </c>
      <c r="D23" s="2"/>
      <c r="E23" s="107">
        <v>38838</v>
      </c>
      <c r="F23" s="107">
        <v>38990</v>
      </c>
      <c r="G23" s="11">
        <v>153</v>
      </c>
      <c r="H23" s="12" t="s">
        <v>61</v>
      </c>
      <c r="I23" s="2"/>
      <c r="J23" s="12"/>
      <c r="K23" s="11"/>
      <c r="L23" s="12" t="s">
        <v>61</v>
      </c>
      <c r="M23" s="13">
        <f>K23/G23</f>
        <v>0</v>
      </c>
      <c r="N23" s="2"/>
      <c r="O23" s="14">
        <f>G23-K23</f>
        <v>153</v>
      </c>
      <c r="P23" s="12" t="s">
        <v>61</v>
      </c>
      <c r="Q23" s="13">
        <f>O23/G23</f>
        <v>1</v>
      </c>
    </row>
    <row r="24" spans="1:17" s="3" customFormat="1" ht="9" customHeight="1">
      <c r="A24" s="15"/>
      <c r="B24" s="16">
        <f>COUNTA(B20:B23)</f>
        <v>4</v>
      </c>
      <c r="C24" s="17"/>
      <c r="D24" s="2"/>
      <c r="E24" s="16"/>
      <c r="F24" s="5"/>
      <c r="G24" s="16">
        <f>SUM(G20:G23)</f>
        <v>612</v>
      </c>
      <c r="H24" s="18" t="s">
        <v>61</v>
      </c>
      <c r="I24" s="2"/>
      <c r="J24" s="16">
        <f>COUNTA(J20:J23)</f>
        <v>3</v>
      </c>
      <c r="K24" s="16">
        <f>SUM(K20:K23)</f>
        <v>9</v>
      </c>
      <c r="L24" s="18" t="s">
        <v>61</v>
      </c>
      <c r="M24" s="19">
        <f>K24/G24</f>
        <v>0.014705882352941176</v>
      </c>
      <c r="N24" s="2"/>
      <c r="O24" s="20">
        <f>G24-K24</f>
        <v>603</v>
      </c>
      <c r="P24" s="18" t="s">
        <v>61</v>
      </c>
      <c r="Q24" s="19">
        <f>O24/G24</f>
        <v>0.9852941176470589</v>
      </c>
    </row>
    <row r="25" spans="1:17" s="3" customFormat="1" ht="9" customHeight="1">
      <c r="A25" s="15"/>
      <c r="B25" s="16"/>
      <c r="C25" s="17"/>
      <c r="D25" s="2"/>
      <c r="E25" s="16"/>
      <c r="F25" s="5"/>
      <c r="G25" s="16"/>
      <c r="H25" s="18"/>
      <c r="I25" s="2"/>
      <c r="J25" s="16"/>
      <c r="K25" s="16"/>
      <c r="L25" s="18"/>
      <c r="M25" s="19"/>
      <c r="N25" s="2"/>
      <c r="O25" s="20"/>
      <c r="P25" s="18"/>
      <c r="Q25" s="19"/>
    </row>
    <row r="26" spans="1:17" s="3" customFormat="1" ht="9" customHeight="1">
      <c r="A26" s="46" t="s">
        <v>80</v>
      </c>
      <c r="B26" s="46" t="s">
        <v>106</v>
      </c>
      <c r="C26" s="46" t="s">
        <v>107</v>
      </c>
      <c r="D26" s="2"/>
      <c r="E26" s="27">
        <v>38838</v>
      </c>
      <c r="F26" s="27">
        <v>38990</v>
      </c>
      <c r="G26" s="6">
        <v>153</v>
      </c>
      <c r="H26" s="7" t="s">
        <v>61</v>
      </c>
      <c r="I26" s="2"/>
      <c r="J26" s="7"/>
      <c r="K26" s="6"/>
      <c r="L26" s="7" t="s">
        <v>61</v>
      </c>
      <c r="M26" s="8">
        <f aca="true" t="shared" si="0" ref="M26:M32">K26/G26</f>
        <v>0</v>
      </c>
      <c r="N26" s="2"/>
      <c r="O26" s="9">
        <f aca="true" t="shared" si="1" ref="O26:O32">G26-K26</f>
        <v>153</v>
      </c>
      <c r="P26" s="7" t="s">
        <v>61</v>
      </c>
      <c r="Q26" s="8">
        <f aca="true" t="shared" si="2" ref="Q26:Q32">O26/G26</f>
        <v>1</v>
      </c>
    </row>
    <row r="27" spans="1:17" s="3" customFormat="1" ht="9" customHeight="1">
      <c r="A27" s="46" t="s">
        <v>80</v>
      </c>
      <c r="B27" s="46" t="s">
        <v>108</v>
      </c>
      <c r="C27" s="46" t="s">
        <v>109</v>
      </c>
      <c r="D27" s="2"/>
      <c r="E27" s="27">
        <v>38838</v>
      </c>
      <c r="F27" s="27">
        <v>38990</v>
      </c>
      <c r="G27" s="6">
        <v>153</v>
      </c>
      <c r="H27" s="7" t="s">
        <v>61</v>
      </c>
      <c r="I27" s="2"/>
      <c r="J27" s="7"/>
      <c r="K27" s="6"/>
      <c r="L27" s="7" t="s">
        <v>61</v>
      </c>
      <c r="M27" s="8">
        <f t="shared" si="0"/>
        <v>0</v>
      </c>
      <c r="N27" s="2"/>
      <c r="O27" s="9">
        <f t="shared" si="1"/>
        <v>153</v>
      </c>
      <c r="P27" s="7" t="s">
        <v>61</v>
      </c>
      <c r="Q27" s="8">
        <f t="shared" si="2"/>
        <v>1</v>
      </c>
    </row>
    <row r="28" spans="1:17" s="3" customFormat="1" ht="9" customHeight="1">
      <c r="A28" s="85" t="s">
        <v>80</v>
      </c>
      <c r="B28" s="85" t="s">
        <v>177</v>
      </c>
      <c r="C28" s="85" t="s">
        <v>178</v>
      </c>
      <c r="D28" s="2"/>
      <c r="E28" s="27">
        <v>38838</v>
      </c>
      <c r="F28" s="27">
        <v>38990</v>
      </c>
      <c r="G28" s="6">
        <v>153</v>
      </c>
      <c r="H28" s="7" t="s">
        <v>61</v>
      </c>
      <c r="I28" s="2"/>
      <c r="J28" s="7"/>
      <c r="K28" s="6"/>
      <c r="L28" s="7" t="s">
        <v>61</v>
      </c>
      <c r="M28" s="8">
        <f>K28/G28</f>
        <v>0</v>
      </c>
      <c r="N28" s="2"/>
      <c r="O28" s="9">
        <f>G28-K28</f>
        <v>153</v>
      </c>
      <c r="P28" s="7" t="s">
        <v>61</v>
      </c>
      <c r="Q28" s="8">
        <f>O28/G28</f>
        <v>1</v>
      </c>
    </row>
    <row r="29" spans="1:17" s="3" customFormat="1" ht="9" customHeight="1">
      <c r="A29" s="46" t="s">
        <v>80</v>
      </c>
      <c r="B29" s="46" t="s">
        <v>110</v>
      </c>
      <c r="C29" s="46" t="s">
        <v>111</v>
      </c>
      <c r="D29" s="2"/>
      <c r="E29" s="27">
        <v>38838</v>
      </c>
      <c r="F29" s="27">
        <v>38990</v>
      </c>
      <c r="G29" s="6">
        <v>153</v>
      </c>
      <c r="H29" s="7" t="s">
        <v>61</v>
      </c>
      <c r="I29" s="2"/>
      <c r="J29" s="7"/>
      <c r="K29" s="6"/>
      <c r="L29" s="7" t="s">
        <v>61</v>
      </c>
      <c r="M29" s="8">
        <f t="shared" si="0"/>
        <v>0</v>
      </c>
      <c r="N29" s="2"/>
      <c r="O29" s="9">
        <f t="shared" si="1"/>
        <v>153</v>
      </c>
      <c r="P29" s="7" t="s">
        <v>61</v>
      </c>
      <c r="Q29" s="8">
        <f t="shared" si="2"/>
        <v>1</v>
      </c>
    </row>
    <row r="30" spans="1:17" s="3" customFormat="1" ht="9" customHeight="1">
      <c r="A30" s="46" t="s">
        <v>80</v>
      </c>
      <c r="B30" s="46" t="s">
        <v>112</v>
      </c>
      <c r="C30" s="46" t="s">
        <v>113</v>
      </c>
      <c r="D30" s="2"/>
      <c r="E30" s="27">
        <v>38838</v>
      </c>
      <c r="F30" s="27">
        <v>38990</v>
      </c>
      <c r="G30" s="6">
        <v>153</v>
      </c>
      <c r="H30" s="7" t="s">
        <v>61</v>
      </c>
      <c r="I30" s="2"/>
      <c r="J30" s="7"/>
      <c r="K30" s="6"/>
      <c r="L30" s="7" t="s">
        <v>61</v>
      </c>
      <c r="M30" s="8">
        <f t="shared" si="0"/>
        <v>0</v>
      </c>
      <c r="N30" s="2"/>
      <c r="O30" s="9">
        <f t="shared" si="1"/>
        <v>153</v>
      </c>
      <c r="P30" s="7" t="s">
        <v>61</v>
      </c>
      <c r="Q30" s="8">
        <f t="shared" si="2"/>
        <v>1</v>
      </c>
    </row>
    <row r="31" spans="1:17" s="3" customFormat="1" ht="9" customHeight="1">
      <c r="A31" s="46" t="s">
        <v>80</v>
      </c>
      <c r="B31" s="46" t="s">
        <v>114</v>
      </c>
      <c r="C31" s="46" t="s">
        <v>115</v>
      </c>
      <c r="D31" s="2"/>
      <c r="E31" s="27">
        <v>38838</v>
      </c>
      <c r="F31" s="27">
        <v>38990</v>
      </c>
      <c r="G31" s="6">
        <v>153</v>
      </c>
      <c r="H31" s="7" t="s">
        <v>61</v>
      </c>
      <c r="I31" s="2"/>
      <c r="J31" s="7"/>
      <c r="K31" s="6"/>
      <c r="L31" s="7" t="s">
        <v>61</v>
      </c>
      <c r="M31" s="8">
        <f t="shared" si="0"/>
        <v>0</v>
      </c>
      <c r="N31" s="2"/>
      <c r="O31" s="9">
        <f t="shared" si="1"/>
        <v>153</v>
      </c>
      <c r="P31" s="7" t="s">
        <v>61</v>
      </c>
      <c r="Q31" s="8">
        <f t="shared" si="2"/>
        <v>1</v>
      </c>
    </row>
    <row r="32" spans="1:17" s="3" customFormat="1" ht="9" customHeight="1">
      <c r="A32" s="46" t="s">
        <v>80</v>
      </c>
      <c r="B32" s="46" t="s">
        <v>116</v>
      </c>
      <c r="C32" s="46" t="s">
        <v>117</v>
      </c>
      <c r="D32" s="2"/>
      <c r="E32" s="27">
        <v>38838</v>
      </c>
      <c r="F32" s="27">
        <v>38990</v>
      </c>
      <c r="G32" s="6">
        <v>153</v>
      </c>
      <c r="H32" s="7" t="s">
        <v>61</v>
      </c>
      <c r="I32" s="2"/>
      <c r="J32" s="7"/>
      <c r="K32" s="6"/>
      <c r="L32" s="7" t="s">
        <v>61</v>
      </c>
      <c r="M32" s="8">
        <f t="shared" si="0"/>
        <v>0</v>
      </c>
      <c r="N32" s="2"/>
      <c r="O32" s="9">
        <f t="shared" si="1"/>
        <v>153</v>
      </c>
      <c r="P32" s="7" t="s">
        <v>61</v>
      </c>
      <c r="Q32" s="8">
        <f t="shared" si="2"/>
        <v>1</v>
      </c>
    </row>
    <row r="33" spans="1:17" s="3" customFormat="1" ht="9" customHeight="1">
      <c r="A33" s="46" t="s">
        <v>80</v>
      </c>
      <c r="B33" s="46" t="s">
        <v>118</v>
      </c>
      <c r="C33" s="46" t="s">
        <v>119</v>
      </c>
      <c r="D33" s="2"/>
      <c r="E33" s="27">
        <v>38838</v>
      </c>
      <c r="F33" s="27">
        <v>38990</v>
      </c>
      <c r="G33" s="6">
        <v>153</v>
      </c>
      <c r="H33" s="7" t="s">
        <v>61</v>
      </c>
      <c r="I33" s="2"/>
      <c r="J33" s="7"/>
      <c r="K33" s="6"/>
      <c r="L33" s="7" t="s">
        <v>61</v>
      </c>
      <c r="M33" s="8">
        <f>K33/G33</f>
        <v>0</v>
      </c>
      <c r="N33" s="2"/>
      <c r="O33" s="9">
        <f>G33-K33</f>
        <v>153</v>
      </c>
      <c r="P33" s="7" t="s">
        <v>61</v>
      </c>
      <c r="Q33" s="8">
        <f>O33/G33</f>
        <v>1</v>
      </c>
    </row>
    <row r="34" spans="1:17" s="3" customFormat="1" ht="9" customHeight="1">
      <c r="A34" s="80" t="s">
        <v>80</v>
      </c>
      <c r="B34" s="80" t="s">
        <v>120</v>
      </c>
      <c r="C34" s="80" t="s">
        <v>121</v>
      </c>
      <c r="D34" s="2"/>
      <c r="E34" s="107">
        <v>38838</v>
      </c>
      <c r="F34" s="107">
        <v>38990</v>
      </c>
      <c r="G34" s="11">
        <v>153</v>
      </c>
      <c r="H34" s="12" t="s">
        <v>61</v>
      </c>
      <c r="I34" s="2"/>
      <c r="J34" s="12"/>
      <c r="K34" s="11"/>
      <c r="L34" s="12" t="s">
        <v>61</v>
      </c>
      <c r="M34" s="13">
        <f>K34/G34</f>
        <v>0</v>
      </c>
      <c r="N34" s="2"/>
      <c r="O34" s="14">
        <f>G34-K34</f>
        <v>153</v>
      </c>
      <c r="P34" s="12" t="s">
        <v>61</v>
      </c>
      <c r="Q34" s="13">
        <f>O34/G34</f>
        <v>1</v>
      </c>
    </row>
    <row r="35" spans="1:17" s="3" customFormat="1" ht="9" customHeight="1">
      <c r="A35" s="15"/>
      <c r="B35" s="16">
        <f>COUNTA(B26:B34)</f>
        <v>9</v>
      </c>
      <c r="C35" s="17"/>
      <c r="D35" s="2"/>
      <c r="E35" s="16"/>
      <c r="F35" s="5"/>
      <c r="G35" s="16">
        <f>SUM(G26:G34)</f>
        <v>1377</v>
      </c>
      <c r="H35" s="18" t="s">
        <v>61</v>
      </c>
      <c r="I35" s="2"/>
      <c r="J35" s="16">
        <f>COUNTA(J26:J34)</f>
        <v>0</v>
      </c>
      <c r="K35" s="16">
        <f>SUM(K26:K34)</f>
        <v>0</v>
      </c>
      <c r="L35" s="18" t="s">
        <v>61</v>
      </c>
      <c r="M35" s="19">
        <f>K35/G35</f>
        <v>0</v>
      </c>
      <c r="N35" s="2"/>
      <c r="O35" s="20">
        <f>G35-K35</f>
        <v>1377</v>
      </c>
      <c r="P35" s="18" t="s">
        <v>61</v>
      </c>
      <c r="Q35" s="19">
        <f>O35/G35</f>
        <v>1</v>
      </c>
    </row>
    <row r="36" spans="1:17" s="3" customFormat="1" ht="11.25" customHeight="1">
      <c r="A36" s="15"/>
      <c r="B36" s="16"/>
      <c r="C36" s="17"/>
      <c r="D36" s="2"/>
      <c r="E36" s="16"/>
      <c r="F36" s="5"/>
      <c r="G36" s="16"/>
      <c r="H36" s="18"/>
      <c r="I36" s="2"/>
      <c r="J36" s="16"/>
      <c r="K36" s="16"/>
      <c r="L36" s="18"/>
      <c r="M36" s="19"/>
      <c r="N36" s="2"/>
      <c r="O36" s="20"/>
      <c r="P36" s="18"/>
      <c r="Q36" s="19"/>
    </row>
    <row r="37" spans="1:17" s="3" customFormat="1" ht="9" customHeight="1">
      <c r="A37" s="46" t="s">
        <v>81</v>
      </c>
      <c r="B37" s="46" t="s">
        <v>122</v>
      </c>
      <c r="C37" s="46" t="s">
        <v>123</v>
      </c>
      <c r="D37" s="2"/>
      <c r="E37" s="27">
        <v>38838</v>
      </c>
      <c r="F37" s="27">
        <v>38990</v>
      </c>
      <c r="G37" s="6">
        <v>153</v>
      </c>
      <c r="H37" s="7" t="s">
        <v>61</v>
      </c>
      <c r="I37" s="2"/>
      <c r="J37" s="7"/>
      <c r="K37" s="6"/>
      <c r="L37" s="7" t="s">
        <v>61</v>
      </c>
      <c r="M37" s="8">
        <f>K37/G37</f>
        <v>0</v>
      </c>
      <c r="N37" s="2"/>
      <c r="O37" s="9">
        <f>G37-K37</f>
        <v>153</v>
      </c>
      <c r="P37" s="7" t="s">
        <v>61</v>
      </c>
      <c r="Q37" s="8">
        <f>O37/G37</f>
        <v>1</v>
      </c>
    </row>
    <row r="38" spans="1:17" s="3" customFormat="1" ht="9" customHeight="1">
      <c r="A38" s="80" t="s">
        <v>81</v>
      </c>
      <c r="B38" s="80" t="s">
        <v>124</v>
      </c>
      <c r="C38" s="80" t="s">
        <v>125</v>
      </c>
      <c r="D38" s="2"/>
      <c r="E38" s="107">
        <v>38838</v>
      </c>
      <c r="F38" s="107">
        <v>38990</v>
      </c>
      <c r="G38" s="11">
        <v>153</v>
      </c>
      <c r="H38" s="12" t="s">
        <v>61</v>
      </c>
      <c r="I38" s="2"/>
      <c r="J38" s="12"/>
      <c r="K38" s="11"/>
      <c r="L38" s="12" t="s">
        <v>61</v>
      </c>
      <c r="M38" s="13">
        <f>K38/G38</f>
        <v>0</v>
      </c>
      <c r="N38" s="2"/>
      <c r="O38" s="14">
        <f>G38-K38</f>
        <v>153</v>
      </c>
      <c r="P38" s="12" t="s">
        <v>61</v>
      </c>
      <c r="Q38" s="13">
        <f>O38/G38</f>
        <v>1</v>
      </c>
    </row>
    <row r="39" spans="1:17" s="3" customFormat="1" ht="9" customHeight="1">
      <c r="A39" s="15"/>
      <c r="B39" s="16">
        <f>COUNTA(B37:B38)</f>
        <v>2</v>
      </c>
      <c r="C39" s="17"/>
      <c r="D39" s="2"/>
      <c r="E39" s="16"/>
      <c r="F39" s="5"/>
      <c r="G39" s="16">
        <f>SUM(G37:G38)</f>
        <v>306</v>
      </c>
      <c r="H39" s="18" t="s">
        <v>61</v>
      </c>
      <c r="I39" s="2"/>
      <c r="J39" s="16">
        <f>COUNTA(J37:J38)</f>
        <v>0</v>
      </c>
      <c r="K39" s="16">
        <f>SUM(K37:K38)</f>
        <v>0</v>
      </c>
      <c r="L39" s="18" t="s">
        <v>61</v>
      </c>
      <c r="M39" s="19">
        <f>K39/G39</f>
        <v>0</v>
      </c>
      <c r="N39" s="2"/>
      <c r="O39" s="20">
        <f>G39-K39</f>
        <v>306</v>
      </c>
      <c r="P39" s="18" t="s">
        <v>61</v>
      </c>
      <c r="Q39" s="19">
        <f>O39/G39</f>
        <v>1</v>
      </c>
    </row>
    <row r="40" spans="1:17" s="3" customFormat="1" ht="9" customHeight="1">
      <c r="A40" s="15"/>
      <c r="B40" s="16"/>
      <c r="C40" s="17"/>
      <c r="D40" s="2"/>
      <c r="E40" s="16"/>
      <c r="F40" s="5"/>
      <c r="G40" s="16"/>
      <c r="H40" s="18"/>
      <c r="I40" s="2"/>
      <c r="J40" s="16"/>
      <c r="K40" s="16"/>
      <c r="L40" s="18"/>
      <c r="M40" s="19"/>
      <c r="N40" s="2"/>
      <c r="O40" s="20"/>
      <c r="P40" s="18"/>
      <c r="Q40" s="19"/>
    </row>
    <row r="41" spans="1:17" s="3" customFormat="1" ht="9" customHeight="1">
      <c r="A41" s="46" t="s">
        <v>82</v>
      </c>
      <c r="B41" s="46" t="s">
        <v>126</v>
      </c>
      <c r="C41" s="46" t="s">
        <v>127</v>
      </c>
      <c r="D41" s="2"/>
      <c r="E41" s="27">
        <v>38838</v>
      </c>
      <c r="F41" s="27">
        <v>38990</v>
      </c>
      <c r="G41" s="6">
        <v>153</v>
      </c>
      <c r="H41" s="7" t="s">
        <v>61</v>
      </c>
      <c r="I41" s="2"/>
      <c r="J41" s="7"/>
      <c r="K41" s="6"/>
      <c r="L41" s="7" t="s">
        <v>61</v>
      </c>
      <c r="M41" s="8">
        <f aca="true" t="shared" si="3" ref="M41:M64">K41/G41</f>
        <v>0</v>
      </c>
      <c r="N41" s="2"/>
      <c r="O41" s="9">
        <f aca="true" t="shared" si="4" ref="O41:O64">G41-K41</f>
        <v>153</v>
      </c>
      <c r="P41" s="7" t="s">
        <v>61</v>
      </c>
      <c r="Q41" s="8">
        <f aca="true" t="shared" si="5" ref="Q41:Q64">O41/G41</f>
        <v>1</v>
      </c>
    </row>
    <row r="42" spans="1:17" s="3" customFormat="1" ht="9" customHeight="1">
      <c r="A42" s="46" t="s">
        <v>82</v>
      </c>
      <c r="B42" s="46" t="s">
        <v>128</v>
      </c>
      <c r="C42" s="46" t="s">
        <v>129</v>
      </c>
      <c r="D42" s="2"/>
      <c r="E42" s="27">
        <v>38838</v>
      </c>
      <c r="F42" s="27">
        <v>38990</v>
      </c>
      <c r="G42" s="6">
        <v>153</v>
      </c>
      <c r="H42" s="7" t="s">
        <v>61</v>
      </c>
      <c r="I42" s="2"/>
      <c r="J42" s="7"/>
      <c r="K42" s="6"/>
      <c r="L42" s="7" t="s">
        <v>61</v>
      </c>
      <c r="M42" s="8">
        <f t="shared" si="3"/>
        <v>0</v>
      </c>
      <c r="N42" s="2"/>
      <c r="O42" s="9">
        <f t="shared" si="4"/>
        <v>153</v>
      </c>
      <c r="P42" s="7" t="s">
        <v>61</v>
      </c>
      <c r="Q42" s="8">
        <f t="shared" si="5"/>
        <v>1</v>
      </c>
    </row>
    <row r="43" spans="1:17" s="3" customFormat="1" ht="9" customHeight="1">
      <c r="A43" s="46" t="s">
        <v>82</v>
      </c>
      <c r="B43" s="46" t="s">
        <v>130</v>
      </c>
      <c r="C43" s="46" t="s">
        <v>131</v>
      </c>
      <c r="D43" s="2"/>
      <c r="E43" s="27">
        <v>38838</v>
      </c>
      <c r="F43" s="27">
        <v>38990</v>
      </c>
      <c r="G43" s="6">
        <v>153</v>
      </c>
      <c r="H43" s="7" t="s">
        <v>61</v>
      </c>
      <c r="I43" s="2"/>
      <c r="J43" s="7"/>
      <c r="K43" s="6"/>
      <c r="L43" s="7" t="s">
        <v>61</v>
      </c>
      <c r="M43" s="8">
        <f t="shared" si="3"/>
        <v>0</v>
      </c>
      <c r="N43" s="2"/>
      <c r="O43" s="9">
        <f t="shared" si="4"/>
        <v>153</v>
      </c>
      <c r="P43" s="7" t="s">
        <v>61</v>
      </c>
      <c r="Q43" s="8">
        <f t="shared" si="5"/>
        <v>1</v>
      </c>
    </row>
    <row r="44" spans="1:17" s="3" customFormat="1" ht="9" customHeight="1">
      <c r="A44" s="46" t="s">
        <v>82</v>
      </c>
      <c r="B44" s="46" t="s">
        <v>132</v>
      </c>
      <c r="C44" s="46" t="s">
        <v>133</v>
      </c>
      <c r="D44" s="2"/>
      <c r="E44" s="27">
        <v>38838</v>
      </c>
      <c r="F44" s="27">
        <v>38990</v>
      </c>
      <c r="G44" s="6">
        <v>153</v>
      </c>
      <c r="H44" s="7" t="s">
        <v>61</v>
      </c>
      <c r="I44" s="2"/>
      <c r="J44" s="7" t="s">
        <v>219</v>
      </c>
      <c r="K44" s="6">
        <v>1</v>
      </c>
      <c r="L44" s="7" t="s">
        <v>61</v>
      </c>
      <c r="M44" s="8">
        <f t="shared" si="3"/>
        <v>0.006535947712418301</v>
      </c>
      <c r="N44" s="2"/>
      <c r="O44" s="9">
        <f t="shared" si="4"/>
        <v>152</v>
      </c>
      <c r="P44" s="7" t="s">
        <v>61</v>
      </c>
      <c r="Q44" s="8">
        <f t="shared" si="5"/>
        <v>0.9934640522875817</v>
      </c>
    </row>
    <row r="45" spans="1:17" s="3" customFormat="1" ht="9" customHeight="1">
      <c r="A45" s="46" t="s">
        <v>82</v>
      </c>
      <c r="B45" s="46" t="s">
        <v>134</v>
      </c>
      <c r="C45" s="46" t="s">
        <v>135</v>
      </c>
      <c r="D45" s="2"/>
      <c r="E45" s="27">
        <v>38838</v>
      </c>
      <c r="F45" s="27">
        <v>38990</v>
      </c>
      <c r="G45" s="6">
        <v>153</v>
      </c>
      <c r="H45" s="7" t="s">
        <v>61</v>
      </c>
      <c r="I45" s="2"/>
      <c r="J45" s="7"/>
      <c r="K45" s="6"/>
      <c r="L45" s="7" t="s">
        <v>61</v>
      </c>
      <c r="M45" s="8">
        <f t="shared" si="3"/>
        <v>0</v>
      </c>
      <c r="N45" s="2"/>
      <c r="O45" s="9">
        <f t="shared" si="4"/>
        <v>153</v>
      </c>
      <c r="P45" s="7" t="s">
        <v>61</v>
      </c>
      <c r="Q45" s="8">
        <f t="shared" si="5"/>
        <v>1</v>
      </c>
    </row>
    <row r="46" spans="1:17" s="3" customFormat="1" ht="9" customHeight="1">
      <c r="A46" s="46" t="s">
        <v>82</v>
      </c>
      <c r="B46" s="46" t="s">
        <v>136</v>
      </c>
      <c r="C46" s="46" t="s">
        <v>137</v>
      </c>
      <c r="D46" s="2"/>
      <c r="E46" s="27">
        <v>38838</v>
      </c>
      <c r="F46" s="27">
        <v>38990</v>
      </c>
      <c r="G46" s="6">
        <v>153</v>
      </c>
      <c r="H46" s="7" t="s">
        <v>61</v>
      </c>
      <c r="I46" s="2"/>
      <c r="J46" s="7"/>
      <c r="K46" s="6"/>
      <c r="L46" s="7" t="s">
        <v>61</v>
      </c>
      <c r="M46" s="8">
        <f t="shared" si="3"/>
        <v>0</v>
      </c>
      <c r="N46" s="2"/>
      <c r="O46" s="9">
        <f t="shared" si="4"/>
        <v>153</v>
      </c>
      <c r="P46" s="7" t="s">
        <v>61</v>
      </c>
      <c r="Q46" s="8">
        <f t="shared" si="5"/>
        <v>1</v>
      </c>
    </row>
    <row r="47" spans="1:17" s="3" customFormat="1" ht="9" customHeight="1">
      <c r="A47" s="46" t="s">
        <v>82</v>
      </c>
      <c r="B47" s="46" t="s">
        <v>138</v>
      </c>
      <c r="C47" s="46" t="s">
        <v>139</v>
      </c>
      <c r="D47" s="2"/>
      <c r="E47" s="27">
        <v>38838</v>
      </c>
      <c r="F47" s="27">
        <v>38990</v>
      </c>
      <c r="G47" s="6">
        <v>153</v>
      </c>
      <c r="H47" s="7" t="s">
        <v>61</v>
      </c>
      <c r="I47" s="2"/>
      <c r="J47" s="7"/>
      <c r="K47" s="6"/>
      <c r="L47" s="7" t="s">
        <v>61</v>
      </c>
      <c r="M47" s="8">
        <f t="shared" si="3"/>
        <v>0</v>
      </c>
      <c r="N47" s="2"/>
      <c r="O47" s="9">
        <f t="shared" si="4"/>
        <v>153</v>
      </c>
      <c r="P47" s="7" t="s">
        <v>61</v>
      </c>
      <c r="Q47" s="8">
        <f t="shared" si="5"/>
        <v>1</v>
      </c>
    </row>
    <row r="48" spans="1:17" s="3" customFormat="1" ht="9" customHeight="1">
      <c r="A48" s="46" t="s">
        <v>82</v>
      </c>
      <c r="B48" s="46" t="s">
        <v>140</v>
      </c>
      <c r="C48" s="46" t="s">
        <v>141</v>
      </c>
      <c r="D48" s="2"/>
      <c r="E48" s="27">
        <v>38838</v>
      </c>
      <c r="F48" s="27">
        <v>38990</v>
      </c>
      <c r="G48" s="6">
        <v>153</v>
      </c>
      <c r="H48" s="7" t="s">
        <v>61</v>
      </c>
      <c r="I48" s="2"/>
      <c r="J48" s="7" t="s">
        <v>219</v>
      </c>
      <c r="K48" s="6">
        <v>2</v>
      </c>
      <c r="L48" s="7" t="s">
        <v>61</v>
      </c>
      <c r="M48" s="8">
        <f t="shared" si="3"/>
        <v>0.013071895424836602</v>
      </c>
      <c r="N48" s="2"/>
      <c r="O48" s="9">
        <f t="shared" si="4"/>
        <v>151</v>
      </c>
      <c r="P48" s="7" t="s">
        <v>61</v>
      </c>
      <c r="Q48" s="8">
        <f t="shared" si="5"/>
        <v>0.9869281045751634</v>
      </c>
    </row>
    <row r="49" spans="1:17" s="3" customFormat="1" ht="9" customHeight="1">
      <c r="A49" s="46" t="s">
        <v>82</v>
      </c>
      <c r="B49" s="46" t="s">
        <v>142</v>
      </c>
      <c r="C49" s="46" t="s">
        <v>143</v>
      </c>
      <c r="D49" s="2"/>
      <c r="E49" s="27">
        <v>38838</v>
      </c>
      <c r="F49" s="27">
        <v>38990</v>
      </c>
      <c r="G49" s="6">
        <v>153</v>
      </c>
      <c r="H49" s="7" t="s">
        <v>61</v>
      </c>
      <c r="I49" s="2"/>
      <c r="J49" s="7"/>
      <c r="K49" s="6"/>
      <c r="L49" s="7" t="s">
        <v>61</v>
      </c>
      <c r="M49" s="8">
        <f t="shared" si="3"/>
        <v>0</v>
      </c>
      <c r="N49" s="2"/>
      <c r="O49" s="9">
        <f t="shared" si="4"/>
        <v>153</v>
      </c>
      <c r="P49" s="7" t="s">
        <v>61</v>
      </c>
      <c r="Q49" s="8">
        <f t="shared" si="5"/>
        <v>1</v>
      </c>
    </row>
    <row r="50" spans="1:17" s="3" customFormat="1" ht="9" customHeight="1">
      <c r="A50" s="46" t="s">
        <v>82</v>
      </c>
      <c r="B50" s="46" t="s">
        <v>144</v>
      </c>
      <c r="C50" s="46" t="s">
        <v>145</v>
      </c>
      <c r="D50" s="2"/>
      <c r="E50" s="27">
        <v>38838</v>
      </c>
      <c r="F50" s="27">
        <v>38990</v>
      </c>
      <c r="G50" s="6">
        <v>153</v>
      </c>
      <c r="H50" s="7" t="s">
        <v>61</v>
      </c>
      <c r="I50" s="2"/>
      <c r="J50" s="7"/>
      <c r="K50" s="6"/>
      <c r="L50" s="7" t="s">
        <v>61</v>
      </c>
      <c r="M50" s="8">
        <f t="shared" si="3"/>
        <v>0</v>
      </c>
      <c r="N50" s="2"/>
      <c r="O50" s="9">
        <f t="shared" si="4"/>
        <v>153</v>
      </c>
      <c r="P50" s="7" t="s">
        <v>61</v>
      </c>
      <c r="Q50" s="8">
        <f t="shared" si="5"/>
        <v>1</v>
      </c>
    </row>
    <row r="51" spans="1:17" s="3" customFormat="1" ht="9" customHeight="1">
      <c r="A51" s="46" t="s">
        <v>82</v>
      </c>
      <c r="B51" s="46" t="s">
        <v>146</v>
      </c>
      <c r="C51" s="46" t="s">
        <v>147</v>
      </c>
      <c r="D51" s="2"/>
      <c r="E51" s="27">
        <v>38838</v>
      </c>
      <c r="F51" s="27">
        <v>38990</v>
      </c>
      <c r="G51" s="6">
        <v>153</v>
      </c>
      <c r="H51" s="7" t="s">
        <v>61</v>
      </c>
      <c r="I51" s="2"/>
      <c r="J51" s="7"/>
      <c r="K51" s="6"/>
      <c r="L51" s="7" t="s">
        <v>61</v>
      </c>
      <c r="M51" s="8">
        <f t="shared" si="3"/>
        <v>0</v>
      </c>
      <c r="N51" s="2"/>
      <c r="O51" s="9">
        <f t="shared" si="4"/>
        <v>153</v>
      </c>
      <c r="P51" s="7" t="s">
        <v>61</v>
      </c>
      <c r="Q51" s="8">
        <f t="shared" si="5"/>
        <v>1</v>
      </c>
    </row>
    <row r="52" spans="1:17" s="3" customFormat="1" ht="9" customHeight="1">
      <c r="A52" s="46" t="s">
        <v>82</v>
      </c>
      <c r="B52" s="46" t="s">
        <v>148</v>
      </c>
      <c r="C52" s="46" t="s">
        <v>149</v>
      </c>
      <c r="D52" s="2"/>
      <c r="E52" s="27">
        <v>38838</v>
      </c>
      <c r="F52" s="27">
        <v>38990</v>
      </c>
      <c r="G52" s="6">
        <v>153</v>
      </c>
      <c r="H52" s="7" t="s">
        <v>61</v>
      </c>
      <c r="I52" s="2"/>
      <c r="J52" s="7"/>
      <c r="K52" s="6"/>
      <c r="L52" s="7" t="s">
        <v>61</v>
      </c>
      <c r="M52" s="8">
        <f t="shared" si="3"/>
        <v>0</v>
      </c>
      <c r="N52" s="2"/>
      <c r="O52" s="9">
        <f t="shared" si="4"/>
        <v>153</v>
      </c>
      <c r="P52" s="7" t="s">
        <v>61</v>
      </c>
      <c r="Q52" s="8">
        <f t="shared" si="5"/>
        <v>1</v>
      </c>
    </row>
    <row r="53" spans="1:17" s="3" customFormat="1" ht="9" customHeight="1">
      <c r="A53" s="46" t="s">
        <v>82</v>
      </c>
      <c r="B53" s="46" t="s">
        <v>150</v>
      </c>
      <c r="C53" s="46" t="s">
        <v>151</v>
      </c>
      <c r="D53" s="2"/>
      <c r="E53" s="27">
        <v>38838</v>
      </c>
      <c r="F53" s="27">
        <v>38990</v>
      </c>
      <c r="G53" s="6">
        <v>153</v>
      </c>
      <c r="H53" s="7" t="s">
        <v>61</v>
      </c>
      <c r="I53" s="2"/>
      <c r="J53" s="7"/>
      <c r="K53" s="6"/>
      <c r="L53" s="7" t="s">
        <v>61</v>
      </c>
      <c r="M53" s="8">
        <f t="shared" si="3"/>
        <v>0</v>
      </c>
      <c r="N53" s="2"/>
      <c r="O53" s="9">
        <f t="shared" si="4"/>
        <v>153</v>
      </c>
      <c r="P53" s="7" t="s">
        <v>61</v>
      </c>
      <c r="Q53" s="8">
        <f t="shared" si="5"/>
        <v>1</v>
      </c>
    </row>
    <row r="54" spans="1:17" s="3" customFormat="1" ht="9" customHeight="1">
      <c r="A54" s="46" t="s">
        <v>82</v>
      </c>
      <c r="B54" s="46" t="s">
        <v>152</v>
      </c>
      <c r="C54" s="46" t="s">
        <v>153</v>
      </c>
      <c r="D54" s="2"/>
      <c r="E54" s="27">
        <v>38838</v>
      </c>
      <c r="F54" s="27">
        <v>38990</v>
      </c>
      <c r="G54" s="6">
        <v>153</v>
      </c>
      <c r="H54" s="7" t="s">
        <v>61</v>
      </c>
      <c r="I54" s="2"/>
      <c r="J54" s="7"/>
      <c r="K54" s="6"/>
      <c r="L54" s="7" t="s">
        <v>61</v>
      </c>
      <c r="M54" s="8">
        <f t="shared" si="3"/>
        <v>0</v>
      </c>
      <c r="N54" s="2"/>
      <c r="O54" s="9">
        <f t="shared" si="4"/>
        <v>153</v>
      </c>
      <c r="P54" s="7" t="s">
        <v>61</v>
      </c>
      <c r="Q54" s="8">
        <f t="shared" si="5"/>
        <v>1</v>
      </c>
    </row>
    <row r="55" spans="1:17" s="3" customFormat="1" ht="9" customHeight="1">
      <c r="A55" s="46" t="s">
        <v>82</v>
      </c>
      <c r="B55" s="46" t="s">
        <v>154</v>
      </c>
      <c r="C55" s="46" t="s">
        <v>155</v>
      </c>
      <c r="D55" s="2"/>
      <c r="E55" s="27">
        <v>38838</v>
      </c>
      <c r="F55" s="27">
        <v>38990</v>
      </c>
      <c r="G55" s="6">
        <v>153</v>
      </c>
      <c r="H55" s="7" t="s">
        <v>61</v>
      </c>
      <c r="I55" s="2"/>
      <c r="J55" s="7"/>
      <c r="K55" s="6"/>
      <c r="L55" s="7" t="s">
        <v>61</v>
      </c>
      <c r="M55" s="8">
        <f t="shared" si="3"/>
        <v>0</v>
      </c>
      <c r="N55" s="2"/>
      <c r="O55" s="9">
        <f t="shared" si="4"/>
        <v>153</v>
      </c>
      <c r="P55" s="7" t="s">
        <v>61</v>
      </c>
      <c r="Q55" s="8">
        <f t="shared" si="5"/>
        <v>1</v>
      </c>
    </row>
    <row r="56" spans="1:17" s="3" customFormat="1" ht="9" customHeight="1">
      <c r="A56" s="46" t="s">
        <v>82</v>
      </c>
      <c r="B56" s="46" t="s">
        <v>156</v>
      </c>
      <c r="C56" s="46" t="s">
        <v>157</v>
      </c>
      <c r="D56" s="2"/>
      <c r="E56" s="27">
        <v>38838</v>
      </c>
      <c r="F56" s="27">
        <v>38990</v>
      </c>
      <c r="G56" s="6">
        <v>153</v>
      </c>
      <c r="H56" s="7" t="s">
        <v>61</v>
      </c>
      <c r="I56" s="2"/>
      <c r="J56" s="7"/>
      <c r="K56" s="6"/>
      <c r="L56" s="7" t="s">
        <v>61</v>
      </c>
      <c r="M56" s="8">
        <f t="shared" si="3"/>
        <v>0</v>
      </c>
      <c r="N56" s="2"/>
      <c r="O56" s="9">
        <f t="shared" si="4"/>
        <v>153</v>
      </c>
      <c r="P56" s="7" t="s">
        <v>61</v>
      </c>
      <c r="Q56" s="8">
        <f t="shared" si="5"/>
        <v>1</v>
      </c>
    </row>
    <row r="57" spans="1:17" s="3" customFormat="1" ht="9" customHeight="1">
      <c r="A57" s="46" t="s">
        <v>82</v>
      </c>
      <c r="B57" s="46" t="s">
        <v>158</v>
      </c>
      <c r="C57" s="46" t="s">
        <v>159</v>
      </c>
      <c r="D57" s="2"/>
      <c r="E57" s="27">
        <v>38838</v>
      </c>
      <c r="F57" s="27">
        <v>38990</v>
      </c>
      <c r="G57" s="6">
        <v>153</v>
      </c>
      <c r="H57" s="7" t="s">
        <v>61</v>
      </c>
      <c r="I57" s="2"/>
      <c r="J57" s="7"/>
      <c r="K57" s="6"/>
      <c r="L57" s="7" t="s">
        <v>61</v>
      </c>
      <c r="M57" s="8">
        <f t="shared" si="3"/>
        <v>0</v>
      </c>
      <c r="N57" s="2"/>
      <c r="O57" s="9">
        <f t="shared" si="4"/>
        <v>153</v>
      </c>
      <c r="P57" s="7" t="s">
        <v>61</v>
      </c>
      <c r="Q57" s="8">
        <f t="shared" si="5"/>
        <v>1</v>
      </c>
    </row>
    <row r="58" spans="1:17" s="3" customFormat="1" ht="9" customHeight="1">
      <c r="A58" s="46" t="s">
        <v>82</v>
      </c>
      <c r="B58" s="46" t="s">
        <v>160</v>
      </c>
      <c r="C58" s="46" t="s">
        <v>161</v>
      </c>
      <c r="D58" s="2"/>
      <c r="E58" s="27">
        <v>38838</v>
      </c>
      <c r="F58" s="27">
        <v>38990</v>
      </c>
      <c r="G58" s="6">
        <v>153</v>
      </c>
      <c r="H58" s="7" t="s">
        <v>61</v>
      </c>
      <c r="I58" s="2"/>
      <c r="J58" s="7"/>
      <c r="K58" s="6"/>
      <c r="L58" s="7" t="s">
        <v>61</v>
      </c>
      <c r="M58" s="8">
        <f t="shared" si="3"/>
        <v>0</v>
      </c>
      <c r="N58" s="2"/>
      <c r="O58" s="9">
        <f t="shared" si="4"/>
        <v>153</v>
      </c>
      <c r="P58" s="7" t="s">
        <v>61</v>
      </c>
      <c r="Q58" s="8">
        <f t="shared" si="5"/>
        <v>1</v>
      </c>
    </row>
    <row r="59" spans="1:17" s="3" customFormat="1" ht="9" customHeight="1">
      <c r="A59" s="46" t="s">
        <v>82</v>
      </c>
      <c r="B59" s="46" t="s">
        <v>162</v>
      </c>
      <c r="C59" s="46" t="s">
        <v>163</v>
      </c>
      <c r="D59" s="2"/>
      <c r="E59" s="27">
        <v>38838</v>
      </c>
      <c r="F59" s="27">
        <v>38990</v>
      </c>
      <c r="G59" s="6">
        <v>153</v>
      </c>
      <c r="H59" s="7" t="s">
        <v>61</v>
      </c>
      <c r="I59" s="2"/>
      <c r="J59" s="7"/>
      <c r="K59" s="6"/>
      <c r="L59" s="7" t="s">
        <v>61</v>
      </c>
      <c r="M59" s="8">
        <f t="shared" si="3"/>
        <v>0</v>
      </c>
      <c r="N59" s="2"/>
      <c r="O59" s="9">
        <f t="shared" si="4"/>
        <v>153</v>
      </c>
      <c r="P59" s="7" t="s">
        <v>61</v>
      </c>
      <c r="Q59" s="8">
        <f t="shared" si="5"/>
        <v>1</v>
      </c>
    </row>
    <row r="60" spans="1:17" s="3" customFormat="1" ht="9" customHeight="1">
      <c r="A60" s="46" t="s">
        <v>82</v>
      </c>
      <c r="B60" s="46" t="s">
        <v>164</v>
      </c>
      <c r="C60" s="46" t="s">
        <v>165</v>
      </c>
      <c r="D60" s="2"/>
      <c r="E60" s="27">
        <v>38838</v>
      </c>
      <c r="F60" s="27">
        <v>38990</v>
      </c>
      <c r="G60" s="6">
        <v>153</v>
      </c>
      <c r="H60" s="7" t="s">
        <v>61</v>
      </c>
      <c r="I60" s="2"/>
      <c r="J60" s="7"/>
      <c r="K60" s="6"/>
      <c r="L60" s="7" t="s">
        <v>61</v>
      </c>
      <c r="M60" s="8">
        <f t="shared" si="3"/>
        <v>0</v>
      </c>
      <c r="N60" s="2"/>
      <c r="O60" s="9">
        <f t="shared" si="4"/>
        <v>153</v>
      </c>
      <c r="P60" s="7" t="s">
        <v>61</v>
      </c>
      <c r="Q60" s="8">
        <f t="shared" si="5"/>
        <v>1</v>
      </c>
    </row>
    <row r="61" spans="1:17" s="3" customFormat="1" ht="9" customHeight="1">
      <c r="A61" s="46" t="s">
        <v>82</v>
      </c>
      <c r="B61" s="46" t="s">
        <v>166</v>
      </c>
      <c r="C61" s="46" t="s">
        <v>167</v>
      </c>
      <c r="D61" s="2"/>
      <c r="E61" s="27">
        <v>38838</v>
      </c>
      <c r="F61" s="27">
        <v>38990</v>
      </c>
      <c r="G61" s="6">
        <v>153</v>
      </c>
      <c r="H61" s="7" t="s">
        <v>61</v>
      </c>
      <c r="I61" s="2"/>
      <c r="J61" s="7"/>
      <c r="K61" s="6"/>
      <c r="L61" s="7" t="s">
        <v>61</v>
      </c>
      <c r="M61" s="8">
        <f t="shared" si="3"/>
        <v>0</v>
      </c>
      <c r="N61" s="2"/>
      <c r="O61" s="9">
        <f t="shared" si="4"/>
        <v>153</v>
      </c>
      <c r="P61" s="7" t="s">
        <v>61</v>
      </c>
      <c r="Q61" s="8">
        <f t="shared" si="5"/>
        <v>1</v>
      </c>
    </row>
    <row r="62" spans="1:17" s="3" customFormat="1" ht="9" customHeight="1">
      <c r="A62" s="46" t="s">
        <v>82</v>
      </c>
      <c r="B62" s="46" t="s">
        <v>168</v>
      </c>
      <c r="C62" s="46" t="s">
        <v>169</v>
      </c>
      <c r="D62" s="2"/>
      <c r="E62" s="27">
        <v>38838</v>
      </c>
      <c r="F62" s="27">
        <v>38990</v>
      </c>
      <c r="G62" s="6">
        <v>153</v>
      </c>
      <c r="H62" s="7" t="s">
        <v>61</v>
      </c>
      <c r="I62" s="2"/>
      <c r="J62" s="7"/>
      <c r="K62" s="6"/>
      <c r="L62" s="7" t="s">
        <v>61</v>
      </c>
      <c r="M62" s="8">
        <f t="shared" si="3"/>
        <v>0</v>
      </c>
      <c r="N62" s="2"/>
      <c r="O62" s="9">
        <f t="shared" si="4"/>
        <v>153</v>
      </c>
      <c r="P62" s="7" t="s">
        <v>61</v>
      </c>
      <c r="Q62" s="8">
        <f t="shared" si="5"/>
        <v>1</v>
      </c>
    </row>
    <row r="63" spans="1:17" s="3" customFormat="1" ht="9" customHeight="1">
      <c r="A63" s="46" t="s">
        <v>82</v>
      </c>
      <c r="B63" s="46" t="s">
        <v>170</v>
      </c>
      <c r="C63" s="46" t="s">
        <v>171</v>
      </c>
      <c r="D63" s="2"/>
      <c r="E63" s="27">
        <v>38838</v>
      </c>
      <c r="F63" s="27">
        <v>38990</v>
      </c>
      <c r="G63" s="6">
        <v>153</v>
      </c>
      <c r="H63" s="7" t="s">
        <v>61</v>
      </c>
      <c r="I63" s="2"/>
      <c r="J63" s="7"/>
      <c r="K63" s="6"/>
      <c r="L63" s="7" t="s">
        <v>61</v>
      </c>
      <c r="M63" s="8">
        <f t="shared" si="3"/>
        <v>0</v>
      </c>
      <c r="N63" s="2"/>
      <c r="O63" s="9">
        <f t="shared" si="4"/>
        <v>153</v>
      </c>
      <c r="P63" s="7" t="s">
        <v>61</v>
      </c>
      <c r="Q63" s="8">
        <f t="shared" si="5"/>
        <v>1</v>
      </c>
    </row>
    <row r="64" spans="1:17" s="3" customFormat="1" ht="9" customHeight="1">
      <c r="A64" s="80" t="s">
        <v>82</v>
      </c>
      <c r="B64" s="80" t="s">
        <v>172</v>
      </c>
      <c r="C64" s="80" t="s">
        <v>173</v>
      </c>
      <c r="D64" s="2"/>
      <c r="E64" s="107">
        <v>38838</v>
      </c>
      <c r="F64" s="107">
        <v>38990</v>
      </c>
      <c r="G64" s="11">
        <v>153</v>
      </c>
      <c r="H64" s="12" t="s">
        <v>61</v>
      </c>
      <c r="I64" s="2"/>
      <c r="J64" s="12"/>
      <c r="K64" s="11"/>
      <c r="L64" s="12" t="s">
        <v>61</v>
      </c>
      <c r="M64" s="13">
        <f t="shared" si="3"/>
        <v>0</v>
      </c>
      <c r="N64" s="2"/>
      <c r="O64" s="14">
        <f t="shared" si="4"/>
        <v>153</v>
      </c>
      <c r="P64" s="12" t="s">
        <v>61</v>
      </c>
      <c r="Q64" s="13">
        <f t="shared" si="5"/>
        <v>1</v>
      </c>
    </row>
    <row r="65" spans="1:17" s="3" customFormat="1" ht="9" customHeight="1">
      <c r="A65" s="15"/>
      <c r="B65" s="16">
        <f>COUNTA(B41:B64)</f>
        <v>24</v>
      </c>
      <c r="C65" s="17"/>
      <c r="D65" s="2"/>
      <c r="E65" s="16"/>
      <c r="F65" s="5"/>
      <c r="G65" s="16">
        <f>SUM(G41:G64)</f>
        <v>3672</v>
      </c>
      <c r="H65" s="18" t="s">
        <v>61</v>
      </c>
      <c r="I65" s="2"/>
      <c r="J65" s="16">
        <f>COUNTA(J41:J64)</f>
        <v>2</v>
      </c>
      <c r="K65" s="16">
        <f>SUM(K41:K64)</f>
        <v>3</v>
      </c>
      <c r="L65" s="18" t="s">
        <v>61</v>
      </c>
      <c r="M65" s="19">
        <f>K65/G65</f>
        <v>0.0008169934640522876</v>
      </c>
      <c r="N65" s="2"/>
      <c r="O65" s="20">
        <f>G65-K65</f>
        <v>3669</v>
      </c>
      <c r="P65" s="18" t="s">
        <v>61</v>
      </c>
      <c r="Q65" s="19">
        <f>O65/G65</f>
        <v>0.9991830065359477</v>
      </c>
    </row>
    <row r="66" spans="1:17" s="3" customFormat="1" ht="9" customHeight="1">
      <c r="A66" s="15"/>
      <c r="B66" s="16"/>
      <c r="C66" s="17"/>
      <c r="D66" s="2"/>
      <c r="E66" s="16"/>
      <c r="F66" s="5"/>
      <c r="G66" s="16"/>
      <c r="H66" s="18"/>
      <c r="I66" s="2"/>
      <c r="J66" s="16"/>
      <c r="K66" s="16"/>
      <c r="L66" s="18"/>
      <c r="M66" s="19"/>
      <c r="N66" s="2"/>
      <c r="O66" s="20"/>
      <c r="P66" s="18"/>
      <c r="Q66" s="19"/>
    </row>
    <row r="67" spans="1:17" s="3" customFormat="1" ht="9" customHeight="1">
      <c r="A67" s="80" t="s">
        <v>83</v>
      </c>
      <c r="B67" s="80" t="s">
        <v>174</v>
      </c>
      <c r="C67" s="80" t="s">
        <v>175</v>
      </c>
      <c r="D67" s="2"/>
      <c r="E67" s="107">
        <v>38838</v>
      </c>
      <c r="F67" s="107">
        <v>38990</v>
      </c>
      <c r="G67" s="11">
        <v>153</v>
      </c>
      <c r="H67" s="12" t="s">
        <v>61</v>
      </c>
      <c r="I67" s="2"/>
      <c r="J67" s="12"/>
      <c r="K67" s="11"/>
      <c r="L67" s="12" t="s">
        <v>61</v>
      </c>
      <c r="M67" s="13">
        <f>K67/G67</f>
        <v>0</v>
      </c>
      <c r="N67" s="2"/>
      <c r="O67" s="14">
        <f>G67-K67</f>
        <v>153</v>
      </c>
      <c r="P67" s="12" t="s">
        <v>61</v>
      </c>
      <c r="Q67" s="13">
        <f>O67/G67</f>
        <v>1</v>
      </c>
    </row>
    <row r="68" spans="1:17" s="3" customFormat="1" ht="9" customHeight="1">
      <c r="A68" s="15"/>
      <c r="B68" s="16">
        <f>COUNTA(B67:B67)</f>
        <v>1</v>
      </c>
      <c r="C68" s="17"/>
      <c r="D68" s="2"/>
      <c r="E68" s="16"/>
      <c r="F68" s="5"/>
      <c r="G68" s="16">
        <f>SUM(G67:G67)</f>
        <v>153</v>
      </c>
      <c r="H68" s="18" t="s">
        <v>61</v>
      </c>
      <c r="I68" s="2"/>
      <c r="J68" s="16">
        <f>COUNTA(J67:J67)</f>
        <v>0</v>
      </c>
      <c r="K68" s="16">
        <f>SUM(K67:K67)</f>
        <v>0</v>
      </c>
      <c r="L68" s="18" t="s">
        <v>61</v>
      </c>
      <c r="M68" s="19">
        <f>K68/G68</f>
        <v>0</v>
      </c>
      <c r="N68" s="2"/>
      <c r="O68" s="20">
        <f>G68-K68</f>
        <v>153</v>
      </c>
      <c r="P68" s="18" t="s">
        <v>61</v>
      </c>
      <c r="Q68" s="19">
        <f>O68/G68</f>
        <v>1</v>
      </c>
    </row>
    <row r="69" spans="1:17" s="3" customFormat="1" ht="9" customHeight="1">
      <c r="A69" s="15"/>
      <c r="B69" s="16"/>
      <c r="C69" s="17"/>
      <c r="D69" s="2"/>
      <c r="E69" s="16"/>
      <c r="F69" s="5"/>
      <c r="G69" s="16"/>
      <c r="H69" s="18"/>
      <c r="I69" s="2"/>
      <c r="J69" s="16"/>
      <c r="K69" s="16"/>
      <c r="L69" s="18"/>
      <c r="M69" s="19"/>
      <c r="N69" s="2"/>
      <c r="O69" s="20"/>
      <c r="P69" s="18"/>
      <c r="Q69" s="19"/>
    </row>
    <row r="70" spans="1:16" s="3" customFormat="1" ht="9" customHeight="1" thickBot="1">
      <c r="A70" s="22"/>
      <c r="B70" s="1"/>
      <c r="C70" s="42"/>
      <c r="D70" s="2"/>
      <c r="E70" s="7"/>
      <c r="F70" s="7"/>
      <c r="G70" s="6"/>
      <c r="H70" s="7"/>
      <c r="I70" s="2"/>
      <c r="J70" s="7"/>
      <c r="K70" s="6"/>
      <c r="L70" s="7"/>
      <c r="N70" s="2"/>
      <c r="O70" s="23"/>
      <c r="P70" s="23"/>
    </row>
    <row r="71" spans="1:16" s="3" customFormat="1" ht="9" customHeight="1">
      <c r="A71" s="22"/>
      <c r="B71" s="29" t="s">
        <v>7</v>
      </c>
      <c r="C71" s="43"/>
      <c r="D71" s="30"/>
      <c r="E71" s="30"/>
      <c r="F71" s="31"/>
      <c r="H71" s="7"/>
      <c r="I71" s="2"/>
      <c r="J71" s="7"/>
      <c r="K71" s="6"/>
      <c r="L71" s="7"/>
      <c r="N71" s="2"/>
      <c r="O71" s="23"/>
      <c r="P71" s="23"/>
    </row>
    <row r="72" spans="1:16" s="3" customFormat="1" ht="9" customHeight="1">
      <c r="A72" s="22"/>
      <c r="B72" s="32"/>
      <c r="C72" s="42"/>
      <c r="D72" s="1"/>
      <c r="E72" s="33" t="s">
        <v>66</v>
      </c>
      <c r="F72" s="34">
        <f>B84</f>
        <v>47</v>
      </c>
      <c r="G72" s="6"/>
      <c r="J72" s="7"/>
      <c r="K72" s="6"/>
      <c r="L72" s="7"/>
      <c r="N72" s="2"/>
      <c r="O72" s="23"/>
      <c r="P72" s="23"/>
    </row>
    <row r="73" spans="1:16" s="3" customFormat="1" ht="9" customHeight="1">
      <c r="A73" s="22"/>
      <c r="B73" s="32"/>
      <c r="C73" s="42"/>
      <c r="D73" s="1"/>
      <c r="E73" s="33" t="s">
        <v>67</v>
      </c>
      <c r="F73" s="34">
        <f>J84</f>
        <v>8</v>
      </c>
      <c r="G73" s="6"/>
      <c r="J73" s="7"/>
      <c r="K73" s="6"/>
      <c r="L73" s="7"/>
      <c r="N73" s="2"/>
      <c r="O73" s="23"/>
      <c r="P73" s="23"/>
    </row>
    <row r="74" spans="1:16" s="3" customFormat="1" ht="9" customHeight="1">
      <c r="A74" s="22"/>
      <c r="B74" s="32"/>
      <c r="C74" s="42"/>
      <c r="D74" s="1"/>
      <c r="E74" s="33"/>
      <c r="F74" s="35"/>
      <c r="G74" s="6"/>
      <c r="J74" s="7"/>
      <c r="K74" s="6"/>
      <c r="L74" s="7"/>
      <c r="N74" s="2"/>
      <c r="O74" s="23"/>
      <c r="P74" s="23"/>
    </row>
    <row r="75" spans="1:16" s="3" customFormat="1" ht="9" customHeight="1">
      <c r="A75" s="22"/>
      <c r="B75" s="32"/>
      <c r="C75" s="42"/>
      <c r="D75" s="1"/>
      <c r="E75" s="33" t="s">
        <v>68</v>
      </c>
      <c r="F75" s="34">
        <f>G84</f>
        <v>7191</v>
      </c>
      <c r="G75" s="6"/>
      <c r="J75" s="7"/>
      <c r="K75" s="6"/>
      <c r="L75" s="7"/>
      <c r="N75" s="2"/>
      <c r="O75" s="23"/>
      <c r="P75" s="23"/>
    </row>
    <row r="76" spans="1:16" s="3" customFormat="1" ht="9" customHeight="1">
      <c r="A76" s="22"/>
      <c r="B76" s="32"/>
      <c r="C76" s="42"/>
      <c r="D76" s="1"/>
      <c r="E76" s="33"/>
      <c r="F76" s="34"/>
      <c r="G76" s="6"/>
      <c r="J76" s="7"/>
      <c r="K76" s="6"/>
      <c r="L76" s="7"/>
      <c r="N76" s="2"/>
      <c r="O76" s="23"/>
      <c r="P76" s="23"/>
    </row>
    <row r="77" spans="1:16" s="3" customFormat="1" ht="9" customHeight="1">
      <c r="A77" s="22"/>
      <c r="B77" s="32"/>
      <c r="C77" s="42"/>
      <c r="D77" s="1"/>
      <c r="E77" s="33" t="s">
        <v>8</v>
      </c>
      <c r="F77" s="34">
        <f>K84</f>
        <v>63</v>
      </c>
      <c r="G77" s="6"/>
      <c r="J77" s="7"/>
      <c r="K77" s="6"/>
      <c r="L77" s="7"/>
      <c r="N77" s="2"/>
      <c r="O77" s="23"/>
      <c r="P77" s="23"/>
    </row>
    <row r="78" spans="1:16" s="3" customFormat="1" ht="9" customHeight="1">
      <c r="A78" s="22"/>
      <c r="B78" s="32"/>
      <c r="C78" s="42"/>
      <c r="D78" s="1"/>
      <c r="E78" s="33" t="s">
        <v>9</v>
      </c>
      <c r="F78" s="36">
        <f>M84</f>
        <v>0.008760951188986232</v>
      </c>
      <c r="G78" s="6"/>
      <c r="J78" s="7"/>
      <c r="K78" s="6"/>
      <c r="L78" s="7"/>
      <c r="N78" s="2"/>
      <c r="O78" s="23"/>
      <c r="P78" s="23"/>
    </row>
    <row r="79" spans="1:16" s="3" customFormat="1" ht="9" customHeight="1">
      <c r="A79" s="22"/>
      <c r="B79" s="32"/>
      <c r="C79" s="42"/>
      <c r="D79" s="1"/>
      <c r="E79" s="33"/>
      <c r="F79" s="36"/>
      <c r="G79" s="6"/>
      <c r="J79" s="7"/>
      <c r="K79" s="6"/>
      <c r="L79" s="7"/>
      <c r="N79" s="2"/>
      <c r="O79" s="23"/>
      <c r="P79" s="23"/>
    </row>
    <row r="80" spans="1:16" s="3" customFormat="1" ht="9" customHeight="1">
      <c r="A80" s="22"/>
      <c r="B80" s="32"/>
      <c r="C80" s="42"/>
      <c r="D80" s="1"/>
      <c r="E80" s="33" t="s">
        <v>10</v>
      </c>
      <c r="F80" s="34">
        <f>O84</f>
        <v>7128</v>
      </c>
      <c r="G80" s="6"/>
      <c r="J80" s="7"/>
      <c r="K80" s="6"/>
      <c r="L80" s="7"/>
      <c r="N80" s="2"/>
      <c r="O80" s="23"/>
      <c r="P80" s="23"/>
    </row>
    <row r="81" spans="1:16" s="3" customFormat="1" ht="9" customHeight="1">
      <c r="A81" s="22"/>
      <c r="B81" s="32"/>
      <c r="C81" s="42"/>
      <c r="D81" s="1"/>
      <c r="E81" s="33" t="s">
        <v>11</v>
      </c>
      <c r="F81" s="36">
        <f>Q84</f>
        <v>0.9912390488110138</v>
      </c>
      <c r="G81" s="6"/>
      <c r="J81" s="7"/>
      <c r="K81" s="6"/>
      <c r="L81" s="7"/>
      <c r="N81" s="2"/>
      <c r="O81" s="23"/>
      <c r="P81" s="23"/>
    </row>
    <row r="82" spans="1:16" s="3" customFormat="1" ht="9" customHeight="1" thickBot="1">
      <c r="A82" s="22"/>
      <c r="B82" s="37"/>
      <c r="C82" s="44"/>
      <c r="D82" s="38"/>
      <c r="E82" s="39"/>
      <c r="F82" s="40"/>
      <c r="G82" s="6"/>
      <c r="J82" s="7"/>
      <c r="K82" s="6"/>
      <c r="L82" s="7"/>
      <c r="N82" s="2"/>
      <c r="O82" s="23"/>
      <c r="P82" s="23"/>
    </row>
    <row r="83" spans="1:16" s="3" customFormat="1" ht="9" customHeight="1">
      <c r="A83" s="22"/>
      <c r="B83" s="1"/>
      <c r="C83" s="42"/>
      <c r="D83" s="2"/>
      <c r="E83" s="7"/>
      <c r="F83" s="7"/>
      <c r="G83" s="6"/>
      <c r="H83" s="7"/>
      <c r="I83" s="2"/>
      <c r="J83" s="7"/>
      <c r="K83" s="6"/>
      <c r="L83" s="7"/>
      <c r="N83" s="2"/>
      <c r="O83" s="23"/>
      <c r="P83" s="23"/>
    </row>
    <row r="84" spans="1:17" s="3" customFormat="1" ht="9" customHeight="1">
      <c r="A84" s="1"/>
      <c r="B84" s="24">
        <f>SUM(B5+B8+B12+B15+B18+B24+B35+B39+B65+B68)</f>
        <v>47</v>
      </c>
      <c r="C84" s="42"/>
      <c r="D84" s="2"/>
      <c r="E84" s="7"/>
      <c r="F84" s="7"/>
      <c r="G84" s="24">
        <f>SUM(G5+G8+G12+G15+G18+G24+G35+G39+G65+G68)</f>
        <v>7191</v>
      </c>
      <c r="H84" s="18"/>
      <c r="I84" s="2"/>
      <c r="J84" s="24">
        <f>SUM(J5+J8+J12+J15+J18+J24+J35+J39+J65+J68)</f>
        <v>8</v>
      </c>
      <c r="K84" s="24">
        <f>SUM(K5+K8+K12+K15+K18+K24+K35+K39+K65+K68)</f>
        <v>63</v>
      </c>
      <c r="L84" s="18"/>
      <c r="M84" s="19">
        <f>K84/G84</f>
        <v>0.008760951188986232</v>
      </c>
      <c r="N84" s="2"/>
      <c r="O84" s="20">
        <f>G84-K84</f>
        <v>7128</v>
      </c>
      <c r="P84" s="18"/>
      <c r="Q84" s="19">
        <f>O84/G84</f>
        <v>0.9912390488110138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&amp;C&amp;"Arial,Bold"&amp;14Virginia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2008-05-13T15:24:47Z</cp:lastPrinted>
  <dcterms:created xsi:type="dcterms:W3CDTF">2006-12-12T20:37:17Z</dcterms:created>
  <dcterms:modified xsi:type="dcterms:W3CDTF">2008-06-19T15:08:40Z</dcterms:modified>
  <cp:category/>
  <cp:version/>
  <cp:contentType/>
  <cp:contentStatus/>
</cp:coreProperties>
</file>