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090" windowHeight="4725" tabRatio="832" activeTab="0"/>
  </bookViews>
  <sheets>
    <sheet name="opdr042007" sheetId="1" r:id="rId1"/>
    <sheet name="Strip ASCII" sheetId="2" r:id="rId2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'opdr042007'!$1:$1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'opdr042007'!$A$1:$J$223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'opdr042007'!$1:$1</definedName>
    <definedName name="TOTALROW1">#REF!</definedName>
    <definedName name="TOTALROW3">#REF!</definedName>
    <definedName name="TOTALS_GDEBT">'opdr042007'!$K$1:$K$1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'opdr042007'!$M:$M</definedName>
    <definedName name="Z_299E6BA2_5C55_11D3_95FC_00C04F98DD55_.wvu.PrintArea" localSheetId="0" hidden="1">'opdr042007'!$A$1:$J$217</definedName>
    <definedName name="Z_F8F97401_998A_11D2_AE2A_00C04F98DCD3_.wvu.PrintArea" hidden="1">'opdr042007'!$A$1:$J$217</definedName>
    <definedName name="Z_FDA6B625_998F_11D2_AE2A_00C04F98DCD3_.wvu.PrintArea" hidden="1">'opdr042007'!$A$1:$J$217</definedName>
  </definedNames>
  <calcPr fullCalcOnLoad="1"/>
</workbook>
</file>

<file path=xl/sharedStrings.xml><?xml version="1.0" encoding="utf-8"?>
<sst xmlns="http://schemas.openxmlformats.org/spreadsheetml/2006/main" count="777" uniqueCount="424">
  <si>
    <t>912828GC8</t>
  </si>
  <si>
    <t>912828GE4</t>
  </si>
  <si>
    <t>912828GF1</t>
  </si>
  <si>
    <t>912810PS1</t>
  </si>
  <si>
    <t>912828GD6</t>
  </si>
  <si>
    <t>912810DN5</t>
  </si>
  <si>
    <t>912810DP0</t>
  </si>
  <si>
    <t>912810DS4</t>
  </si>
  <si>
    <t>912810DT2</t>
  </si>
  <si>
    <t>912810DV7</t>
  </si>
  <si>
    <t>912810DW5</t>
  </si>
  <si>
    <t>912820NN3</t>
  </si>
  <si>
    <t>912820NL7</t>
  </si>
  <si>
    <t>912820NP8</t>
  </si>
  <si>
    <t>912820NM5</t>
  </si>
  <si>
    <t>912828CC2</t>
  </si>
  <si>
    <t>912828CE8</t>
  </si>
  <si>
    <t>9128275G3</t>
  </si>
  <si>
    <t>912828CH1</t>
  </si>
  <si>
    <t>9128272U5</t>
  </si>
  <si>
    <t>912828FJ4</t>
  </si>
  <si>
    <t>912820PF8</t>
  </si>
  <si>
    <t>912820PD3</t>
  </si>
  <si>
    <t>912820PG6</t>
  </si>
  <si>
    <t>912820PE1</t>
  </si>
  <si>
    <t>912803CZ4</t>
  </si>
  <si>
    <t>9128276J6</t>
  </si>
  <si>
    <t>9128276T4</t>
  </si>
  <si>
    <t>9128277B2</t>
  </si>
  <si>
    <t>9128277L0</t>
  </si>
  <si>
    <t>912820NF0</t>
  </si>
  <si>
    <t>912828FK1</t>
  </si>
  <si>
    <t>912820NG8</t>
  </si>
  <si>
    <t>Treasury Notes:</t>
  </si>
  <si>
    <t>Series:</t>
  </si>
  <si>
    <t>Interest Rate:</t>
  </si>
  <si>
    <t>V</t>
  </si>
  <si>
    <t>E</t>
  </si>
  <si>
    <t>J</t>
  </si>
  <si>
    <t>A</t>
  </si>
  <si>
    <t>912820LW5</t>
  </si>
  <si>
    <t>912820LX3</t>
  </si>
  <si>
    <t>Cusip</t>
  </si>
  <si>
    <t>912820JS7</t>
  </si>
  <si>
    <t>912820JW8</t>
  </si>
  <si>
    <t>912820JZ1</t>
  </si>
  <si>
    <t>912820KB2</t>
  </si>
  <si>
    <t>912820DV6</t>
  </si>
  <si>
    <t>912820KE6</t>
  </si>
  <si>
    <t>912820KH9</t>
  </si>
  <si>
    <t>912820KK2</t>
  </si>
  <si>
    <t>912820EA1</t>
  </si>
  <si>
    <t>912820KP1</t>
  </si>
  <si>
    <t>912820KS5</t>
  </si>
  <si>
    <t>912820KU0</t>
  </si>
  <si>
    <t>912820KY2</t>
  </si>
  <si>
    <t>912820LB1</t>
  </si>
  <si>
    <t>912820LD7</t>
  </si>
  <si>
    <t>912820EM5</t>
  </si>
  <si>
    <t>912820LH8</t>
  </si>
  <si>
    <t>912820LL9</t>
  </si>
  <si>
    <t>912820LN5</t>
  </si>
  <si>
    <t>912820LR6</t>
  </si>
  <si>
    <t>912820LU9</t>
  </si>
  <si>
    <t>912820FT9</t>
  </si>
  <si>
    <t>912820GC5</t>
  </si>
  <si>
    <t>912820GL5</t>
  </si>
  <si>
    <t>912820GV3</t>
  </si>
  <si>
    <t>912820HF7</t>
  </si>
  <si>
    <t>912820HL4</t>
  </si>
  <si>
    <t>912820HR1</t>
  </si>
  <si>
    <t>912820HX8</t>
  </si>
  <si>
    <t>912820JE8</t>
  </si>
  <si>
    <t>912820JN8</t>
  </si>
  <si>
    <t>912820JX6</t>
  </si>
  <si>
    <t>912820KF3</t>
  </si>
  <si>
    <t>912820KQ9</t>
  </si>
  <si>
    <t>912820KZ9</t>
  </si>
  <si>
    <t>912820LJ4</t>
  </si>
  <si>
    <t>912820LS4</t>
  </si>
  <si>
    <t>912810FR4</t>
  </si>
  <si>
    <t>912828GQ7</t>
  </si>
  <si>
    <t>Treasury Inflation-Protected Securities:</t>
  </si>
  <si>
    <t>912828AU4</t>
  </si>
  <si>
    <t>912828BA7</t>
  </si>
  <si>
    <t>912828BH2</t>
  </si>
  <si>
    <t>912828BR0</t>
  </si>
  <si>
    <t>912828CA6</t>
  </si>
  <si>
    <t>912828CJ7</t>
  </si>
  <si>
    <t>912828CT5</t>
  </si>
  <si>
    <t>912828DC1</t>
  </si>
  <si>
    <t>912828DM9</t>
  </si>
  <si>
    <t>912828GJ3</t>
  </si>
  <si>
    <t>912828GK0</t>
  </si>
  <si>
    <t>Corpus</t>
  </si>
  <si>
    <t>STRIP</t>
  </si>
  <si>
    <t>Maturity Date</t>
  </si>
  <si>
    <t>9128273E0</t>
  </si>
  <si>
    <t>912828AH3</t>
  </si>
  <si>
    <t>912828CR9</t>
  </si>
  <si>
    <t>912828AN0</t>
  </si>
  <si>
    <t>9128273X8</t>
  </si>
  <si>
    <t>912828AT7</t>
  </si>
  <si>
    <t>912828DK3</t>
  </si>
  <si>
    <t>9128274F6</t>
  </si>
  <si>
    <t>TABLE V - HOLDINGS OF TREASURY SECURITIES IN STRIPPED FORM, APRIL 30, 2007</t>
  </si>
  <si>
    <t>912828EJ5</t>
  </si>
  <si>
    <t>912828EK2</t>
  </si>
  <si>
    <t xml:space="preserve"> </t>
  </si>
  <si>
    <t>Total Treasury Inflation-Protected Securities.................................................</t>
  </si>
  <si>
    <t>912820NY9</t>
  </si>
  <si>
    <t>912820PB7</t>
  </si>
  <si>
    <t>912820NZ6</t>
  </si>
  <si>
    <t>912820PC5</t>
  </si>
  <si>
    <t>912820PA9</t>
  </si>
  <si>
    <t>912803CY7</t>
  </si>
  <si>
    <t>912828FB1</t>
  </si>
  <si>
    <t>Total Treasury Bonds..................................................................................................................................................................</t>
  </si>
  <si>
    <t>Treasury Notes, Continued:</t>
  </si>
  <si>
    <t>Total Treasury Notes........................................................................................................................................................................</t>
  </si>
  <si>
    <t>912828GP9</t>
  </si>
  <si>
    <t xml:space="preserve">  </t>
  </si>
  <si>
    <t>912828CG3</t>
  </si>
  <si>
    <t>912828DW7</t>
  </si>
  <si>
    <t>912828DY3</t>
  </si>
  <si>
    <t>912828GL8</t>
  </si>
  <si>
    <t>912828FZ8</t>
  </si>
  <si>
    <t>AB</t>
  </si>
  <si>
    <t>912820LY1</t>
  </si>
  <si>
    <t>912820MC8</t>
  </si>
  <si>
    <t>912820LZ8</t>
  </si>
  <si>
    <t>912820MA2</t>
  </si>
  <si>
    <t>912820MB0</t>
  </si>
  <si>
    <t>912820MZ7</t>
  </si>
  <si>
    <t>912820ND5</t>
  </si>
  <si>
    <t>912820NB9</t>
  </si>
  <si>
    <t>912820NA1</t>
  </si>
  <si>
    <t>912820NE3</t>
  </si>
  <si>
    <t>912820NC7</t>
  </si>
  <si>
    <t>912803CN1</t>
  </si>
  <si>
    <t>912803BN2</t>
  </si>
  <si>
    <t>912803CF8</t>
  </si>
  <si>
    <t>912803CL5</t>
  </si>
  <si>
    <t>X</t>
  </si>
  <si>
    <t>912828EP1</t>
  </si>
  <si>
    <t>912828EN6</t>
  </si>
  <si>
    <t>912828EM8</t>
  </si>
  <si>
    <t>912828EL0</t>
  </si>
  <si>
    <t>912828GM6</t>
  </si>
  <si>
    <t>912828FT2</t>
  </si>
  <si>
    <t>912820NQ6</t>
  </si>
  <si>
    <t>912828FV7</t>
  </si>
  <si>
    <t>912820NS2</t>
  </si>
  <si>
    <t>912828FU9</t>
  </si>
  <si>
    <t>CUSIP:</t>
  </si>
  <si>
    <t>Stripped</t>
  </si>
  <si>
    <t>912828EW6</t>
  </si>
  <si>
    <t>912810FT0</t>
  </si>
  <si>
    <t>912828BD1</t>
  </si>
  <si>
    <t>912828BW9</t>
  </si>
  <si>
    <t>K</t>
  </si>
  <si>
    <t>L</t>
  </si>
  <si>
    <t>912828EZ9</t>
  </si>
  <si>
    <t>912828FA3</t>
  </si>
  <si>
    <t>912828EV8</t>
  </si>
  <si>
    <t>Outstanding</t>
  </si>
  <si>
    <t>Reconstituted</t>
  </si>
  <si>
    <t>912803AF0</t>
  </si>
  <si>
    <t>912828AC4</t>
  </si>
  <si>
    <t>912828BG4</t>
  </si>
  <si>
    <t>912828BK5</t>
  </si>
  <si>
    <t>912828BM1</t>
  </si>
  <si>
    <t>9128274V1</t>
  </si>
  <si>
    <t>912828BQ2</t>
  </si>
  <si>
    <t>912828BT6</t>
  </si>
  <si>
    <t>912828BV1</t>
  </si>
  <si>
    <t>912828BZ2</t>
  </si>
  <si>
    <t>Portion Held in</t>
  </si>
  <si>
    <t>912820KL0</t>
  </si>
  <si>
    <t>912820LE5</t>
  </si>
  <si>
    <t>912828FN5</t>
  </si>
  <si>
    <t>912828FL9</t>
  </si>
  <si>
    <t>912828EQ9</t>
  </si>
  <si>
    <t>912828GB0</t>
  </si>
  <si>
    <t>AC</t>
  </si>
  <si>
    <t>912810EK0</t>
  </si>
  <si>
    <t>912810EL8</t>
  </si>
  <si>
    <t>912810EM6</t>
  </si>
  <si>
    <t>912810EN4</t>
  </si>
  <si>
    <t>912820MG9</t>
  </si>
  <si>
    <t>912820MF1</t>
  </si>
  <si>
    <t>912828EA4</t>
  </si>
  <si>
    <t>912828DZ0</t>
  </si>
  <si>
    <t>912828FY1</t>
  </si>
  <si>
    <t>912820NW3</t>
  </si>
  <si>
    <t>912820NU7</t>
  </si>
  <si>
    <t>912820NX1</t>
  </si>
  <si>
    <t>912820NV5</t>
  </si>
  <si>
    <t>912820PH4</t>
  </si>
  <si>
    <t>912820PL5</t>
  </si>
  <si>
    <t>912820PJ0</t>
  </si>
  <si>
    <t>912820PM3</t>
  </si>
  <si>
    <t>912820PK7</t>
  </si>
  <si>
    <t>912828FP0</t>
  </si>
  <si>
    <t>912828FQ8</t>
  </si>
  <si>
    <t>912828FR6</t>
  </si>
  <si>
    <t>912828FS4</t>
  </si>
  <si>
    <t>912820ML8</t>
  </si>
  <si>
    <t>912820MH7</t>
  </si>
  <si>
    <t>912820MJ3</t>
  </si>
  <si>
    <t>912820MK0</t>
  </si>
  <si>
    <t>912810FD5</t>
  </si>
  <si>
    <t>912810FH6</t>
  </si>
  <si>
    <t>912810FQ6</t>
  </si>
  <si>
    <t>912820CL9</t>
  </si>
  <si>
    <t>912820DN4</t>
  </si>
  <si>
    <t>912820EK9</t>
  </si>
  <si>
    <t>912820KV8</t>
  </si>
  <si>
    <t>912820GA9</t>
  </si>
  <si>
    <t>912820GT8</t>
  </si>
  <si>
    <t>912820HC4</t>
  </si>
  <si>
    <t>912820JA6</t>
  </si>
  <si>
    <t>912820JT5</t>
  </si>
  <si>
    <t>912820MM6</t>
  </si>
  <si>
    <t>total</t>
  </si>
  <si>
    <t>912800AA7</t>
  </si>
  <si>
    <t>912803AA1</t>
  </si>
  <si>
    <t>912803AC7</t>
  </si>
  <si>
    <t>912803AE3</t>
  </si>
  <si>
    <t>912828CP3</t>
  </si>
  <si>
    <t>912828DH0</t>
  </si>
  <si>
    <t>912810DX3</t>
  </si>
  <si>
    <t>912810DY1</t>
  </si>
  <si>
    <t>912810DZ8</t>
  </si>
  <si>
    <t>912810EA2</t>
  </si>
  <si>
    <t>912810EB0</t>
  </si>
  <si>
    <t>912810EC8</t>
  </si>
  <si>
    <t>912810ED6</t>
  </si>
  <si>
    <t>912810EE4</t>
  </si>
  <si>
    <t>912810EF1</t>
  </si>
  <si>
    <t>912810EG9</t>
  </si>
  <si>
    <t>912810EH7</t>
  </si>
  <si>
    <t>912810EJ3</t>
  </si>
  <si>
    <t xml:space="preserve">  Grand Total...................................................................................................................................</t>
  </si>
  <si>
    <t>Loan Description</t>
  </si>
  <si>
    <t>912803AH6</t>
  </si>
  <si>
    <t>912803AK9</t>
  </si>
  <si>
    <t>912803AL7</t>
  </si>
  <si>
    <t>912820MV6</t>
  </si>
  <si>
    <t>912820MS3</t>
  </si>
  <si>
    <t>912820MU8</t>
  </si>
  <si>
    <t>912820MT1</t>
  </si>
  <si>
    <t>912803CX9</t>
  </si>
  <si>
    <t>912828FM7</t>
  </si>
  <si>
    <t>912820NJ2</t>
  </si>
  <si>
    <t>912820NK9</t>
  </si>
  <si>
    <t>912820NH6</t>
  </si>
  <si>
    <t>912803AM5</t>
  </si>
  <si>
    <t>912803AN3</t>
  </si>
  <si>
    <t>912803AP8</t>
  </si>
  <si>
    <t>912803AQ6</t>
  </si>
  <si>
    <t>912803AR4</t>
  </si>
  <si>
    <t>912803AS2</t>
  </si>
  <si>
    <t>912803AT0</t>
  </si>
  <si>
    <t>912803AU7</t>
  </si>
  <si>
    <t>912803AV5</t>
  </si>
  <si>
    <t>912803AW3</t>
  </si>
  <si>
    <t>912803AX1</t>
  </si>
  <si>
    <t>912803AY9</t>
  </si>
  <si>
    <t>912803AZ6</t>
  </si>
  <si>
    <t>912803BA0</t>
  </si>
  <si>
    <t>912803BB8</t>
  </si>
  <si>
    <t>912828DV9</t>
  </si>
  <si>
    <t>912828EX4</t>
  </si>
  <si>
    <t>912828EY2</t>
  </si>
  <si>
    <t>912828ED8</t>
  </si>
  <si>
    <t>912828EE6</t>
  </si>
  <si>
    <t>912828EB2</t>
  </si>
  <si>
    <t>Strip Cusip</t>
  </si>
  <si>
    <t>Maturity Dt</t>
  </si>
  <si>
    <t>Princip Outst</t>
  </si>
  <si>
    <t>Unstripped</t>
  </si>
  <si>
    <t>912828CN8</t>
  </si>
  <si>
    <t>9128275N8</t>
  </si>
  <si>
    <t>912828CS7</t>
  </si>
  <si>
    <t>912828CV0</t>
  </si>
  <si>
    <t>912828CX6</t>
  </si>
  <si>
    <t>912828DB3</t>
  </si>
  <si>
    <t>912828DE7</t>
  </si>
  <si>
    <t>912828DG2</t>
  </si>
  <si>
    <t>9128275Z1</t>
  </si>
  <si>
    <t>912828DL1</t>
  </si>
  <si>
    <t>912828DP2</t>
  </si>
  <si>
    <t>912828DR8</t>
  </si>
  <si>
    <t>912828DU1</t>
  </si>
  <si>
    <t>912828DX5</t>
  </si>
  <si>
    <t>U</t>
  </si>
  <si>
    <t>912820DK0</t>
  </si>
  <si>
    <t>912820JM0</t>
  </si>
  <si>
    <t>912820JQ1</t>
  </si>
  <si>
    <t>912820BX4</t>
  </si>
  <si>
    <t>912820GZ4</t>
  </si>
  <si>
    <t>912820KD8</t>
  </si>
  <si>
    <t>912820LT2</t>
  </si>
  <si>
    <t>912820LV7</t>
  </si>
  <si>
    <t>912820CA3</t>
  </si>
  <si>
    <t>912820HE0</t>
  </si>
  <si>
    <t>912820KN6</t>
  </si>
  <si>
    <t>912820HK6</t>
  </si>
  <si>
    <t>912820CQ8</t>
  </si>
  <si>
    <t>912820HQ3</t>
  </si>
  <si>
    <t>912828AZ3</t>
  </si>
  <si>
    <t>912828DT4</t>
  </si>
  <si>
    <t>912828EC0</t>
  </si>
  <si>
    <t>912828ER7</t>
  </si>
  <si>
    <t>Y</t>
  </si>
  <si>
    <t xml:space="preserve">        This Month</t>
  </si>
  <si>
    <t>912820MW4</t>
  </si>
  <si>
    <t>912820MX2</t>
  </si>
  <si>
    <t>912810EP9</t>
  </si>
  <si>
    <t>912810EQ7</t>
  </si>
  <si>
    <t>912810ES3</t>
  </si>
  <si>
    <t>912810ET1</t>
  </si>
  <si>
    <t>912810EV6</t>
  </si>
  <si>
    <t>912810EW4</t>
  </si>
  <si>
    <t>912810EX2</t>
  </si>
  <si>
    <t>912810EY0</t>
  </si>
  <si>
    <t>912810EZ7</t>
  </si>
  <si>
    <t>912810FA1</t>
  </si>
  <si>
    <t>912810FB9</t>
  </si>
  <si>
    <t>912810FE3</t>
  </si>
  <si>
    <t>912810FF0</t>
  </si>
  <si>
    <t>912810FG8</t>
  </si>
  <si>
    <t>912810FJ2</t>
  </si>
  <si>
    <t>912810FM5</t>
  </si>
  <si>
    <t>912810FP8</t>
  </si>
  <si>
    <t>9128273T7</t>
  </si>
  <si>
    <t>9128274Y5</t>
  </si>
  <si>
    <t>9128275W8</t>
  </si>
  <si>
    <t>912820NR4</t>
  </si>
  <si>
    <t>912828FW5</t>
  </si>
  <si>
    <t>912820NT0</t>
  </si>
  <si>
    <t>Z</t>
  </si>
  <si>
    <t>AA</t>
  </si>
  <si>
    <t>M</t>
  </si>
  <si>
    <t>B</t>
  </si>
  <si>
    <t>N</t>
  </si>
  <si>
    <t>P</t>
  </si>
  <si>
    <t>G</t>
  </si>
  <si>
    <t>Q</t>
  </si>
  <si>
    <t>C</t>
  </si>
  <si>
    <t>R</t>
  </si>
  <si>
    <t>S</t>
  </si>
  <si>
    <t>H</t>
  </si>
  <si>
    <t>T</t>
  </si>
  <si>
    <t>D</t>
  </si>
  <si>
    <t>W</t>
  </si>
  <si>
    <t>912820MN4</t>
  </si>
  <si>
    <t>912820MR5</t>
  </si>
  <si>
    <t>912820MP9</t>
  </si>
  <si>
    <t>912803CW1</t>
  </si>
  <si>
    <t>Amount Outstanding in Thousands</t>
  </si>
  <si>
    <t>CUSIP</t>
  </si>
  <si>
    <t>Total</t>
  </si>
  <si>
    <t>Treasury Inflation-Protected Securities, Continued:</t>
  </si>
  <si>
    <t>912820MQ7</t>
  </si>
  <si>
    <t>912828FC9</t>
  </si>
  <si>
    <t>912828FD7</t>
  </si>
  <si>
    <t>912828FF2</t>
  </si>
  <si>
    <t>912828FE5</t>
  </si>
  <si>
    <t>912828FH8</t>
  </si>
  <si>
    <t>912828FG0</t>
  </si>
  <si>
    <t>Ledger Dt</t>
  </si>
  <si>
    <t>912828ES5</t>
  </si>
  <si>
    <t>912828ET3</t>
  </si>
  <si>
    <t>912828EU0</t>
  </si>
  <si>
    <t>912810FS2</t>
  </si>
  <si>
    <t>912820LG0</t>
  </si>
  <si>
    <t>912820CY1</t>
  </si>
  <si>
    <t>912820HW0</t>
  </si>
  <si>
    <t>912820LQ8</t>
  </si>
  <si>
    <t>912820JD0</t>
  </si>
  <si>
    <t>912820JG3</t>
  </si>
  <si>
    <t>912820JJ7</t>
  </si>
  <si>
    <t>F</t>
  </si>
  <si>
    <t>912828EH9</t>
  </si>
  <si>
    <t>912828EG1</t>
  </si>
  <si>
    <t>912820ME4</t>
  </si>
  <si>
    <t>912820MD6</t>
  </si>
  <si>
    <t>912803BC6</t>
  </si>
  <si>
    <t>912803BD4</t>
  </si>
  <si>
    <t>912803BE2</t>
  </si>
  <si>
    <t>912803BF9</t>
  </si>
  <si>
    <t>912803BG7</t>
  </si>
  <si>
    <t>912803BH5</t>
  </si>
  <si>
    <t>912803BJ1</t>
  </si>
  <si>
    <t>912803BK8</t>
  </si>
  <si>
    <t>912803BL6</t>
  </si>
  <si>
    <t>912803BM4</t>
  </si>
  <si>
    <t>912803BP7</t>
  </si>
  <si>
    <t>912803BV4</t>
  </si>
  <si>
    <t>912803BW2</t>
  </si>
  <si>
    <t>912803CG6</t>
  </si>
  <si>
    <t>912803CH4</t>
  </si>
  <si>
    <t>912803CK7</t>
  </si>
  <si>
    <t>912828GG9</t>
  </si>
  <si>
    <t>912828GH7</t>
  </si>
  <si>
    <t>912810PT9</t>
  </si>
  <si>
    <t>Unstripped Form</t>
  </si>
  <si>
    <t>Stripped Form</t>
  </si>
  <si>
    <t>Treasury Bonds:</t>
  </si>
  <si>
    <t>912828EF3</t>
  </si>
  <si>
    <t>912828GA2</t>
  </si>
  <si>
    <t>912828FX3</t>
  </si>
  <si>
    <t>912820MY0</t>
  </si>
  <si>
    <t>912828CL2</t>
  </si>
  <si>
    <t>912828CZ1</t>
  </si>
  <si>
    <t>9128276R8</t>
  </si>
  <si>
    <t>9128277J5</t>
  </si>
  <si>
    <t>912828AF7</t>
  </si>
  <si>
    <t>912828GN4</t>
  </si>
  <si>
    <t>912828AJ9</t>
  </si>
  <si>
    <t>912828AP5</t>
  </si>
  <si>
    <t xml:space="preserve">TABLE V - HOLDINGS OF TREASURY SECURITIES IN STRIPPED FORM, APRIL 30, 2007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</si>
</sst>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  <numFmt numFmtId="195" formatCode="_(* #,##0.00000000_);_(* \(#,##0.00000000\);_(* &quot;-&quot;????????_);_(@_)"/>
    <numFmt numFmtId="196" formatCode="_(* #,##0.000_);_(* \(#,##0.000\);_(* &quot;-&quot;???_);_(@_)"/>
    <numFmt numFmtId="197" formatCode="&quot;$&quot;#,##0.00;[Red]&quot;$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00000000_);\(#,##0.000000000\)"/>
    <numFmt numFmtId="202" formatCode="0.0%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5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4" xfId="0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5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0" xfId="0" applyFont="1" applyAlignment="1">
      <alignment horizontal="left"/>
    </xf>
    <xf numFmtId="37" fontId="0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37" fontId="0" fillId="0" borderId="3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37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77" fontId="0" fillId="0" borderId="1" xfId="0" applyNumberFormat="1" applyFont="1" applyBorder="1" applyAlignment="1">
      <alignment/>
    </xf>
    <xf numFmtId="19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94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94" fontId="0" fillId="0" borderId="0" xfId="0" applyNumberFormat="1" applyBorder="1" applyAlignment="1">
      <alignment horizontal="center"/>
    </xf>
    <xf numFmtId="14" fontId="0" fillId="0" borderId="0" xfId="0" applyNumberFormat="1" applyAlignment="1">
      <alignment/>
    </xf>
    <xf numFmtId="43" fontId="0" fillId="0" borderId="0" xfId="15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49" fontId="0" fillId="0" borderId="5" xfId="0" applyNumberFormat="1" applyBorder="1" applyAlignment="1">
      <alignment horizontal="left"/>
    </xf>
    <xf numFmtId="194" fontId="0" fillId="0" borderId="5" xfId="0" applyNumberFormat="1" applyBorder="1" applyAlignment="1">
      <alignment horizontal="center"/>
    </xf>
    <xf numFmtId="166" fontId="0" fillId="0" borderId="5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6" fontId="0" fillId="0" borderId="12" xfId="0" applyNumberForma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7" fontId="6" fillId="0" borderId="1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37" fontId="7" fillId="0" borderId="16" xfId="0" applyNumberFormat="1" applyFont="1" applyBorder="1" applyAlignment="1" applyProtection="1">
      <alignment horizontal="left"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0" fontId="7" fillId="0" borderId="20" xfId="0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94" fontId="0" fillId="0" borderId="21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37" fontId="0" fillId="0" borderId="12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0" fontId="12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166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37" fontId="0" fillId="0" borderId="25" xfId="0" applyNumberFormat="1" applyFont="1" applyBorder="1" applyAlignment="1" applyProtection="1">
      <alignment/>
      <protection/>
    </xf>
    <xf numFmtId="166" fontId="0" fillId="0" borderId="26" xfId="0" applyNumberFormat="1" applyBorder="1" applyAlignment="1" applyProtection="1" quotePrefix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3"/>
  <sheetViews>
    <sheetView showGridLines="0" tabSelected="1" view="pageBreakPreview" zoomScale="80" zoomScaleNormal="80" zoomScaleSheetLayoutView="80" workbookViewId="0" topLeftCell="A1">
      <selection activeCell="D221" sqref="D22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2.21484375" style="0" bestFit="1" customWidth="1"/>
    <col min="5" max="5" width="12.4453125" style="0" bestFit="1" customWidth="1"/>
    <col min="6" max="7" width="15.77734375" style="0" bestFit="1" customWidth="1"/>
    <col min="8" max="8" width="13.99609375" style="0" bestFit="1" customWidth="1"/>
    <col min="9" max="9" width="14.10546875" style="0" bestFit="1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6" customFormat="1" ht="36" customHeight="1" thickBot="1">
      <c r="A1" s="81" t="s">
        <v>105</v>
      </c>
      <c r="B1" s="26"/>
      <c r="C1" s="26"/>
      <c r="D1" s="26"/>
      <c r="E1" s="26"/>
      <c r="F1" s="26"/>
      <c r="G1" s="26"/>
      <c r="H1" s="26"/>
      <c r="I1" s="26"/>
      <c r="J1" s="26"/>
      <c r="L1" s="30"/>
      <c r="M1" s="19" t="s">
        <v>224</v>
      </c>
    </row>
    <row r="2" spans="4:12" s="6" customFormat="1" ht="21" customHeight="1" thickTop="1">
      <c r="D2" s="32" t="s">
        <v>94</v>
      </c>
      <c r="E2" s="7"/>
      <c r="F2" s="33" t="s">
        <v>361</v>
      </c>
      <c r="G2" s="5"/>
      <c r="H2" s="5"/>
      <c r="I2" s="25"/>
      <c r="J2" s="28"/>
      <c r="K2" s="28"/>
      <c r="L2" s="28"/>
    </row>
    <row r="3" spans="1:11" s="6" customFormat="1" ht="16.5" customHeight="1">
      <c r="A3" s="5" t="s">
        <v>244</v>
      </c>
      <c r="B3" s="5"/>
      <c r="C3" s="5"/>
      <c r="D3" s="32" t="s">
        <v>95</v>
      </c>
      <c r="E3" s="32" t="s">
        <v>96</v>
      </c>
      <c r="F3" s="7"/>
      <c r="I3" s="34" t="s">
        <v>166</v>
      </c>
      <c r="J3" s="29"/>
      <c r="K3" s="27"/>
    </row>
    <row r="4" spans="4:12" s="6" customFormat="1" ht="15.75" customHeight="1">
      <c r="D4" s="32" t="s">
        <v>362</v>
      </c>
      <c r="E4" s="7"/>
      <c r="F4" s="35" t="s">
        <v>363</v>
      </c>
      <c r="G4" s="35" t="s">
        <v>177</v>
      </c>
      <c r="H4" s="35" t="s">
        <v>177</v>
      </c>
      <c r="I4" s="36" t="s">
        <v>316</v>
      </c>
      <c r="J4" s="3"/>
      <c r="K4" s="17"/>
      <c r="L4" s="17"/>
    </row>
    <row r="5" spans="1:10" s="6" customFormat="1" ht="14.25" customHeight="1">
      <c r="A5" s="8"/>
      <c r="B5" s="8"/>
      <c r="C5" s="8"/>
      <c r="D5" s="9"/>
      <c r="E5" s="9"/>
      <c r="F5" s="37" t="s">
        <v>165</v>
      </c>
      <c r="G5" s="38" t="s">
        <v>408</v>
      </c>
      <c r="H5" s="38" t="s">
        <v>409</v>
      </c>
      <c r="I5" s="39"/>
      <c r="J5" s="31"/>
    </row>
    <row r="6" spans="1:12" s="6" customFormat="1" ht="26.25" customHeight="1">
      <c r="A6" s="23" t="s">
        <v>410</v>
      </c>
      <c r="D6" s="7"/>
      <c r="E6" s="7"/>
      <c r="F6" s="20"/>
      <c r="G6" s="20"/>
      <c r="H6" s="20"/>
      <c r="I6" s="10"/>
      <c r="J6" s="28"/>
      <c r="K6" s="17"/>
      <c r="L6" s="17"/>
    </row>
    <row r="7" spans="1:10" s="6" customFormat="1" ht="13.5" customHeight="1">
      <c r="A7" s="19" t="s">
        <v>154</v>
      </c>
      <c r="C7" s="40" t="s">
        <v>35</v>
      </c>
      <c r="D7" s="7"/>
      <c r="E7" s="7"/>
      <c r="F7" s="20"/>
      <c r="G7" s="20"/>
      <c r="H7" s="20"/>
      <c r="I7" s="10"/>
      <c r="J7" s="28"/>
    </row>
    <row r="8" spans="1:9" s="6" customFormat="1" ht="14.25" customHeight="1">
      <c r="A8" s="50" t="s">
        <v>5</v>
      </c>
      <c r="B8" s="1" t="s">
        <v>108</v>
      </c>
      <c r="C8" s="43">
        <v>11.75</v>
      </c>
      <c r="D8" s="46" t="str">
        <f>VLOOKUP($A8,'Strip ASCII'!$B$1:$C$2001,2,FALSE)</f>
        <v>912800AA7</v>
      </c>
      <c r="E8" s="2">
        <f>VLOOKUP($A8,'Strip ASCII'!$B$1:$D$2001,3,FALSE)</f>
        <v>41958</v>
      </c>
      <c r="F8" s="20">
        <f>VLOOKUP($A8,'Strip ASCII'!$B$1:$E$2001,4,FALSE)/1000</f>
        <v>5015284</v>
      </c>
      <c r="G8" s="20">
        <f>VLOOKUP($A8,'Strip ASCII'!$B$1:$F$2001,5,FALSE)/1000</f>
        <v>2949704</v>
      </c>
      <c r="H8" s="20">
        <f aca="true" t="shared" si="0" ref="H8:H46">SUM(F8-G8)</f>
        <v>2065580</v>
      </c>
      <c r="I8" s="10">
        <f>VLOOKUP($A8,'Strip ASCII'!$B$1:$H$2001,7,FALSE)/1000</f>
        <v>0</v>
      </c>
    </row>
    <row r="9" spans="1:9" s="6" customFormat="1" ht="14.25" customHeight="1">
      <c r="A9" s="50" t="s">
        <v>6</v>
      </c>
      <c r="B9" s="1"/>
      <c r="C9" s="43">
        <v>11.25</v>
      </c>
      <c r="D9" s="46" t="str">
        <f>VLOOKUP($A9,'Strip ASCII'!$B$1:$C$2001,2,FALSE)</f>
        <v>912803AA1</v>
      </c>
      <c r="E9" s="2">
        <f>VLOOKUP($A9,'Strip ASCII'!$B$1:$D$2001,3,FALSE)</f>
        <v>42050</v>
      </c>
      <c r="F9" s="20">
        <f>VLOOKUP($A9,'Strip ASCII'!$B$1:$E$2001,4,FALSE)/1000</f>
        <v>10520299</v>
      </c>
      <c r="G9" s="20">
        <f>VLOOKUP($A9,'Strip ASCII'!$B$1:$F$2001,5,FALSE)/1000</f>
        <v>8373863</v>
      </c>
      <c r="H9" s="20">
        <f t="shared" si="0"/>
        <v>2146436</v>
      </c>
      <c r="I9" s="10">
        <f>VLOOKUP($A9,'Strip ASCII'!$B$1:$H$2001,7,FALSE)/1000</f>
        <v>640860</v>
      </c>
    </row>
    <row r="10" spans="1:9" s="6" customFormat="1" ht="14.25" customHeight="1">
      <c r="A10" s="50" t="s">
        <v>7</v>
      </c>
      <c r="B10" s="1"/>
      <c r="C10" s="43">
        <v>10.625</v>
      </c>
      <c r="D10" s="46" t="str">
        <f>VLOOKUP($A10,'Strip ASCII'!$B$1:$C$2001,2,FALSE)</f>
        <v>912803AC7</v>
      </c>
      <c r="E10" s="2">
        <f>VLOOKUP($A10,'Strip ASCII'!$B$1:$D$2001,3,FALSE)</f>
        <v>42231</v>
      </c>
      <c r="F10" s="20">
        <f>VLOOKUP($A10,'Strip ASCII'!$B$1:$E$2001,4,FALSE)/1000</f>
        <v>4023916</v>
      </c>
      <c r="G10" s="20">
        <f>VLOOKUP($A10,'Strip ASCII'!$B$1:$F$2001,5,FALSE)/1000</f>
        <v>3318055</v>
      </c>
      <c r="H10" s="20">
        <f t="shared" si="0"/>
        <v>705861</v>
      </c>
      <c r="I10" s="10">
        <f>VLOOKUP($A10,'Strip ASCII'!$B$1:$H$2001,7,FALSE)/1000</f>
        <v>99600</v>
      </c>
    </row>
    <row r="11" spans="1:9" s="6" customFormat="1" ht="14.25" customHeight="1">
      <c r="A11" s="50" t="s">
        <v>8</v>
      </c>
      <c r="B11" s="1"/>
      <c r="C11" s="43">
        <v>9.875</v>
      </c>
      <c r="D11" s="46" t="str">
        <f>VLOOKUP($A11,'Strip ASCII'!$B$1:$C$2001,2,FALSE)</f>
        <v>912803AE3</v>
      </c>
      <c r="E11" s="2">
        <f>VLOOKUP($A11,'Strip ASCII'!$B$1:$D$2001,3,FALSE)</f>
        <v>42323</v>
      </c>
      <c r="F11" s="20">
        <f>VLOOKUP($A11,'Strip ASCII'!$B$1:$E$2001,4,FALSE)/1000</f>
        <v>5584859</v>
      </c>
      <c r="G11" s="20">
        <f>VLOOKUP($A11,'Strip ASCII'!$B$1:$F$2001,5,FALSE)/1000</f>
        <v>4151808</v>
      </c>
      <c r="H11" s="20">
        <f t="shared" si="0"/>
        <v>1433051</v>
      </c>
      <c r="I11" s="10">
        <f>VLOOKUP($A11,'Strip ASCII'!$B$1:$H$2001,7,FALSE)/1000</f>
        <v>1017200</v>
      </c>
    </row>
    <row r="12" spans="1:9" s="6" customFormat="1" ht="14.25" customHeight="1">
      <c r="A12" s="50" t="s">
        <v>9</v>
      </c>
      <c r="B12" s="1"/>
      <c r="C12" s="43">
        <v>9.25</v>
      </c>
      <c r="D12" s="46" t="str">
        <f>VLOOKUP($A12,'Strip ASCII'!$B$1:$C$2001,2,FALSE)</f>
        <v>912803AF0</v>
      </c>
      <c r="E12" s="2">
        <f>VLOOKUP($A12,'Strip ASCII'!$B$1:$D$2001,3,FALSE)</f>
        <v>42415</v>
      </c>
      <c r="F12" s="20">
        <f>VLOOKUP($A12,'Strip ASCII'!$B$1:$E$2001,4,FALSE)/1000</f>
        <v>5431754</v>
      </c>
      <c r="G12" s="20">
        <f>VLOOKUP($A12,'Strip ASCII'!$B$1:$F$2001,5,FALSE)/1000</f>
        <v>5275272</v>
      </c>
      <c r="H12" s="20">
        <f t="shared" si="0"/>
        <v>156482</v>
      </c>
      <c r="I12" s="10">
        <f>VLOOKUP($A12,'Strip ASCII'!$B$1:$H$2001,7,FALSE)/1000</f>
        <v>38400</v>
      </c>
    </row>
    <row r="13" spans="1:9" s="6" customFormat="1" ht="14.25" customHeight="1">
      <c r="A13" s="50" t="s">
        <v>10</v>
      </c>
      <c r="B13" s="1"/>
      <c r="C13" s="43">
        <v>7.25</v>
      </c>
      <c r="D13" s="46" t="str">
        <f>VLOOKUP($A13,'Strip ASCII'!$B$1:$C$2001,2,FALSE)</f>
        <v>912803AH6</v>
      </c>
      <c r="E13" s="2">
        <f>VLOOKUP($A13,'Strip ASCII'!$B$1:$D$2001,3,FALSE)</f>
        <v>42505</v>
      </c>
      <c r="F13" s="20">
        <f>VLOOKUP($A13,'Strip ASCII'!$B$1:$E$2001,4,FALSE)/1000</f>
        <v>18823551</v>
      </c>
      <c r="G13" s="20">
        <f>VLOOKUP($A13,'Strip ASCII'!$B$1:$F$2001,5,FALSE)/1000</f>
        <v>17801369</v>
      </c>
      <c r="H13" s="20">
        <f t="shared" si="0"/>
        <v>1022182</v>
      </c>
      <c r="I13" s="10">
        <f>VLOOKUP($A13,'Strip ASCII'!$B$1:$H$2001,7,FALSE)/1000</f>
        <v>37200</v>
      </c>
    </row>
    <row r="14" spans="1:9" s="6" customFormat="1" ht="14.25" customHeight="1">
      <c r="A14" s="50" t="s">
        <v>231</v>
      </c>
      <c r="B14" s="1"/>
      <c r="C14" s="43">
        <v>7.5</v>
      </c>
      <c r="D14" s="46" t="str">
        <f>VLOOKUP($A14,'Strip ASCII'!$B$1:$C$2001,2,FALSE)</f>
        <v>912803AK9</v>
      </c>
      <c r="E14" s="2">
        <f>VLOOKUP($A14,'Strip ASCII'!$B$1:$D$2001,3,FALSE)</f>
        <v>42689</v>
      </c>
      <c r="F14" s="20">
        <f>VLOOKUP($A14,'Strip ASCII'!$B$1:$E$2001,4,FALSE)/1000</f>
        <v>18787448</v>
      </c>
      <c r="G14" s="20">
        <f>VLOOKUP($A14,'Strip ASCII'!$B$1:$F$2001,5,FALSE)/1000</f>
        <v>17096005</v>
      </c>
      <c r="H14" s="20">
        <f t="shared" si="0"/>
        <v>1691443</v>
      </c>
      <c r="I14" s="10">
        <f>VLOOKUP($A14,'Strip ASCII'!$B$1:$H$2001,7,FALSE)/1000</f>
        <v>487200</v>
      </c>
    </row>
    <row r="15" spans="1:9" s="6" customFormat="1" ht="14.25" customHeight="1">
      <c r="A15" s="50" t="s">
        <v>232</v>
      </c>
      <c r="B15" s="1"/>
      <c r="C15" s="43">
        <v>8.75</v>
      </c>
      <c r="D15" s="46" t="str">
        <f>VLOOKUP($A15,'Strip ASCII'!$B$1:$C$2001,2,FALSE)</f>
        <v>912803AL7</v>
      </c>
      <c r="E15" s="2">
        <f>VLOOKUP($A15,'Strip ASCII'!$B$1:$D$2001,3,FALSE)</f>
        <v>42870</v>
      </c>
      <c r="F15" s="20">
        <f>VLOOKUP($A15,'Strip ASCII'!$B$1:$E$2001,4,FALSE)/1000</f>
        <v>15559169</v>
      </c>
      <c r="G15" s="20">
        <f>VLOOKUP($A15,'Strip ASCII'!$B$1:$F$2001,5,FALSE)/1000</f>
        <v>10823772</v>
      </c>
      <c r="H15" s="20">
        <f t="shared" si="0"/>
        <v>4735397</v>
      </c>
      <c r="I15" s="10">
        <f>VLOOKUP($A15,'Strip ASCII'!$B$1:$H$2001,7,FALSE)/1000</f>
        <v>1460560</v>
      </c>
    </row>
    <row r="16" spans="1:9" s="6" customFormat="1" ht="14.25" customHeight="1">
      <c r="A16" s="50" t="s">
        <v>233</v>
      </c>
      <c r="B16" s="1"/>
      <c r="C16" s="43">
        <v>8.875</v>
      </c>
      <c r="D16" s="46" t="str">
        <f>VLOOKUP($A16,'Strip ASCII'!$B$1:$C$2001,2,FALSE)</f>
        <v>912803AM5</v>
      </c>
      <c r="E16" s="2">
        <f>VLOOKUP($A16,'Strip ASCII'!$B$1:$D$2001,3,FALSE)</f>
        <v>42962</v>
      </c>
      <c r="F16" s="20">
        <f>VLOOKUP($A16,'Strip ASCII'!$B$1:$E$2001,4,FALSE)/1000</f>
        <v>10968358</v>
      </c>
      <c r="G16" s="20">
        <f>VLOOKUP($A16,'Strip ASCII'!$B$1:$F$2001,5,FALSE)/1000</f>
        <v>8836966</v>
      </c>
      <c r="H16" s="20">
        <f t="shared" si="0"/>
        <v>2131392</v>
      </c>
      <c r="I16" s="10">
        <f>VLOOKUP($A16,'Strip ASCII'!$B$1:$H$2001,7,FALSE)/1000</f>
        <v>1569800</v>
      </c>
    </row>
    <row r="17" spans="1:9" s="6" customFormat="1" ht="14.25" customHeight="1">
      <c r="A17" s="50" t="s">
        <v>234</v>
      </c>
      <c r="B17" s="1"/>
      <c r="C17" s="43">
        <v>9.125</v>
      </c>
      <c r="D17" s="46" t="str">
        <f>VLOOKUP($A17,'Strip ASCII'!$B$1:$C$2001,2,FALSE)</f>
        <v>912803AN3</v>
      </c>
      <c r="E17" s="2">
        <f>VLOOKUP($A17,'Strip ASCII'!$B$1:$D$2001,3,FALSE)</f>
        <v>43235</v>
      </c>
      <c r="F17" s="20">
        <f>VLOOKUP($A17,'Strip ASCII'!$B$1:$E$2001,4,FALSE)/1000</f>
        <v>6717439</v>
      </c>
      <c r="G17" s="20">
        <f>VLOOKUP($A17,'Strip ASCII'!$B$1:$F$2001,5,FALSE)/1000</f>
        <v>3985721</v>
      </c>
      <c r="H17" s="20">
        <f t="shared" si="0"/>
        <v>2731718</v>
      </c>
      <c r="I17" s="10">
        <f>VLOOKUP($A17,'Strip ASCII'!$B$1:$H$2001,7,FALSE)/1000</f>
        <v>658000</v>
      </c>
    </row>
    <row r="18" spans="1:9" s="6" customFormat="1" ht="14.25" customHeight="1">
      <c r="A18" s="50" t="s">
        <v>235</v>
      </c>
      <c r="B18" s="1"/>
      <c r="C18" s="43">
        <v>9</v>
      </c>
      <c r="D18" s="46" t="str">
        <f>VLOOKUP($A18,'Strip ASCII'!$B$1:$C$2001,2,FALSE)</f>
        <v>912803AP8</v>
      </c>
      <c r="E18" s="2">
        <f>VLOOKUP($A18,'Strip ASCII'!$B$1:$D$2001,3,FALSE)</f>
        <v>43419</v>
      </c>
      <c r="F18" s="20">
        <f>VLOOKUP($A18,'Strip ASCII'!$B$1:$E$2001,4,FALSE)/1000</f>
        <v>7174470</v>
      </c>
      <c r="G18" s="20">
        <f>VLOOKUP($A18,'Strip ASCII'!$B$1:$F$2001,5,FALSE)/1000</f>
        <v>3170829</v>
      </c>
      <c r="H18" s="20">
        <f t="shared" si="0"/>
        <v>4003641</v>
      </c>
      <c r="I18" s="10">
        <f>VLOOKUP($A18,'Strip ASCII'!$B$1:$H$2001,7,FALSE)/1000</f>
        <v>525800</v>
      </c>
    </row>
    <row r="19" spans="1:9" s="6" customFormat="1" ht="14.25" customHeight="1">
      <c r="A19" s="50" t="s">
        <v>236</v>
      </c>
      <c r="B19" s="1"/>
      <c r="C19" s="43">
        <v>8.875</v>
      </c>
      <c r="D19" s="46" t="str">
        <f>VLOOKUP($A19,'Strip ASCII'!$B$1:$C$2001,2,FALSE)</f>
        <v>912803AQ6</v>
      </c>
      <c r="E19" s="2">
        <f>VLOOKUP($A19,'Strip ASCII'!$B$1:$D$2001,3,FALSE)</f>
        <v>43511</v>
      </c>
      <c r="F19" s="20">
        <f>VLOOKUP($A19,'Strip ASCII'!$B$1:$E$2001,4,FALSE)/1000</f>
        <v>13090498</v>
      </c>
      <c r="G19" s="20">
        <f>VLOOKUP($A19,'Strip ASCII'!$B$1:$F$2001,5,FALSE)/1000</f>
        <v>8701484</v>
      </c>
      <c r="H19" s="20">
        <f t="shared" si="0"/>
        <v>4389014</v>
      </c>
      <c r="I19" s="10">
        <f>VLOOKUP($A19,'Strip ASCII'!$B$1:$H$2001,7,FALSE)/1000</f>
        <v>649600</v>
      </c>
    </row>
    <row r="20" spans="1:9" s="6" customFormat="1" ht="14.25" customHeight="1">
      <c r="A20" s="50" t="s">
        <v>237</v>
      </c>
      <c r="B20" s="1"/>
      <c r="C20" s="43">
        <v>8.125</v>
      </c>
      <c r="D20" s="46" t="str">
        <f>VLOOKUP($A20,'Strip ASCII'!$B$1:$C$2001,2,FALSE)</f>
        <v>912803AR4</v>
      </c>
      <c r="E20" s="2">
        <f>VLOOKUP($A20,'Strip ASCII'!$B$1:$D$2001,3,FALSE)</f>
        <v>43692</v>
      </c>
      <c r="F20" s="20">
        <f>VLOOKUP($A20,'Strip ASCII'!$B$1:$E$2001,4,FALSE)/1000</f>
        <v>18940932</v>
      </c>
      <c r="G20" s="20">
        <f>VLOOKUP($A20,'Strip ASCII'!$B$1:$F$2001,5,FALSE)/1000</f>
        <v>17197122</v>
      </c>
      <c r="H20" s="20">
        <f t="shared" si="0"/>
        <v>1743810</v>
      </c>
      <c r="I20" s="10">
        <f>VLOOKUP($A20,'Strip ASCII'!$B$1:$H$2001,7,FALSE)/1000</f>
        <v>951280</v>
      </c>
    </row>
    <row r="21" spans="1:9" s="6" customFormat="1" ht="14.25" customHeight="1">
      <c r="A21" s="50" t="s">
        <v>238</v>
      </c>
      <c r="B21" s="1"/>
      <c r="C21" s="43">
        <v>8.5</v>
      </c>
      <c r="D21" s="46" t="str">
        <f>VLOOKUP($A21,'Strip ASCII'!$B$1:$C$2001,2,FALSE)</f>
        <v>912803AS2</v>
      </c>
      <c r="E21" s="2">
        <f>VLOOKUP($A21,'Strip ASCII'!$B$1:$D$2001,3,FALSE)</f>
        <v>43876</v>
      </c>
      <c r="F21" s="20">
        <f>VLOOKUP($A21,'Strip ASCII'!$B$1:$E$2001,4,FALSE)/1000</f>
        <v>9476268</v>
      </c>
      <c r="G21" s="20">
        <f>VLOOKUP($A21,'Strip ASCII'!$B$1:$F$2001,5,FALSE)/1000</f>
        <v>7792365</v>
      </c>
      <c r="H21" s="20">
        <f t="shared" si="0"/>
        <v>1683903</v>
      </c>
      <c r="I21" s="10">
        <f>VLOOKUP($A21,'Strip ASCII'!$B$1:$H$2001,7,FALSE)/1000</f>
        <v>515200</v>
      </c>
    </row>
    <row r="22" spans="1:9" s="6" customFormat="1" ht="14.25" customHeight="1">
      <c r="A22" s="50" t="s">
        <v>239</v>
      </c>
      <c r="B22" s="1"/>
      <c r="C22" s="43">
        <v>8.75</v>
      </c>
      <c r="D22" s="46" t="str">
        <f>VLOOKUP($A22,'Strip ASCII'!$B$1:$C$2001,2,FALSE)</f>
        <v>912803AT0</v>
      </c>
      <c r="E22" s="2">
        <f>VLOOKUP($A22,'Strip ASCII'!$B$1:$D$2001,3,FALSE)</f>
        <v>43966</v>
      </c>
      <c r="F22" s="20">
        <f>VLOOKUP($A22,'Strip ASCII'!$B$1:$E$2001,4,FALSE)/1000</f>
        <v>7582183</v>
      </c>
      <c r="G22" s="20">
        <f>VLOOKUP($A22,'Strip ASCII'!$B$1:$F$2001,5,FALSE)/1000</f>
        <v>3220799</v>
      </c>
      <c r="H22" s="20">
        <f t="shared" si="0"/>
        <v>4361384</v>
      </c>
      <c r="I22" s="10">
        <f>VLOOKUP($A22,'Strip ASCII'!$B$1:$H$2001,7,FALSE)/1000</f>
        <v>1656680</v>
      </c>
    </row>
    <row r="23" spans="1:9" s="6" customFormat="1" ht="14.25" customHeight="1">
      <c r="A23" s="50" t="s">
        <v>240</v>
      </c>
      <c r="B23" s="1"/>
      <c r="C23" s="43">
        <v>8.75</v>
      </c>
      <c r="D23" s="46" t="str">
        <f>VLOOKUP($A23,'Strip ASCII'!$B$1:$C$2001,2,FALSE)</f>
        <v>912803AU7</v>
      </c>
      <c r="E23" s="2">
        <f>VLOOKUP($A23,'Strip ASCII'!$B$1:$D$2001,3,FALSE)</f>
        <v>44058</v>
      </c>
      <c r="F23" s="20">
        <f>VLOOKUP($A23,'Strip ASCII'!$B$1:$E$2001,4,FALSE)/1000</f>
        <v>17059306</v>
      </c>
      <c r="G23" s="20">
        <f>VLOOKUP($A23,'Strip ASCII'!$B$1:$F$2001,5,FALSE)/1000</f>
        <v>13539579</v>
      </c>
      <c r="H23" s="20">
        <f t="shared" si="0"/>
        <v>3519727</v>
      </c>
      <c r="I23" s="10">
        <f>VLOOKUP($A23,'Strip ASCII'!$B$1:$H$2001,7,FALSE)/1000</f>
        <v>2280180</v>
      </c>
    </row>
    <row r="24" spans="1:9" s="6" customFormat="1" ht="14.25" customHeight="1">
      <c r="A24" s="50" t="s">
        <v>241</v>
      </c>
      <c r="B24" s="1"/>
      <c r="C24" s="43">
        <v>7.875</v>
      </c>
      <c r="D24" s="46" t="str">
        <f>VLOOKUP($A24,'Strip ASCII'!$B$1:$C$2001,2,FALSE)</f>
        <v>912803AV5</v>
      </c>
      <c r="E24" s="2">
        <f>VLOOKUP($A24,'Strip ASCII'!$B$1:$D$2001,3,FALSE)</f>
        <v>44242</v>
      </c>
      <c r="F24" s="20">
        <f>VLOOKUP($A24,'Strip ASCII'!$B$1:$E$2001,4,FALSE)/1000</f>
        <v>10075573</v>
      </c>
      <c r="G24" s="20">
        <f>VLOOKUP($A24,'Strip ASCII'!$B$1:$F$2001,5,FALSE)/1000</f>
        <v>9119826</v>
      </c>
      <c r="H24" s="20">
        <f t="shared" si="0"/>
        <v>955747</v>
      </c>
      <c r="I24" s="10">
        <f>VLOOKUP($A24,'Strip ASCII'!$B$1:$H$2001,7,FALSE)/1000</f>
        <v>1366200</v>
      </c>
    </row>
    <row r="25" spans="1:9" s="6" customFormat="1" ht="14.25" customHeight="1">
      <c r="A25" s="50" t="s">
        <v>242</v>
      </c>
      <c r="B25" s="1"/>
      <c r="C25" s="43">
        <v>8.125</v>
      </c>
      <c r="D25" s="46" t="str">
        <f>VLOOKUP($A25,'Strip ASCII'!$B$1:$C$2001,2,FALSE)</f>
        <v>912803AW3</v>
      </c>
      <c r="E25" s="2">
        <f>VLOOKUP($A25,'Strip ASCII'!$B$1:$D$2001,3,FALSE)</f>
        <v>44331</v>
      </c>
      <c r="F25" s="20">
        <f>VLOOKUP($A25,'Strip ASCII'!$B$1:$E$2001,4,FALSE)/1000</f>
        <v>10066788</v>
      </c>
      <c r="G25" s="20">
        <f>VLOOKUP($A25,'Strip ASCII'!$B$1:$F$2001,5,FALSE)/1000</f>
        <v>5623959</v>
      </c>
      <c r="H25" s="20">
        <f t="shared" si="0"/>
        <v>4442829</v>
      </c>
      <c r="I25" s="10">
        <f>VLOOKUP($A25,'Strip ASCII'!$B$1:$H$2001,7,FALSE)/1000</f>
        <v>1587080</v>
      </c>
    </row>
    <row r="26" spans="1:9" s="6" customFormat="1" ht="14.25" customHeight="1">
      <c r="A26" s="50" t="s">
        <v>185</v>
      </c>
      <c r="B26" s="1"/>
      <c r="C26" s="43">
        <v>8.125</v>
      </c>
      <c r="D26" s="46" t="str">
        <f>VLOOKUP($A26,'Strip ASCII'!$B$1:$C$2001,2,FALSE)</f>
        <v>912803AX1</v>
      </c>
      <c r="E26" s="2">
        <f>VLOOKUP($A26,'Strip ASCII'!$B$1:$D$2001,3,FALSE)</f>
        <v>44423</v>
      </c>
      <c r="F26" s="20">
        <f>VLOOKUP($A26,'Strip ASCII'!$B$1:$E$2001,4,FALSE)/1000</f>
        <v>9506382</v>
      </c>
      <c r="G26" s="20">
        <f>VLOOKUP($A26,'Strip ASCII'!$B$1:$F$2001,5,FALSE)/1000</f>
        <v>8471979</v>
      </c>
      <c r="H26" s="20">
        <f t="shared" si="0"/>
        <v>1034403</v>
      </c>
      <c r="I26" s="10">
        <f>VLOOKUP($A26,'Strip ASCII'!$B$1:$H$2001,7,FALSE)/1000</f>
        <v>2016760</v>
      </c>
    </row>
    <row r="27" spans="1:9" s="6" customFormat="1" ht="14.25" customHeight="1">
      <c r="A27" s="50" t="s">
        <v>186</v>
      </c>
      <c r="B27" s="1"/>
      <c r="C27" s="43">
        <v>8</v>
      </c>
      <c r="D27" s="46" t="str">
        <f>VLOOKUP($A27,'Strip ASCII'!$B$1:$C$2001,2,FALSE)</f>
        <v>912803AY9</v>
      </c>
      <c r="E27" s="2">
        <f>VLOOKUP($A27,'Strip ASCII'!$B$1:$D$2001,3,FALSE)</f>
        <v>44515</v>
      </c>
      <c r="F27" s="20">
        <f>VLOOKUP($A27,'Strip ASCII'!$B$1:$E$2001,4,FALSE)/1000</f>
        <v>30632194</v>
      </c>
      <c r="G27" s="20">
        <f>VLOOKUP($A27,'Strip ASCII'!$B$1:$F$2001,5,FALSE)/1000</f>
        <v>14961032</v>
      </c>
      <c r="H27" s="20">
        <f t="shared" si="0"/>
        <v>15671162</v>
      </c>
      <c r="I27" s="10">
        <f>VLOOKUP($A27,'Strip ASCII'!$B$1:$H$2001,7,FALSE)/1000</f>
        <v>2695550</v>
      </c>
    </row>
    <row r="28" spans="1:9" s="6" customFormat="1" ht="14.25" customHeight="1">
      <c r="A28" s="50" t="s">
        <v>187</v>
      </c>
      <c r="B28" s="1"/>
      <c r="C28" s="43">
        <v>7.25</v>
      </c>
      <c r="D28" s="46" t="str">
        <f>VLOOKUP($A28,'Strip ASCII'!$B$1:$C$2001,2,FALSE)</f>
        <v>912803AZ6</v>
      </c>
      <c r="E28" s="2">
        <f>VLOOKUP($A28,'Strip ASCII'!$B$1:$D$2001,3,FALSE)</f>
        <v>44788</v>
      </c>
      <c r="F28" s="20">
        <f>VLOOKUP($A28,'Strip ASCII'!$B$1:$E$2001,4,FALSE)/1000</f>
        <v>10127790</v>
      </c>
      <c r="G28" s="20">
        <f>VLOOKUP($A28,'Strip ASCII'!$B$1:$F$2001,5,FALSE)/1000</f>
        <v>8385820</v>
      </c>
      <c r="H28" s="20">
        <f t="shared" si="0"/>
        <v>1741970</v>
      </c>
      <c r="I28" s="10">
        <f>VLOOKUP($A28,'Strip ASCII'!$B$1:$H$2001,7,FALSE)/1000</f>
        <v>2175600</v>
      </c>
    </row>
    <row r="29" spans="1:9" s="6" customFormat="1" ht="14.25" customHeight="1">
      <c r="A29" s="50" t="s">
        <v>188</v>
      </c>
      <c r="B29" s="1"/>
      <c r="C29" s="43">
        <v>7.625</v>
      </c>
      <c r="D29" s="46" t="str">
        <f>VLOOKUP($A29,'Strip ASCII'!$B$1:$C$2001,2,FALSE)</f>
        <v>912803BA0</v>
      </c>
      <c r="E29" s="2">
        <f>VLOOKUP($A29,'Strip ASCII'!$B$1:$D$2001,3,FALSE)</f>
        <v>44880</v>
      </c>
      <c r="F29" s="20">
        <f>VLOOKUP($A29,'Strip ASCII'!$B$1:$E$2001,4,FALSE)/1000</f>
        <v>7423626</v>
      </c>
      <c r="G29" s="20">
        <f>VLOOKUP($A29,'Strip ASCII'!$B$1:$F$2001,5,FALSE)/1000</f>
        <v>3404868</v>
      </c>
      <c r="H29" s="20">
        <f t="shared" si="0"/>
        <v>4018758</v>
      </c>
      <c r="I29" s="10">
        <f>VLOOKUP($A29,'Strip ASCII'!$B$1:$H$2001,7,FALSE)/1000</f>
        <v>1744200</v>
      </c>
    </row>
    <row r="30" spans="1:9" s="6" customFormat="1" ht="14.25" customHeight="1">
      <c r="A30" s="50" t="s">
        <v>319</v>
      </c>
      <c r="B30" s="1"/>
      <c r="C30" s="43">
        <v>7.125</v>
      </c>
      <c r="D30" s="46" t="str">
        <f>VLOOKUP($A30,'Strip ASCII'!$B$1:$C$2001,2,FALSE)</f>
        <v>912803BB8</v>
      </c>
      <c r="E30" s="2">
        <f>VLOOKUP($A30,'Strip ASCII'!$B$1:$D$2001,3,FALSE)</f>
        <v>44972</v>
      </c>
      <c r="F30" s="20">
        <f>VLOOKUP($A30,'Strip ASCII'!$B$1:$E$2001,4,FALSE)/1000</f>
        <v>15782061</v>
      </c>
      <c r="G30" s="20">
        <f>VLOOKUP($A30,'Strip ASCII'!$B$1:$F$2001,5,FALSE)/1000</f>
        <v>11888755</v>
      </c>
      <c r="H30" s="20">
        <f t="shared" si="0"/>
        <v>3893306</v>
      </c>
      <c r="I30" s="10">
        <f>VLOOKUP($A30,'Strip ASCII'!$B$1:$H$2001,7,FALSE)/1000</f>
        <v>850000</v>
      </c>
    </row>
    <row r="31" spans="1:9" s="6" customFormat="1" ht="14.25" customHeight="1">
      <c r="A31" s="50" t="s">
        <v>320</v>
      </c>
      <c r="B31" s="1"/>
      <c r="C31" s="43">
        <v>6.25</v>
      </c>
      <c r="D31" s="46" t="str">
        <f>VLOOKUP($A31,'Strip ASCII'!$B$1:$C$2001,2,FALSE)</f>
        <v>912803BC6</v>
      </c>
      <c r="E31" s="2">
        <f>VLOOKUP($A31,'Strip ASCII'!$B$1:$D$2001,3,FALSE)</f>
        <v>45153</v>
      </c>
      <c r="F31" s="20">
        <f>VLOOKUP($A31,'Strip ASCII'!$B$1:$E$2001,4,FALSE)/1000</f>
        <v>22659044</v>
      </c>
      <c r="G31" s="20">
        <f>VLOOKUP($A31,'Strip ASCII'!$B$1:$F$2001,5,FALSE)/1000</f>
        <v>20519755</v>
      </c>
      <c r="H31" s="20">
        <f t="shared" si="0"/>
        <v>2139289</v>
      </c>
      <c r="I31" s="10">
        <f>VLOOKUP($A31,'Strip ASCII'!$B$1:$H$2001,7,FALSE)/1000</f>
        <v>2157616</v>
      </c>
    </row>
    <row r="32" spans="1:9" s="6" customFormat="1" ht="14.25" customHeight="1">
      <c r="A32" s="50" t="s">
        <v>321</v>
      </c>
      <c r="B32" s="1"/>
      <c r="C32" s="43">
        <v>7.5</v>
      </c>
      <c r="D32" s="46" t="str">
        <f>VLOOKUP($A32,'Strip ASCII'!$B$1:$C$2001,2,FALSE)</f>
        <v>912803BD4</v>
      </c>
      <c r="E32" s="2">
        <f>VLOOKUP($A32,'Strip ASCII'!$B$1:$D$2001,3,FALSE)</f>
        <v>45611</v>
      </c>
      <c r="F32" s="20">
        <f>VLOOKUP($A32,'Strip ASCII'!$B$1:$E$2001,4,FALSE)/1000</f>
        <v>9604162</v>
      </c>
      <c r="G32" s="20">
        <f>VLOOKUP($A32,'Strip ASCII'!$B$1:$F$2001,5,FALSE)/1000</f>
        <v>3161331</v>
      </c>
      <c r="H32" s="20">
        <f t="shared" si="0"/>
        <v>6442831</v>
      </c>
      <c r="I32" s="10">
        <f>VLOOKUP($A32,'Strip ASCII'!$B$1:$H$2001,7,FALSE)/1000</f>
        <v>315420</v>
      </c>
    </row>
    <row r="33" spans="1:9" s="6" customFormat="1" ht="14.25" customHeight="1">
      <c r="A33" s="50" t="s">
        <v>322</v>
      </c>
      <c r="B33" s="1"/>
      <c r="C33" s="43">
        <v>7.625</v>
      </c>
      <c r="D33" s="46" t="str">
        <f>VLOOKUP($A33,'Strip ASCII'!$B$1:$C$2001,2,FALSE)</f>
        <v>912803BE2</v>
      </c>
      <c r="E33" s="2">
        <f>VLOOKUP($A33,'Strip ASCII'!$B$1:$D$2001,3,FALSE)</f>
        <v>45703</v>
      </c>
      <c r="F33" s="20">
        <f>VLOOKUP($A33,'Strip ASCII'!$B$1:$E$2001,4,FALSE)/1000</f>
        <v>9509170</v>
      </c>
      <c r="G33" s="20">
        <f>VLOOKUP($A33,'Strip ASCII'!$B$1:$F$2001,5,FALSE)/1000</f>
        <v>4990269</v>
      </c>
      <c r="H33" s="20">
        <f t="shared" si="0"/>
        <v>4518901</v>
      </c>
      <c r="I33" s="10">
        <f>VLOOKUP($A33,'Strip ASCII'!$B$1:$H$2001,7,FALSE)/1000</f>
        <v>456800</v>
      </c>
    </row>
    <row r="34" spans="1:9" s="6" customFormat="1" ht="14.25" customHeight="1">
      <c r="A34" s="50" t="s">
        <v>323</v>
      </c>
      <c r="B34" s="1"/>
      <c r="C34" s="43">
        <v>6.875</v>
      </c>
      <c r="D34" s="46" t="str">
        <f>VLOOKUP($A34,'Strip ASCII'!$B$1:$C$2001,2,FALSE)</f>
        <v>912803BF9</v>
      </c>
      <c r="E34" s="2">
        <f>VLOOKUP($A34,'Strip ASCII'!$B$1:$D$2001,3,FALSE)</f>
        <v>45884</v>
      </c>
      <c r="F34" s="20">
        <f>VLOOKUP($A34,'Strip ASCII'!$B$1:$E$2001,4,FALSE)/1000</f>
        <v>11187207</v>
      </c>
      <c r="G34" s="20">
        <f>VLOOKUP($A34,'Strip ASCII'!$B$1:$F$2001,5,FALSE)/1000</f>
        <v>7315566</v>
      </c>
      <c r="H34" s="20">
        <f t="shared" si="0"/>
        <v>3871641</v>
      </c>
      <c r="I34" s="10">
        <f>VLOOKUP($A34,'Strip ASCII'!$B$1:$H$2001,7,FALSE)/1000</f>
        <v>632200</v>
      </c>
    </row>
    <row r="35" spans="1:9" s="6" customFormat="1" ht="14.25" customHeight="1">
      <c r="A35" s="50" t="s">
        <v>324</v>
      </c>
      <c r="B35" s="1"/>
      <c r="C35" s="43">
        <v>6</v>
      </c>
      <c r="D35" s="46" t="str">
        <f>VLOOKUP($A35,'Strip ASCII'!$B$1:$C$2001,2,FALSE)</f>
        <v>912803BG7</v>
      </c>
      <c r="E35" s="2">
        <f>VLOOKUP($A35,'Strip ASCII'!$B$1:$D$2001,3,FALSE)</f>
        <v>46068</v>
      </c>
      <c r="F35" s="20">
        <f>VLOOKUP($A35,'Strip ASCII'!$B$1:$E$2001,4,FALSE)/1000</f>
        <v>12837916</v>
      </c>
      <c r="G35" s="20">
        <f>VLOOKUP($A35,'Strip ASCII'!$B$1:$F$2001,5,FALSE)/1000</f>
        <v>12075872</v>
      </c>
      <c r="H35" s="20">
        <f t="shared" si="0"/>
        <v>762044</v>
      </c>
      <c r="I35" s="10">
        <f>VLOOKUP($A35,'Strip ASCII'!$B$1:$H$2001,7,FALSE)/1000</f>
        <v>942700</v>
      </c>
    </row>
    <row r="36" spans="1:9" s="6" customFormat="1" ht="14.25" customHeight="1">
      <c r="A36" s="50" t="s">
        <v>325</v>
      </c>
      <c r="B36" s="1"/>
      <c r="C36" s="43">
        <v>6.75</v>
      </c>
      <c r="D36" s="46" t="str">
        <f>VLOOKUP($A36,'Strip ASCII'!$B$1:$C$2001,2,FALSE)</f>
        <v>912803BH5</v>
      </c>
      <c r="E36" s="2">
        <f>VLOOKUP($A36,'Strip ASCII'!$B$1:$D$2001,3,FALSE)</f>
        <v>46249</v>
      </c>
      <c r="F36" s="20">
        <f>VLOOKUP($A36,'Strip ASCII'!$B$1:$E$2001,4,FALSE)/1000</f>
        <v>8810418</v>
      </c>
      <c r="G36" s="20">
        <f>VLOOKUP($A36,'Strip ASCII'!$B$1:$F$2001,5,FALSE)/1000</f>
        <v>5699855</v>
      </c>
      <c r="H36" s="20">
        <f t="shared" si="0"/>
        <v>3110563</v>
      </c>
      <c r="I36" s="10">
        <f>VLOOKUP($A36,'Strip ASCII'!$B$1:$H$2001,7,FALSE)/1000</f>
        <v>786400</v>
      </c>
    </row>
    <row r="37" spans="1:9" s="6" customFormat="1" ht="14.25" customHeight="1">
      <c r="A37" s="50" t="s">
        <v>326</v>
      </c>
      <c r="B37" s="1"/>
      <c r="C37" s="43">
        <v>6.5</v>
      </c>
      <c r="D37" s="46" t="str">
        <f>VLOOKUP($A37,'Strip ASCII'!$B$1:$C$2001,2,FALSE)</f>
        <v>912803BJ1</v>
      </c>
      <c r="E37" s="2">
        <f>VLOOKUP($A37,'Strip ASCII'!$B$1:$D$2001,3,FALSE)</f>
        <v>46341</v>
      </c>
      <c r="F37" s="20">
        <f>VLOOKUP($A37,'Strip ASCII'!$B$1:$E$2001,4,FALSE)/1000</f>
        <v>10860177</v>
      </c>
      <c r="G37" s="20">
        <f>VLOOKUP($A37,'Strip ASCII'!$B$1:$F$2001,5,FALSE)/1000</f>
        <v>4869130</v>
      </c>
      <c r="H37" s="20">
        <f t="shared" si="0"/>
        <v>5991047</v>
      </c>
      <c r="I37" s="10">
        <f>VLOOKUP($A37,'Strip ASCII'!$B$1:$H$2001,7,FALSE)/1000</f>
        <v>968000</v>
      </c>
    </row>
    <row r="38" spans="1:9" s="6" customFormat="1" ht="14.25" customHeight="1">
      <c r="A38" s="50" t="s">
        <v>327</v>
      </c>
      <c r="B38" s="1"/>
      <c r="C38" s="43">
        <v>6.625</v>
      </c>
      <c r="D38" s="46" t="str">
        <f>VLOOKUP($A38,'Strip ASCII'!$B$1:$C$2001,2,FALSE)</f>
        <v>912803BK8</v>
      </c>
      <c r="E38" s="2">
        <f>VLOOKUP($A38,'Strip ASCII'!$B$1:$D$2001,3,FALSE)</f>
        <v>46433</v>
      </c>
      <c r="F38" s="20">
        <f>VLOOKUP($A38,'Strip ASCII'!$B$1:$E$2001,4,FALSE)/1000</f>
        <v>9521971</v>
      </c>
      <c r="G38" s="20">
        <f>VLOOKUP($A38,'Strip ASCII'!$B$1:$F$2001,5,FALSE)/1000</f>
        <v>4611655</v>
      </c>
      <c r="H38" s="20">
        <f t="shared" si="0"/>
        <v>4910316</v>
      </c>
      <c r="I38" s="10">
        <f>VLOOKUP($A38,'Strip ASCII'!$B$1:$H$2001,7,FALSE)/1000</f>
        <v>1894120</v>
      </c>
    </row>
    <row r="39" spans="1:9" s="6" customFormat="1" ht="14.25" customHeight="1">
      <c r="A39" s="50" t="s">
        <v>328</v>
      </c>
      <c r="B39" s="1"/>
      <c r="C39" s="43">
        <v>6.375</v>
      </c>
      <c r="D39" s="46" t="str">
        <f>VLOOKUP($A39,'Strip ASCII'!$B$1:$C$2001,2,FALSE)</f>
        <v>912803BL6</v>
      </c>
      <c r="E39" s="2">
        <f>VLOOKUP($A39,'Strip ASCII'!$B$1:$D$2001,3,FALSE)</f>
        <v>46614</v>
      </c>
      <c r="F39" s="20">
        <f>VLOOKUP($A39,'Strip ASCII'!$B$1:$E$2001,4,FALSE)/1000</f>
        <v>9196756</v>
      </c>
      <c r="G39" s="20">
        <f>VLOOKUP($A39,'Strip ASCII'!$B$1:$F$2001,5,FALSE)/1000</f>
        <v>5455997</v>
      </c>
      <c r="H39" s="20">
        <f t="shared" si="0"/>
        <v>3740759</v>
      </c>
      <c r="I39" s="10">
        <f>VLOOKUP($A39,'Strip ASCII'!$B$1:$H$2001,7,FALSE)/1000</f>
        <v>1189733</v>
      </c>
    </row>
    <row r="40" spans="1:9" s="6" customFormat="1" ht="14.25" customHeight="1">
      <c r="A40" s="50" t="s">
        <v>329</v>
      </c>
      <c r="B40" s="1"/>
      <c r="C40" s="43">
        <v>6.125</v>
      </c>
      <c r="D40" s="46" t="str">
        <f>VLOOKUP($A40,'Strip ASCII'!$B$1:$C$2001,2,FALSE)</f>
        <v>912803BM4</v>
      </c>
      <c r="E40" s="2">
        <f>VLOOKUP($A40,'Strip ASCII'!$B$1:$D$2001,3,FALSE)</f>
        <v>46706</v>
      </c>
      <c r="F40" s="20">
        <f>VLOOKUP($A40,'Strip ASCII'!$B$1:$E$2001,4,FALSE)/1000</f>
        <v>22021339</v>
      </c>
      <c r="G40" s="20">
        <f>VLOOKUP($A40,'Strip ASCII'!$B$1:$F$2001,5,FALSE)/1000</f>
        <v>7054011</v>
      </c>
      <c r="H40" s="20">
        <f t="shared" si="0"/>
        <v>14967328</v>
      </c>
      <c r="I40" s="10">
        <f>VLOOKUP($A40,'Strip ASCII'!$B$1:$H$2001,7,FALSE)/1000</f>
        <v>1454800</v>
      </c>
    </row>
    <row r="41" spans="1:9" s="6" customFormat="1" ht="14.25" customHeight="1">
      <c r="A41" s="50" t="s">
        <v>330</v>
      </c>
      <c r="B41" s="1"/>
      <c r="C41" s="43">
        <v>5.5</v>
      </c>
      <c r="D41" s="46" t="str">
        <f>VLOOKUP($A41,'Strip ASCII'!$B$1:$C$2001,2,FALSE)</f>
        <v>912803BP7</v>
      </c>
      <c r="E41" s="2">
        <f>VLOOKUP($A41,'Strip ASCII'!$B$1:$D$2001,3,FALSE)</f>
        <v>46980</v>
      </c>
      <c r="F41" s="20">
        <f>VLOOKUP($A41,'Strip ASCII'!$B$1:$E$2001,4,FALSE)/1000</f>
        <v>11776201</v>
      </c>
      <c r="G41" s="20">
        <f>VLOOKUP($A41,'Strip ASCII'!$B$1:$F$2001,5,FALSE)/1000</f>
        <v>10109069</v>
      </c>
      <c r="H41" s="20">
        <f t="shared" si="0"/>
        <v>1667132</v>
      </c>
      <c r="I41" s="10">
        <f>VLOOKUP($A41,'Strip ASCII'!$B$1:$H$2001,7,FALSE)/1000</f>
        <v>1059000</v>
      </c>
    </row>
    <row r="42" spans="1:9" s="6" customFormat="1" ht="14.25" customHeight="1">
      <c r="A42" s="50" t="s">
        <v>331</v>
      </c>
      <c r="B42" s="1"/>
      <c r="C42" s="43">
        <v>5.25</v>
      </c>
      <c r="D42" s="46" t="str">
        <f>VLOOKUP($A42,'Strip ASCII'!$B$1:$C$2001,2,FALSE)</f>
        <v>912803BV4</v>
      </c>
      <c r="E42" s="2">
        <f>VLOOKUP($A42,'Strip ASCII'!$B$1:$D$2001,3,FALSE)</f>
        <v>47072</v>
      </c>
      <c r="F42" s="20">
        <f>VLOOKUP($A42,'Strip ASCII'!$B$1:$E$2001,4,FALSE)/1000</f>
        <v>10947052</v>
      </c>
      <c r="G42" s="20">
        <f>VLOOKUP($A42,'Strip ASCII'!$B$1:$F$2001,5,FALSE)/1000</f>
        <v>9043496</v>
      </c>
      <c r="H42" s="20">
        <f t="shared" si="0"/>
        <v>1903556</v>
      </c>
      <c r="I42" s="10">
        <f>VLOOKUP($A42,'Strip ASCII'!$B$1:$H$2001,7,FALSE)/1000</f>
        <v>3837333</v>
      </c>
    </row>
    <row r="43" spans="1:9" s="6" customFormat="1" ht="14.25" customHeight="1">
      <c r="A43" s="50" t="s">
        <v>332</v>
      </c>
      <c r="B43" s="1"/>
      <c r="C43" s="43">
        <v>5.25</v>
      </c>
      <c r="D43" s="46" t="str">
        <f>VLOOKUP($A43,'Strip ASCII'!$B$1:$C$2001,2,FALSE)</f>
        <v>912803BW2</v>
      </c>
      <c r="E43" s="2">
        <f>VLOOKUP($A43,'Strip ASCII'!$B$1:$D$2001,3,FALSE)</f>
        <v>47164</v>
      </c>
      <c r="F43" s="20">
        <f>VLOOKUP($A43,'Strip ASCII'!$B$1:$E$2001,4,FALSE)/1000</f>
        <v>11350341</v>
      </c>
      <c r="G43" s="20">
        <f>VLOOKUP($A43,'Strip ASCII'!$B$1:$F$2001,5,FALSE)/1000</f>
        <v>10079445</v>
      </c>
      <c r="H43" s="20">
        <f t="shared" si="0"/>
        <v>1270896</v>
      </c>
      <c r="I43" s="10">
        <f>VLOOKUP($A43,'Strip ASCII'!$B$1:$H$2001,7,FALSE)/1000</f>
        <v>1108100</v>
      </c>
    </row>
    <row r="44" spans="1:9" s="6" customFormat="1" ht="14.25" customHeight="1">
      <c r="A44" s="50" t="s">
        <v>333</v>
      </c>
      <c r="B44" s="1"/>
      <c r="C44" s="43">
        <v>6.125</v>
      </c>
      <c r="D44" s="46" t="str">
        <f>VLOOKUP($A44,'Strip ASCII'!$B$1:$C$2001,2,FALSE)</f>
        <v>912803CG6</v>
      </c>
      <c r="E44" s="2">
        <f>VLOOKUP($A44,'Strip ASCII'!$B$1:$D$2001,3,FALSE)</f>
        <v>47345</v>
      </c>
      <c r="F44" s="20">
        <f>VLOOKUP($A44,'Strip ASCII'!$B$1:$E$2001,4,FALSE)/1000</f>
        <v>11178580</v>
      </c>
      <c r="G44" s="20">
        <f>VLOOKUP($A44,'Strip ASCII'!$B$1:$F$2001,5,FALSE)/1000</f>
        <v>7445043</v>
      </c>
      <c r="H44" s="20">
        <f t="shared" si="0"/>
        <v>3733537</v>
      </c>
      <c r="I44" s="10">
        <f>VLOOKUP($A44,'Strip ASCII'!$B$1:$H$2001,7,FALSE)/1000</f>
        <v>718400</v>
      </c>
    </row>
    <row r="45" spans="1:9" s="6" customFormat="1" ht="14.25" customHeight="1">
      <c r="A45" s="50" t="s">
        <v>334</v>
      </c>
      <c r="B45" s="1"/>
      <c r="C45" s="43">
        <v>6.25</v>
      </c>
      <c r="D45" s="46" t="str">
        <f>VLOOKUP($A45,'Strip ASCII'!$B$1:$C$2001,2,FALSE)</f>
        <v>912803CH4</v>
      </c>
      <c r="E45" s="2">
        <f>VLOOKUP($A45,'Strip ASCII'!$B$1:$D$2001,3,FALSE)</f>
        <v>47618</v>
      </c>
      <c r="F45" s="20">
        <f>VLOOKUP($A45,'Strip ASCII'!$B$1:$E$2001,4,FALSE)/1000</f>
        <v>17043162</v>
      </c>
      <c r="G45" s="20">
        <f>VLOOKUP($A45,'Strip ASCII'!$B$1:$F$2001,5,FALSE)/1000</f>
        <v>5381307</v>
      </c>
      <c r="H45" s="20">
        <f t="shared" si="0"/>
        <v>11661855</v>
      </c>
      <c r="I45" s="10">
        <f>VLOOKUP($A45,'Strip ASCII'!$B$1:$H$2001,7,FALSE)/1000</f>
        <v>2701416</v>
      </c>
    </row>
    <row r="46" spans="1:9" s="6" customFormat="1" ht="14.25" customHeight="1">
      <c r="A46" s="50" t="s">
        <v>335</v>
      </c>
      <c r="B46" s="1"/>
      <c r="C46" s="43">
        <v>5.375</v>
      </c>
      <c r="D46" s="46" t="str">
        <f>VLOOKUP($A46,'Strip ASCII'!$B$1:$C$2001,2,FALSE)</f>
        <v>912803CK7</v>
      </c>
      <c r="E46" s="2">
        <f>VLOOKUP($A46,'Strip ASCII'!$B$1:$D$2001,3,FALSE)</f>
        <v>47894</v>
      </c>
      <c r="F46" s="20">
        <f>VLOOKUP($A46,'Strip ASCII'!$B$1:$E$2001,4,FALSE)/1000</f>
        <v>16427648</v>
      </c>
      <c r="G46" s="20">
        <f>VLOOKUP($A46,'Strip ASCII'!$B$1:$F$2001,5,FALSE)/1000</f>
        <v>13971048</v>
      </c>
      <c r="H46" s="20">
        <f t="shared" si="0"/>
        <v>2456600</v>
      </c>
      <c r="I46" s="10">
        <f>VLOOKUP($A46,'Strip ASCII'!$B$1:$H$2001,7,FALSE)/1000</f>
        <v>915400</v>
      </c>
    </row>
    <row r="47" spans="1:10" s="6" customFormat="1" ht="14.25" customHeight="1">
      <c r="A47" s="50" t="s">
        <v>157</v>
      </c>
      <c r="B47" s="1"/>
      <c r="C47" s="43">
        <v>4.5</v>
      </c>
      <c r="D47" s="46" t="str">
        <f>VLOOKUP($A47,'Strip ASCII'!$B$1:$C$2001,2,FALSE)</f>
        <v>912803CX9</v>
      </c>
      <c r="E47" s="2">
        <f>VLOOKUP($A47,'Strip ASCII'!$B$1:$D$2001,3,FALSE)</f>
        <v>49720</v>
      </c>
      <c r="F47" s="20">
        <f>VLOOKUP($A47,'Strip ASCII'!$B$1:$E$2001,4,FALSE)/1000</f>
        <v>26397130</v>
      </c>
      <c r="G47" s="20">
        <f>VLOOKUP($A47,'Strip ASCII'!$B$1:$F$2001,5,FALSE)/1000</f>
        <v>13979530</v>
      </c>
      <c r="H47" s="20">
        <f>SUM(F47-G47)</f>
        <v>12417600</v>
      </c>
      <c r="I47" s="10">
        <f>VLOOKUP($A47,'Strip ASCII'!$B$1:$H$2001,7,FALSE)/1000</f>
        <v>10052400</v>
      </c>
      <c r="J47" s="6" t="s">
        <v>108</v>
      </c>
    </row>
    <row r="48" spans="1:9" s="6" customFormat="1" ht="12" customHeight="1">
      <c r="A48" s="51" t="s">
        <v>407</v>
      </c>
      <c r="B48" s="40"/>
      <c r="C48" s="47">
        <v>4.75</v>
      </c>
      <c r="D48" s="46" t="str">
        <f>VLOOKUP($A48,'Strip ASCII'!$B$1:$C$2001,2,FALSE)</f>
        <v>912803CZ4</v>
      </c>
      <c r="E48" s="2">
        <f>VLOOKUP($A48,'Strip ASCII'!$B$1:$D$2001,3,FALSE)</f>
        <v>50086</v>
      </c>
      <c r="F48" s="20">
        <f>VLOOKUP($A48,'Strip ASCII'!$B$1:$E$2001,4,FALSE)/1000</f>
        <v>9825586</v>
      </c>
      <c r="G48" s="20">
        <f>VLOOKUP($A48,'Strip ASCII'!$B$1:$F$2001,5,FALSE)/1000</f>
        <v>7918986</v>
      </c>
      <c r="H48" s="20">
        <f>SUM(F48-G48)</f>
        <v>1906600</v>
      </c>
      <c r="I48" s="10">
        <f>VLOOKUP($A48,'Strip ASCII'!$B$1:$H$2001,7,FALSE)/1000</f>
        <v>7711200</v>
      </c>
    </row>
    <row r="49" spans="1:10" s="4" customFormat="1" ht="27" customHeight="1" thickBot="1">
      <c r="A49" s="59" t="s">
        <v>117</v>
      </c>
      <c r="B49" s="60"/>
      <c r="C49" s="61"/>
      <c r="D49" s="22"/>
      <c r="E49" s="62"/>
      <c r="F49" s="63">
        <f>SUM(F8:F48)</f>
        <v>509524008</v>
      </c>
      <c r="G49" s="63">
        <f>SUM(G8:G48)</f>
        <v>351772317</v>
      </c>
      <c r="H49" s="63">
        <f>SUM(H8:H48)</f>
        <v>157751691</v>
      </c>
      <c r="I49" s="64">
        <f>SUM(I8:I48)</f>
        <v>63923988</v>
      </c>
      <c r="J49" s="65"/>
    </row>
    <row r="50" spans="1:10" s="6" customFormat="1" ht="26.25" customHeight="1" thickTop="1">
      <c r="A50" s="23" t="s">
        <v>82</v>
      </c>
      <c r="C50" s="17"/>
      <c r="D50" s="41"/>
      <c r="E50" s="42"/>
      <c r="F50" s="20"/>
      <c r="G50" s="20"/>
      <c r="H50" s="20"/>
      <c r="I50" s="10"/>
      <c r="J50" s="28"/>
    </row>
    <row r="51" spans="1:10" s="6" customFormat="1" ht="15" customHeight="1">
      <c r="A51" s="19" t="s">
        <v>154</v>
      </c>
      <c r="B51" s="5" t="s">
        <v>34</v>
      </c>
      <c r="C51" s="40" t="s">
        <v>35</v>
      </c>
      <c r="D51" s="41"/>
      <c r="E51" s="42"/>
      <c r="F51" s="20"/>
      <c r="G51" s="20"/>
      <c r="H51" s="20"/>
      <c r="I51" s="10"/>
      <c r="J51" s="28"/>
    </row>
    <row r="52" spans="1:9" s="6" customFormat="1" ht="14.25" customHeight="1">
      <c r="A52" s="50" t="s">
        <v>336</v>
      </c>
      <c r="B52" s="1" t="s">
        <v>39</v>
      </c>
      <c r="C52" s="43">
        <v>3.625</v>
      </c>
      <c r="D52" s="46" t="str">
        <f>VLOOKUP($A52,'Strip ASCII'!$B$1:$C$2001,2,FALSE)</f>
        <v>912820CL9</v>
      </c>
      <c r="E52" s="2">
        <f>VLOOKUP($A52,'Strip ASCII'!$B$1:$D$2001,3,FALSE)</f>
        <v>39462</v>
      </c>
      <c r="F52" s="20">
        <f>VLOOKUP($A52,'Strip ASCII'!$B$1:$E$2001,4,FALSE)/1000</f>
        <v>21172466.07</v>
      </c>
      <c r="G52" s="20">
        <f>VLOOKUP($A52,'Strip ASCII'!$B$1:$F$2001,5,FALSE)/1000</f>
        <v>21046526.07</v>
      </c>
      <c r="H52" s="20">
        <f aca="true" t="shared" si="1" ref="H52:H62">SUM(F52-G52)</f>
        <v>125940</v>
      </c>
      <c r="I52" s="10">
        <f>VLOOKUP($A52,'Strip ASCII'!$B$1:$H$2001,7,FALSE)/1000</f>
        <v>0</v>
      </c>
    </row>
    <row r="53" spans="1:9" s="6" customFormat="1" ht="14.25" customHeight="1">
      <c r="A53" s="50" t="s">
        <v>337</v>
      </c>
      <c r="B53" s="1" t="s">
        <v>39</v>
      </c>
      <c r="C53" s="43">
        <v>3.875</v>
      </c>
      <c r="D53" s="46" t="str">
        <f>VLOOKUP($A53,'Strip ASCII'!$B$1:$C$2001,2,FALSE)</f>
        <v>912820DN4</v>
      </c>
      <c r="E53" s="2">
        <f>VLOOKUP($A53,'Strip ASCII'!$B$1:$D$2001,3,FALSE)</f>
        <v>39828</v>
      </c>
      <c r="F53" s="20">
        <f>VLOOKUP($A53,'Strip ASCII'!$B$1:$E$2001,4,FALSE)/1000</f>
        <v>19728990.79011</v>
      </c>
      <c r="G53" s="20">
        <f>VLOOKUP($A53,'Strip ASCII'!$B$1:$F$2001,5,FALSE)/1000</f>
        <v>19727750.16011</v>
      </c>
      <c r="H53" s="20">
        <f t="shared" si="1"/>
        <v>1240.629999998957</v>
      </c>
      <c r="I53" s="10">
        <f>VLOOKUP($A53,'Strip ASCII'!$B$1:$H$2001,7,FALSE)/1000</f>
        <v>0</v>
      </c>
    </row>
    <row r="54" spans="1:9" s="6" customFormat="1" ht="14.25" customHeight="1">
      <c r="A54" s="50" t="s">
        <v>338</v>
      </c>
      <c r="B54" s="1" t="s">
        <v>39</v>
      </c>
      <c r="C54" s="43">
        <v>4.25</v>
      </c>
      <c r="D54" s="46" t="str">
        <f>VLOOKUP($A54,'Strip ASCII'!$B$1:$C$2001,2,FALSE)</f>
        <v>912820EK9</v>
      </c>
      <c r="E54" s="2">
        <f>VLOOKUP($A54,'Strip ASCII'!$B$1:$D$2001,3,FALSE)</f>
        <v>40193</v>
      </c>
      <c r="F54" s="20">
        <f>VLOOKUP($A54,'Strip ASCII'!$B$1:$E$2001,4,FALSE)/1000</f>
        <v>13690666.975159999</v>
      </c>
      <c r="G54" s="20">
        <f>VLOOKUP($A54,'Strip ASCII'!$B$1:$F$2001,5,FALSE)/1000</f>
        <v>13690666.975159999</v>
      </c>
      <c r="H54" s="20">
        <f t="shared" si="1"/>
        <v>0</v>
      </c>
      <c r="I54" s="10">
        <f>VLOOKUP($A54,'Strip ASCII'!$B$1:$H$2001,7,FALSE)/1000</f>
        <v>0</v>
      </c>
    </row>
    <row r="55" spans="1:9" s="6" customFormat="1" ht="14.25" customHeight="1">
      <c r="A55" s="50" t="s">
        <v>416</v>
      </c>
      <c r="B55" s="1" t="s">
        <v>355</v>
      </c>
      <c r="C55" s="43">
        <v>0.875</v>
      </c>
      <c r="D55" s="46" t="str">
        <f>VLOOKUP($A55,'Strip ASCII'!$B$1:$C$2001,2,FALSE)</f>
        <v>912820KV8</v>
      </c>
      <c r="E55" s="2">
        <f>VLOOKUP($A55,'Strip ASCII'!$B$1:$D$2001,3,FALSE)</f>
        <v>40283</v>
      </c>
      <c r="F55" s="20">
        <f>VLOOKUP($A55,'Strip ASCII'!$B$1:$E$2001,4,FALSE)/1000</f>
        <v>30073197.81024</v>
      </c>
      <c r="G55" s="20">
        <f>VLOOKUP($A55,'Strip ASCII'!$B$1:$F$2001,5,FALSE)/1000</f>
        <v>30073197.81024</v>
      </c>
      <c r="H55" s="20">
        <f t="shared" si="1"/>
        <v>0</v>
      </c>
      <c r="I55" s="10">
        <f>VLOOKUP($A55,'Strip ASCII'!$B$1:$H$2001,7,FALSE)/1000</f>
        <v>0</v>
      </c>
    </row>
    <row r="56" spans="1:9" s="6" customFormat="1" ht="14.25" customHeight="1">
      <c r="A56" s="50" t="s">
        <v>417</v>
      </c>
      <c r="B56" s="1" t="s">
        <v>39</v>
      </c>
      <c r="C56" s="43">
        <v>3.5</v>
      </c>
      <c r="D56" s="46" t="str">
        <f>VLOOKUP($A56,'Strip ASCII'!$B$1:$C$2001,2,FALSE)</f>
        <v>912820GA9</v>
      </c>
      <c r="E56" s="2">
        <f>VLOOKUP($A56,'Strip ASCII'!$B$1:$D$2001,3,FALSE)</f>
        <v>40558</v>
      </c>
      <c r="F56" s="20">
        <f>VLOOKUP($A56,'Strip ASCII'!$B$1:$E$2001,4,FALSE)/1000</f>
        <v>12860431.10472</v>
      </c>
      <c r="G56" s="20">
        <f>VLOOKUP($A56,'Strip ASCII'!$B$1:$F$2001,5,FALSE)/1000</f>
        <v>12860431.10472</v>
      </c>
      <c r="H56" s="20">
        <f t="shared" si="1"/>
        <v>0</v>
      </c>
      <c r="I56" s="10">
        <f>VLOOKUP($A56,'Strip ASCII'!$B$1:$H$2001,7,FALSE)/1000</f>
        <v>0</v>
      </c>
    </row>
    <row r="57" spans="1:10" s="6" customFormat="1" ht="14.25" customHeight="1">
      <c r="A57" s="50" t="s">
        <v>116</v>
      </c>
      <c r="B57" s="1" t="s">
        <v>348</v>
      </c>
      <c r="C57" s="43">
        <v>2.375</v>
      </c>
      <c r="D57" s="46" t="str">
        <f>VLOOKUP($A57,'Strip ASCII'!$B$1:$C$2001,2,FALSE)</f>
        <v>912820MY0</v>
      </c>
      <c r="E57" s="2">
        <f>VLOOKUP($A57,'Strip ASCII'!$B$1:$D$2001,3,FALSE)</f>
        <v>40648</v>
      </c>
      <c r="F57" s="20">
        <f>VLOOKUP($A57,'Strip ASCII'!$B$1:$E$2001,4,FALSE)/1000</f>
        <v>20683519.06155</v>
      </c>
      <c r="G57" s="20">
        <f>VLOOKUP($A57,'Strip ASCII'!$B$1:$F$2001,5,FALSE)/1000</f>
        <v>20683519.06155</v>
      </c>
      <c r="H57" s="20">
        <f t="shared" si="1"/>
        <v>0</v>
      </c>
      <c r="I57" s="10">
        <f>VLOOKUP($A57,'Strip ASCII'!$B$1:$H$2001,7,FALSE)/1000</f>
        <v>0</v>
      </c>
      <c r="J57" s="6" t="s">
        <v>108</v>
      </c>
    </row>
    <row r="58" spans="1:9" s="6" customFormat="1" ht="14.25" customHeight="1">
      <c r="A58" s="50" t="s">
        <v>418</v>
      </c>
      <c r="B58" s="1" t="s">
        <v>39</v>
      </c>
      <c r="C58" s="43">
        <v>3.375</v>
      </c>
      <c r="D58" s="46" t="str">
        <f>VLOOKUP($A58,'Strip ASCII'!$B$1:$C$2001,2,FALSE)</f>
        <v>912820GT8</v>
      </c>
      <c r="E58" s="2">
        <f>VLOOKUP($A58,'Strip ASCII'!$B$1:$D$2001,3,FALSE)</f>
        <v>40923</v>
      </c>
      <c r="F58" s="20">
        <f>VLOOKUP($A58,'Strip ASCII'!$B$1:$E$2001,4,FALSE)/1000</f>
        <v>6880007.67555</v>
      </c>
      <c r="G58" s="20">
        <f>VLOOKUP($A58,'Strip ASCII'!$B$1:$F$2001,5,FALSE)/1000</f>
        <v>6880007.67555</v>
      </c>
      <c r="H58" s="20">
        <f t="shared" si="1"/>
        <v>0</v>
      </c>
      <c r="I58" s="10">
        <f>VLOOKUP($A58,'Strip ASCII'!$B$1:$H$2001,7,FALSE)/1000</f>
        <v>0</v>
      </c>
    </row>
    <row r="59" spans="1:9" s="6" customFormat="1" ht="14.25" customHeight="1">
      <c r="A59" s="50" t="s">
        <v>420</v>
      </c>
      <c r="B59" s="1" t="s">
        <v>38</v>
      </c>
      <c r="C59" s="43">
        <v>2</v>
      </c>
      <c r="D59" s="46" t="str">
        <f>VLOOKUP($A59,'Strip ASCII'!$B$1:$C$2001,2,FALSE)</f>
        <v>912820PK7</v>
      </c>
      <c r="E59" s="2">
        <f>VLOOKUP($A59,'Strip ASCII'!$B$1:$D$2001,3,FALSE)</f>
        <v>41014</v>
      </c>
      <c r="F59" s="20">
        <f>VLOOKUP($A59,'Strip ASCII'!$B$1:$E$2001,4,FALSE)/1000</f>
        <v>10150188.66193</v>
      </c>
      <c r="G59" s="20">
        <f>VLOOKUP($A59,'Strip ASCII'!$B$1:$F$2001,5,FALSE)/1000</f>
        <v>10150188.66193</v>
      </c>
      <c r="H59" s="20">
        <f>SUM(F59-G59)</f>
        <v>0</v>
      </c>
      <c r="I59" s="10">
        <f>VLOOKUP($A59,'Strip ASCII'!$B$1:$H$2001,7,FALSE)/1000</f>
        <v>0</v>
      </c>
    </row>
    <row r="60" spans="1:9" s="6" customFormat="1" ht="14.25" customHeight="1">
      <c r="A60" s="50" t="s">
        <v>419</v>
      </c>
      <c r="B60" s="1" t="s">
        <v>350</v>
      </c>
      <c r="C60" s="43">
        <v>3</v>
      </c>
      <c r="D60" s="46" t="str">
        <f>VLOOKUP($A60,'Strip ASCII'!$B$1:$C$2001,2,FALSE)</f>
        <v>912820HC4</v>
      </c>
      <c r="E60" s="2">
        <f>VLOOKUP($A60,'Strip ASCII'!$B$1:$D$2001,3,FALSE)</f>
        <v>41105</v>
      </c>
      <c r="F60" s="20">
        <f>VLOOKUP($A60,'Strip ASCII'!$B$1:$E$2001,4,FALSE)/1000</f>
        <v>26047060.62861</v>
      </c>
      <c r="G60" s="20">
        <f>VLOOKUP($A60,'Strip ASCII'!$B$1:$F$2001,5,FALSE)/1000</f>
        <v>26047060.62861</v>
      </c>
      <c r="H60" s="20">
        <f t="shared" si="1"/>
        <v>0</v>
      </c>
      <c r="I60" s="10">
        <f>VLOOKUP($A60,'Strip ASCII'!$B$1:$H$2001,7,FALSE)/1000</f>
        <v>0</v>
      </c>
    </row>
    <row r="61" spans="1:9" s="6" customFormat="1" ht="14.25" customHeight="1">
      <c r="A61" s="50" t="s">
        <v>158</v>
      </c>
      <c r="B61" s="1" t="s">
        <v>350</v>
      </c>
      <c r="C61" s="43">
        <v>1.875</v>
      </c>
      <c r="D61" s="46" t="str">
        <f>VLOOKUP($A61,'Strip ASCII'!$B$1:$C$2001,2,FALSE)</f>
        <v>912820JA6</v>
      </c>
      <c r="E61" s="2">
        <f>VLOOKUP($A61,'Strip ASCII'!$B$1:$D$2001,3,FALSE)</f>
        <v>41470</v>
      </c>
      <c r="F61" s="20">
        <f>VLOOKUP($A61,'Strip ASCII'!$B$1:$E$2001,4,FALSE)/1000</f>
        <v>22165215.788200002</v>
      </c>
      <c r="G61" s="20">
        <f>VLOOKUP($A61,'Strip ASCII'!$B$1:$F$2001,5,FALSE)/1000</f>
        <v>22165215.788200002</v>
      </c>
      <c r="H61" s="20">
        <f t="shared" si="1"/>
        <v>0</v>
      </c>
      <c r="I61" s="10">
        <f>VLOOKUP($A61,'Strip ASCII'!$B$1:$H$2001,7,FALSE)/1000</f>
        <v>0</v>
      </c>
    </row>
    <row r="62" spans="1:9" s="6" customFormat="1" ht="14.25" customHeight="1">
      <c r="A62" s="50" t="s">
        <v>159</v>
      </c>
      <c r="B62" s="1" t="s">
        <v>39</v>
      </c>
      <c r="C62" s="43">
        <v>2</v>
      </c>
      <c r="D62" s="46" t="str">
        <f>VLOOKUP($A62,'Strip ASCII'!$B$1:$C$2001,2,FALSE)</f>
        <v>912820JT5</v>
      </c>
      <c r="E62" s="2">
        <f>VLOOKUP($A62,'Strip ASCII'!$B$1:$D$2001,3,FALSE)</f>
        <v>41654</v>
      </c>
      <c r="F62" s="20">
        <f>VLOOKUP($A62,'Strip ASCII'!$B$1:$E$2001,4,FALSE)/1000</f>
        <v>23125659.98068</v>
      </c>
      <c r="G62" s="20">
        <f>VLOOKUP($A62,'Strip ASCII'!$B$1:$F$2001,5,FALSE)/1000</f>
        <v>23125659.98068</v>
      </c>
      <c r="H62" s="20">
        <f t="shared" si="1"/>
        <v>0</v>
      </c>
      <c r="I62" s="10">
        <f>VLOOKUP($A62,'Strip ASCII'!$B$1:$H$2001,7,FALSE)/1000</f>
        <v>0</v>
      </c>
    </row>
    <row r="63" spans="1:9" s="6" customFormat="1" ht="14.25" customHeight="1">
      <c r="A63" s="50" t="s">
        <v>229</v>
      </c>
      <c r="B63" s="1" t="s">
        <v>355</v>
      </c>
      <c r="C63" s="43">
        <v>2</v>
      </c>
      <c r="D63" s="46" t="str">
        <f>VLOOKUP($A63,'Strip ASCII'!$B$1:$C$2001,2,FALSE)</f>
        <v>912820KL0</v>
      </c>
      <c r="E63" s="2">
        <f>VLOOKUP($A63,'Strip ASCII'!$B$1:$D$2001,3,FALSE)</f>
        <v>41835</v>
      </c>
      <c r="F63" s="20">
        <f>VLOOKUP($A63,'Strip ASCII'!$B$1:$E$2001,4,FALSE)/1000</f>
        <v>20511022.1736</v>
      </c>
      <c r="G63" s="20">
        <f>VLOOKUP($A63,'Strip ASCII'!$B$1:$F$2001,5,FALSE)/1000</f>
        <v>20511022.1736</v>
      </c>
      <c r="H63" s="20">
        <f aca="true" t="shared" si="2" ref="H63:H68">SUM(F63-G63)</f>
        <v>0</v>
      </c>
      <c r="I63" s="10">
        <f>VLOOKUP($A63,'Strip ASCII'!$B$1:$H$2001,7,FALSE)/1000</f>
        <v>0</v>
      </c>
    </row>
    <row r="64" spans="1:9" s="6" customFormat="1" ht="14.25" customHeight="1">
      <c r="A64" s="50" t="s">
        <v>230</v>
      </c>
      <c r="B64" s="1" t="s">
        <v>39</v>
      </c>
      <c r="C64" s="43">
        <v>1.625</v>
      </c>
      <c r="D64" s="46" t="str">
        <f>VLOOKUP($A64,'Strip ASCII'!$B$1:$C$2001,2,FALSE)</f>
        <v>912820LE5</v>
      </c>
      <c r="E64" s="2">
        <f>VLOOKUP($A64,'Strip ASCII'!$B$1:$D$2001,3,FALSE)</f>
        <v>42019</v>
      </c>
      <c r="F64" s="20">
        <f>VLOOKUP($A64,'Strip ASCII'!$B$1:$E$2001,4,FALSE)/1000</f>
        <v>20246984.73672</v>
      </c>
      <c r="G64" s="20">
        <f>VLOOKUP($A64,'Strip ASCII'!$B$1:$F$2001,5,FALSE)/1000</f>
        <v>20246984.73672</v>
      </c>
      <c r="H64" s="20">
        <f t="shared" si="2"/>
        <v>0</v>
      </c>
      <c r="I64" s="10">
        <f>VLOOKUP($A64,'Strip ASCII'!$B$1:$H$2001,7,FALSE)/1000</f>
        <v>0</v>
      </c>
    </row>
    <row r="65" spans="1:9" s="6" customFormat="1" ht="14.25" customHeight="1">
      <c r="A65" s="50" t="s">
        <v>191</v>
      </c>
      <c r="B65" s="1" t="s">
        <v>355</v>
      </c>
      <c r="C65" s="43">
        <v>1.875</v>
      </c>
      <c r="D65" s="46" t="str">
        <f>VLOOKUP($A65,'Strip ASCII'!$B$1:$C$2001,2,FALSE)</f>
        <v>912820LX3</v>
      </c>
      <c r="E65" s="2">
        <f>VLOOKUP($A65,'Strip ASCII'!$B$1:$D$2001,3,FALSE)</f>
        <v>42200</v>
      </c>
      <c r="F65" s="20">
        <f>VLOOKUP($A65,'Strip ASCII'!$B$1:$E$2001,4,FALSE)/1000</f>
        <v>17782287.19561</v>
      </c>
      <c r="G65" s="20">
        <f>VLOOKUP($A65,'Strip ASCII'!$B$1:$F$2001,5,FALSE)/1000</f>
        <v>17782287.19561</v>
      </c>
      <c r="H65" s="20">
        <f t="shared" si="2"/>
        <v>0</v>
      </c>
      <c r="I65" s="10">
        <f>VLOOKUP($A65,'Strip ASCII'!$B$1:$H$2001,7,FALSE)/1000</f>
        <v>0</v>
      </c>
    </row>
    <row r="66" spans="1:10" s="6" customFormat="1" ht="14.25" customHeight="1">
      <c r="A66" s="50" t="s">
        <v>374</v>
      </c>
      <c r="B66" s="1" t="s">
        <v>39</v>
      </c>
      <c r="C66" s="43">
        <v>2</v>
      </c>
      <c r="D66" s="46" t="str">
        <f>VLOOKUP($A66,'Strip ASCII'!$B$1:$C$2001,2,FALSE)</f>
        <v>912820MQ7</v>
      </c>
      <c r="E66" s="2">
        <f>VLOOKUP($A66,'Strip ASCII'!$B$1:$D$2001,3,FALSE)</f>
        <v>42384</v>
      </c>
      <c r="F66" s="20">
        <f>VLOOKUP($A66,'Strip ASCII'!$B$1:$E$2001,4,FALSE)/1000</f>
        <v>17427559.73584</v>
      </c>
      <c r="G66" s="20">
        <f>VLOOKUP($A66,'Strip ASCII'!$B$1:$F$2001,5,FALSE)/1000</f>
        <v>17427559.73584</v>
      </c>
      <c r="H66" s="20">
        <f t="shared" si="2"/>
        <v>0</v>
      </c>
      <c r="I66" s="10">
        <f>VLOOKUP($A66,'Strip ASCII'!$B$1:$H$2001,7,FALSE)/1000</f>
        <v>0</v>
      </c>
      <c r="J66" s="6" t="s">
        <v>108</v>
      </c>
    </row>
    <row r="67" spans="1:9" s="6" customFormat="1" ht="14.25" customHeight="1">
      <c r="A67" s="50" t="s">
        <v>181</v>
      </c>
      <c r="B67" s="1" t="s">
        <v>355</v>
      </c>
      <c r="C67" s="43">
        <v>2.5</v>
      </c>
      <c r="D67" s="46" t="str">
        <f>VLOOKUP($A67,'Strip ASCII'!$B$1:$C$2001,2,FALSE)</f>
        <v>912820NH6</v>
      </c>
      <c r="E67" s="2">
        <f>VLOOKUP($A67,'Strip ASCII'!$B$1:$D$2001,3,FALSE)</f>
        <v>42566</v>
      </c>
      <c r="F67" s="20">
        <f>VLOOKUP($A67,'Strip ASCII'!$B$1:$E$2001,4,FALSE)/1000</f>
        <v>20150044.29868</v>
      </c>
      <c r="G67" s="20">
        <f>VLOOKUP($A67,'Strip ASCII'!$B$1:$F$2001,5,FALSE)/1000</f>
        <v>20150044.29868</v>
      </c>
      <c r="H67" s="20">
        <f t="shared" si="2"/>
        <v>0</v>
      </c>
      <c r="I67" s="10">
        <f>VLOOKUP($A67,'Strip ASCII'!$B$1:$H$2001,7,FALSE)/1000</f>
        <v>0</v>
      </c>
    </row>
    <row r="68" spans="1:9" s="6" customFormat="1" ht="14.25" customHeight="1">
      <c r="A68" s="50" t="s">
        <v>4</v>
      </c>
      <c r="B68" s="1" t="s">
        <v>39</v>
      </c>
      <c r="C68" s="43">
        <v>2.375</v>
      </c>
      <c r="D68" s="46" t="str">
        <f>VLOOKUP($A68,'Strip ASCII'!$B$1:$C$2001,2,FALSE)</f>
        <v>912820PA9</v>
      </c>
      <c r="E68" s="2">
        <f>VLOOKUP($A68,'Strip ASCII'!$B$1:$D$2001,3,FALSE)</f>
        <v>42750</v>
      </c>
      <c r="F68" s="20">
        <f>VLOOKUP($A68,'Strip ASCII'!$B$1:$E$2001,4,FALSE)/1000</f>
        <v>17403211.35613</v>
      </c>
      <c r="G68" s="20">
        <f>VLOOKUP($A68,'Strip ASCII'!$B$1:$F$2001,5,FALSE)/1000</f>
        <v>17403211.35613</v>
      </c>
      <c r="H68" s="20">
        <f t="shared" si="2"/>
        <v>0</v>
      </c>
      <c r="I68" s="10">
        <f>VLOOKUP($A68,'Strip ASCII'!$B$1:$H$2001,7,FALSE)/1000</f>
        <v>0</v>
      </c>
    </row>
    <row r="69" spans="1:9" s="6" customFormat="1" ht="14.25" customHeight="1">
      <c r="A69" s="50"/>
      <c r="B69" s="1"/>
      <c r="C69" s="43"/>
      <c r="D69" s="84"/>
      <c r="E69" s="82"/>
      <c r="F69" s="84"/>
      <c r="G69" s="84"/>
      <c r="H69" s="83"/>
      <c r="I69" s="86"/>
    </row>
    <row r="70" spans="1:9" s="6" customFormat="1" ht="14.25" customHeight="1">
      <c r="A70" s="50"/>
      <c r="B70" s="1"/>
      <c r="C70" s="43"/>
      <c r="D70" s="84"/>
      <c r="E70" s="82"/>
      <c r="F70" s="84"/>
      <c r="G70" s="84"/>
      <c r="H70" s="83"/>
      <c r="I70" s="86"/>
    </row>
    <row r="71" spans="1:9" s="6" customFormat="1" ht="14.25" customHeight="1">
      <c r="A71" s="50"/>
      <c r="B71" s="1"/>
      <c r="C71" s="43"/>
      <c r="D71" s="84"/>
      <c r="E71" s="82"/>
      <c r="F71" s="84"/>
      <c r="G71" s="84"/>
      <c r="H71" s="83"/>
      <c r="I71" s="86"/>
    </row>
    <row r="72" spans="1:9" s="6" customFormat="1" ht="14.25" customHeight="1">
      <c r="A72" s="50"/>
      <c r="B72" s="1"/>
      <c r="C72" s="43"/>
      <c r="D72" s="84"/>
      <c r="E72" s="82"/>
      <c r="F72" s="84"/>
      <c r="G72" s="84"/>
      <c r="H72" s="83"/>
      <c r="I72" s="86"/>
    </row>
    <row r="73" spans="1:9" s="6" customFormat="1" ht="14.25" customHeight="1">
      <c r="A73" s="50"/>
      <c r="B73" s="1"/>
      <c r="C73" s="43"/>
      <c r="D73" s="84"/>
      <c r="E73" s="82"/>
      <c r="F73" s="84"/>
      <c r="G73" s="84"/>
      <c r="H73" s="83"/>
      <c r="I73" s="86"/>
    </row>
    <row r="74" spans="1:9" s="6" customFormat="1" ht="14.25" customHeight="1">
      <c r="A74" s="50"/>
      <c r="B74" s="1"/>
      <c r="C74" s="43"/>
      <c r="D74" s="84"/>
      <c r="E74" s="82"/>
      <c r="F74" s="84"/>
      <c r="G74" s="84"/>
      <c r="H74" s="83"/>
      <c r="I74" s="86"/>
    </row>
    <row r="75" spans="1:17" ht="15.75" customHeight="1" thickBot="1">
      <c r="A75" s="11"/>
      <c r="B75" s="11"/>
      <c r="C75" s="53"/>
      <c r="D75" s="85"/>
      <c r="E75" s="54"/>
      <c r="F75" s="85"/>
      <c r="G75" s="85"/>
      <c r="H75" s="55"/>
      <c r="I75" s="87"/>
      <c r="J75" s="18"/>
      <c r="K75" s="12"/>
      <c r="L75" s="13"/>
      <c r="M75" s="13"/>
      <c r="N75" s="13"/>
      <c r="O75" s="14"/>
      <c r="P75" s="13"/>
      <c r="Q75" s="13"/>
    </row>
    <row r="76" spans="1:10" s="17" customFormat="1" ht="18.75" customHeight="1" thickBot="1" thickTop="1">
      <c r="A76" s="79" t="s">
        <v>423</v>
      </c>
      <c r="B76" s="79"/>
      <c r="C76" s="79"/>
      <c r="D76" s="79"/>
      <c r="E76" s="80"/>
      <c r="F76" s="80"/>
      <c r="G76" s="80"/>
      <c r="H76" s="80"/>
      <c r="I76" s="80"/>
      <c r="J76" s="24"/>
    </row>
    <row r="77" spans="4:12" s="6" customFormat="1" ht="24.75" customHeight="1" thickTop="1">
      <c r="D77" s="32" t="s">
        <v>94</v>
      </c>
      <c r="E77" s="7"/>
      <c r="F77" s="33" t="s">
        <v>361</v>
      </c>
      <c r="G77" s="5"/>
      <c r="H77" s="5"/>
      <c r="I77" s="25"/>
      <c r="J77" s="28"/>
      <c r="K77" s="28"/>
      <c r="L77" s="28"/>
    </row>
    <row r="78" spans="1:11" s="6" customFormat="1" ht="16.5" customHeight="1">
      <c r="A78" s="5" t="s">
        <v>244</v>
      </c>
      <c r="B78" s="5"/>
      <c r="C78" s="5"/>
      <c r="D78" s="32" t="s">
        <v>95</v>
      </c>
      <c r="E78" s="32" t="s">
        <v>96</v>
      </c>
      <c r="F78" s="7"/>
      <c r="I78" s="34" t="s">
        <v>166</v>
      </c>
      <c r="J78" s="29"/>
      <c r="K78" s="27"/>
    </row>
    <row r="79" spans="4:12" s="6" customFormat="1" ht="15.75" customHeight="1">
      <c r="D79" s="32" t="s">
        <v>362</v>
      </c>
      <c r="E79" s="7"/>
      <c r="F79" s="35" t="s">
        <v>363</v>
      </c>
      <c r="G79" s="35" t="s">
        <v>177</v>
      </c>
      <c r="H79" s="35" t="s">
        <v>177</v>
      </c>
      <c r="I79" s="36" t="s">
        <v>316</v>
      </c>
      <c r="J79" s="3"/>
      <c r="K79" s="17"/>
      <c r="L79" s="17"/>
    </row>
    <row r="80" spans="1:10" s="6" customFormat="1" ht="14.25" customHeight="1">
      <c r="A80" s="8"/>
      <c r="B80" s="8"/>
      <c r="C80" s="8"/>
      <c r="D80" s="9"/>
      <c r="E80" s="9"/>
      <c r="F80" s="37" t="s">
        <v>165</v>
      </c>
      <c r="G80" s="38" t="s">
        <v>408</v>
      </c>
      <c r="H80" s="38" t="s">
        <v>409</v>
      </c>
      <c r="I80" s="39"/>
      <c r="J80" s="31"/>
    </row>
    <row r="81" spans="1:10" s="6" customFormat="1" ht="26.25" customHeight="1">
      <c r="A81" s="23" t="s">
        <v>364</v>
      </c>
      <c r="C81" s="17"/>
      <c r="D81" s="41"/>
      <c r="E81" s="42"/>
      <c r="F81" s="20"/>
      <c r="G81" s="20"/>
      <c r="H81" s="20"/>
      <c r="I81" s="10"/>
      <c r="J81" s="28"/>
    </row>
    <row r="82" spans="1:10" s="6" customFormat="1" ht="15" customHeight="1">
      <c r="A82" s="19" t="s">
        <v>154</v>
      </c>
      <c r="B82" s="5" t="s">
        <v>34</v>
      </c>
      <c r="C82" s="40" t="s">
        <v>35</v>
      </c>
      <c r="D82" s="41"/>
      <c r="E82" s="42"/>
      <c r="F82" s="20"/>
      <c r="G82" s="20"/>
      <c r="H82" s="20"/>
      <c r="I82" s="10"/>
      <c r="J82" s="28"/>
    </row>
    <row r="83" spans="1:9" s="6" customFormat="1" ht="14.25" customHeight="1">
      <c r="A83" s="50" t="s">
        <v>80</v>
      </c>
      <c r="B83" s="1"/>
      <c r="C83" s="43">
        <v>2.375</v>
      </c>
      <c r="D83" s="46" t="str">
        <f>VLOOKUP($A83,'Strip ASCII'!$B$1:$C$2001,2,FALSE)</f>
        <v>912803CN1</v>
      </c>
      <c r="E83" s="2">
        <f>VLOOKUP($A83,'Strip ASCII'!$B$1:$D$2001,3,FALSE)</f>
        <v>45672</v>
      </c>
      <c r="F83" s="20">
        <f>VLOOKUP($A83,'Strip ASCII'!$B$1:$E$2001,4,FALSE)/1000</f>
        <v>30224048.408400003</v>
      </c>
      <c r="G83" s="20">
        <f>VLOOKUP($A83,'Strip ASCII'!$B$1:$F$2001,5,FALSE)/1000</f>
        <v>30224048.408400003</v>
      </c>
      <c r="H83" s="20">
        <f aca="true" t="shared" si="3" ref="H83:H88">SUM(F83-G83)</f>
        <v>0</v>
      </c>
      <c r="I83" s="10">
        <f>VLOOKUP($A83,'Strip ASCII'!$B$1:$H$2001,7,FALSE)/1000</f>
        <v>0</v>
      </c>
    </row>
    <row r="84" spans="1:9" s="6" customFormat="1" ht="14.25" customHeight="1">
      <c r="A84" s="50" t="s">
        <v>376</v>
      </c>
      <c r="B84" s="1"/>
      <c r="C84" s="43">
        <v>2</v>
      </c>
      <c r="D84" s="46" t="str">
        <f>VLOOKUP($A84,'Strip ASCII'!$B$1:$C$2001,2,FALSE)</f>
        <v>912803CW1</v>
      </c>
      <c r="E84" s="2">
        <f>VLOOKUP($A84,'Strip ASCII'!$B$1:$D$2001,3,FALSE)</f>
        <v>46037</v>
      </c>
      <c r="F84" s="20">
        <f>VLOOKUP($A84,'Strip ASCII'!$B$1:$E$2001,4,FALSE)/1000</f>
        <v>20502519.93904</v>
      </c>
      <c r="G84" s="20">
        <f>VLOOKUP($A84,'Strip ASCII'!$B$1:$F$2001,5,FALSE)/1000</f>
        <v>20502519.93904</v>
      </c>
      <c r="H84" s="20">
        <f t="shared" si="3"/>
        <v>0</v>
      </c>
      <c r="I84" s="10">
        <f>VLOOKUP($A84,'Strip ASCII'!$B$1:$H$2001,7,FALSE)/1000</f>
        <v>0</v>
      </c>
    </row>
    <row r="85" spans="1:9" s="6" customFormat="1" ht="14.25" customHeight="1">
      <c r="A85" s="50" t="s">
        <v>3</v>
      </c>
      <c r="B85" s="1"/>
      <c r="C85" s="43">
        <v>2.375</v>
      </c>
      <c r="D85" s="46" t="str">
        <f>VLOOKUP($A85,'Strip ASCII'!$B$1:$C$2001,2,FALSE)</f>
        <v>912803CY7</v>
      </c>
      <c r="E85" s="2">
        <f>VLOOKUP($A85,'Strip ASCII'!$B$1:$D$2001,3,FALSE)</f>
        <v>46402</v>
      </c>
      <c r="F85" s="20">
        <f>VLOOKUP($A85,'Strip ASCII'!$B$1:$E$2001,4,FALSE)/1000</f>
        <v>9270454.35756</v>
      </c>
      <c r="G85" s="20">
        <f>VLOOKUP($A85,'Strip ASCII'!$B$1:$F$2001,5,FALSE)/1000</f>
        <v>9270454.35756</v>
      </c>
      <c r="H85" s="20">
        <f>SUM(F85-G85)</f>
        <v>0</v>
      </c>
      <c r="I85" s="10">
        <f>VLOOKUP($A85,'Strip ASCII'!$B$1:$H$2001,7,FALSE)/1000</f>
        <v>0</v>
      </c>
    </row>
    <row r="86" spans="1:9" s="6" customFormat="1" ht="14.25" customHeight="1">
      <c r="A86" s="50" t="s">
        <v>211</v>
      </c>
      <c r="B86" s="1"/>
      <c r="C86" s="43">
        <v>3.625</v>
      </c>
      <c r="D86" s="46" t="str">
        <f>VLOOKUP($A86,'Strip ASCII'!$B$1:$C$2001,2,FALSE)</f>
        <v>912803BN2</v>
      </c>
      <c r="E86" s="2">
        <f>VLOOKUP($A86,'Strip ASCII'!$B$1:$D$2001,3,FALSE)</f>
        <v>46858</v>
      </c>
      <c r="F86" s="20">
        <f>VLOOKUP($A86,'Strip ASCII'!$B$1:$E$2001,4,FALSE)/1000</f>
        <v>21112943.98488</v>
      </c>
      <c r="G86" s="20">
        <f>VLOOKUP($A86,'Strip ASCII'!$B$1:$F$2001,5,FALSE)/1000</f>
        <v>21106654.18488</v>
      </c>
      <c r="H86" s="20">
        <f t="shared" si="3"/>
        <v>6289.800000000745</v>
      </c>
      <c r="I86" s="10">
        <f>VLOOKUP($A86,'Strip ASCII'!$B$1:$H$2001,7,FALSE)/1000</f>
        <v>0</v>
      </c>
    </row>
    <row r="87" spans="1:9" s="6" customFormat="1" ht="14.25" customHeight="1">
      <c r="A87" s="50" t="s">
        <v>212</v>
      </c>
      <c r="B87" s="1"/>
      <c r="C87" s="43">
        <v>3.875</v>
      </c>
      <c r="D87" s="46" t="str">
        <f>VLOOKUP($A87,'Strip ASCII'!$B$1:$C$2001,2,FALSE)</f>
        <v>912803CF8</v>
      </c>
      <c r="E87" s="2">
        <f>VLOOKUP($A87,'Strip ASCII'!$B$1:$D$2001,3,FALSE)</f>
        <v>47223</v>
      </c>
      <c r="F87" s="20">
        <f>VLOOKUP($A87,'Strip ASCII'!$B$1:$E$2001,4,FALSE)/1000</f>
        <v>24130538.20464</v>
      </c>
      <c r="G87" s="20">
        <f>VLOOKUP($A87,'Strip ASCII'!$B$1:$F$2001,5,FALSE)/1000</f>
        <v>23975830.70464</v>
      </c>
      <c r="H87" s="20">
        <f t="shared" si="3"/>
        <v>154707.5</v>
      </c>
      <c r="I87" s="10">
        <f>VLOOKUP($A87,'Strip ASCII'!$B$1:$H$2001,7,FALSE)/1000</f>
        <v>0</v>
      </c>
    </row>
    <row r="88" spans="1:9" s="6" customFormat="1" ht="14.25" customHeight="1">
      <c r="A88" s="51" t="s">
        <v>213</v>
      </c>
      <c r="B88" s="40"/>
      <c r="C88" s="45">
        <v>3.375</v>
      </c>
      <c r="D88" s="46" t="str">
        <f>VLOOKUP($A88,'Strip ASCII'!$B$1:$C$2001,2,FALSE)</f>
        <v>912803CL5</v>
      </c>
      <c r="E88" s="2">
        <f>VLOOKUP($A88,'Strip ASCII'!$B$1:$D$2001,3,FALSE)</f>
        <v>48319</v>
      </c>
      <c r="F88" s="20">
        <f>VLOOKUP($A88,'Strip ASCII'!$B$1:$E$2001,4,FALSE)/1000</f>
        <v>5745374.61345</v>
      </c>
      <c r="G88" s="20">
        <f>VLOOKUP($A88,'Strip ASCII'!$B$1:$F$2001,5,FALSE)/1000</f>
        <v>5745374.61345</v>
      </c>
      <c r="H88" s="20">
        <f t="shared" si="3"/>
        <v>0</v>
      </c>
      <c r="I88" s="10">
        <f>VLOOKUP($A88,'Strip ASCII'!$B$1:$H$2001,7,FALSE)/1000</f>
        <v>0</v>
      </c>
    </row>
    <row r="89" spans="1:10" s="4" customFormat="1" ht="27" customHeight="1" thickBot="1">
      <c r="A89" s="59" t="s">
        <v>109</v>
      </c>
      <c r="B89" s="60"/>
      <c r="C89" s="61"/>
      <c r="D89" s="22"/>
      <c r="E89" s="62"/>
      <c r="F89" s="63">
        <f>SUM(F52:F88)</f>
        <v>431084393.5513</v>
      </c>
      <c r="G89" s="63">
        <f>SUM(G52:G88)</f>
        <v>430796215.62130004</v>
      </c>
      <c r="H89" s="63">
        <f>SUM(H52:H88)</f>
        <v>288177.9299999997</v>
      </c>
      <c r="I89" s="64">
        <v>0</v>
      </c>
      <c r="J89" s="65"/>
    </row>
    <row r="90" spans="1:10" s="6" customFormat="1" ht="26.25" customHeight="1" thickTop="1">
      <c r="A90" s="23" t="s">
        <v>33</v>
      </c>
      <c r="D90" s="7"/>
      <c r="E90" s="7"/>
      <c r="F90" s="7"/>
      <c r="G90" s="7"/>
      <c r="H90" s="7"/>
      <c r="I90" s="10"/>
      <c r="J90" s="28"/>
    </row>
    <row r="91" spans="1:10" s="6" customFormat="1" ht="15" customHeight="1">
      <c r="A91" s="19" t="s">
        <v>154</v>
      </c>
      <c r="B91" s="5" t="s">
        <v>34</v>
      </c>
      <c r="C91" s="40" t="s">
        <v>35</v>
      </c>
      <c r="D91" s="7"/>
      <c r="E91" s="7"/>
      <c r="F91" s="7"/>
      <c r="G91" s="7"/>
      <c r="H91" s="7"/>
      <c r="I91" s="10"/>
      <c r="J91" s="28"/>
    </row>
    <row r="92" spans="1:9" s="6" customFormat="1" ht="14.25" customHeight="1">
      <c r="A92" s="50" t="s">
        <v>19</v>
      </c>
      <c r="B92" s="1" t="s">
        <v>350</v>
      </c>
      <c r="C92" s="43">
        <v>6.625</v>
      </c>
      <c r="D92" s="46" t="str">
        <f>VLOOKUP($A92,'Strip ASCII'!$B$1:$C$2001,2,FALSE)</f>
        <v>912820BX4</v>
      </c>
      <c r="E92" s="2">
        <f>VLOOKUP($A92,'Strip ASCII'!$B$1:$D$2001,3,FALSE)</f>
        <v>39217</v>
      </c>
      <c r="F92" s="20">
        <f>VLOOKUP($A92,'Strip ASCII'!$B$1:$E$2001,4,FALSE)/1000</f>
        <v>13958186</v>
      </c>
      <c r="G92" s="20">
        <f>VLOOKUP($A92,'Strip ASCII'!$B$1:$F$2001,5,FALSE)/1000</f>
        <v>11968930</v>
      </c>
      <c r="H92" s="20">
        <f aca="true" t="shared" si="4" ref="H92:H120">SUM(F92-G92)</f>
        <v>1989256</v>
      </c>
      <c r="I92" s="10">
        <f>VLOOKUP($A92,'Strip ASCII'!$B$1:$H$2001,7,FALSE)/1000</f>
        <v>16000</v>
      </c>
    </row>
    <row r="93" spans="1:9" s="6" customFormat="1" ht="14.25" customHeight="1">
      <c r="A93" s="50" t="s">
        <v>168</v>
      </c>
      <c r="B93" s="1" t="s">
        <v>37</v>
      </c>
      <c r="C93" s="43">
        <v>4.375</v>
      </c>
      <c r="D93" s="46" t="str">
        <f>VLOOKUP($A93,'Strip ASCII'!$B$1:$C$2001,2,FALSE)</f>
        <v>912820GZ4</v>
      </c>
      <c r="E93" s="2">
        <f>VLOOKUP($A93,'Strip ASCII'!$B$1:$D$2001,3,FALSE)</f>
        <v>39217</v>
      </c>
      <c r="F93" s="20">
        <f>VLOOKUP($A93,'Strip ASCII'!$B$1:$E$2001,4,FALSE)/1000</f>
        <v>24351431</v>
      </c>
      <c r="G93" s="20">
        <f>VLOOKUP($A93,'Strip ASCII'!$B$1:$F$2001,5,FALSE)/1000</f>
        <v>23810523</v>
      </c>
      <c r="H93" s="20">
        <f t="shared" si="4"/>
        <v>540908</v>
      </c>
      <c r="I93" s="10">
        <f>VLOOKUP($A93,'Strip ASCII'!$B$1:$H$2001,7,FALSE)/1000</f>
        <v>4200</v>
      </c>
    </row>
    <row r="94" spans="1:9" s="6" customFormat="1" ht="14.25" customHeight="1">
      <c r="A94" s="50" t="s">
        <v>122</v>
      </c>
      <c r="B94" s="1" t="s">
        <v>38</v>
      </c>
      <c r="C94" s="43">
        <v>3.125</v>
      </c>
      <c r="D94" s="46" t="str">
        <f>VLOOKUP($A94,'Strip ASCII'!$B$1:$C$2001,2,FALSE)</f>
        <v>912820KD8</v>
      </c>
      <c r="E94" s="2">
        <f>VLOOKUP($A94,'Strip ASCII'!$B$1:$D$2001,3,FALSE)</f>
        <v>39217</v>
      </c>
      <c r="F94" s="20">
        <f>VLOOKUP($A94,'Strip ASCII'!$B$1:$E$2001,4,FALSE)/1000</f>
        <v>27564268</v>
      </c>
      <c r="G94" s="20">
        <f>VLOOKUP($A94,'Strip ASCII'!$B$1:$F$2001,5,FALSE)/1000</f>
        <v>26441427</v>
      </c>
      <c r="H94" s="20">
        <f t="shared" si="4"/>
        <v>1122841</v>
      </c>
      <c r="I94" s="10">
        <f>VLOOKUP($A94,'Strip ASCII'!$B$1:$H$2001,7,FALSE)/1000</f>
        <v>0</v>
      </c>
    </row>
    <row r="95" spans="1:9" s="6" customFormat="1" ht="14.25" customHeight="1">
      <c r="A95" s="50" t="s">
        <v>123</v>
      </c>
      <c r="B95" s="1" t="s">
        <v>351</v>
      </c>
      <c r="C95" s="43">
        <v>3.5</v>
      </c>
      <c r="D95" s="46" t="str">
        <f>VLOOKUP($A95,'Strip ASCII'!$B$1:$C$2001,2,FALSE)</f>
        <v>912820LT2</v>
      </c>
      <c r="E95" s="2">
        <f>VLOOKUP($A95,'Strip ASCII'!$B$1:$D$2001,3,FALSE)</f>
        <v>39233</v>
      </c>
      <c r="F95" s="20">
        <f>VLOOKUP($A95,'Strip ASCII'!$B$1:$E$2001,4,FALSE)/1000</f>
        <v>29119184</v>
      </c>
      <c r="G95" s="20">
        <f>VLOOKUP($A95,'Strip ASCII'!$B$1:$F$2001,5,FALSE)/1000</f>
        <v>29119184</v>
      </c>
      <c r="H95" s="20">
        <f t="shared" si="4"/>
        <v>0</v>
      </c>
      <c r="I95" s="10">
        <f>VLOOKUP($A95,'Strip ASCII'!$B$1:$H$2001,7,FALSE)/1000</f>
        <v>0</v>
      </c>
    </row>
    <row r="96" spans="1:9" s="6" customFormat="1" ht="14.25" customHeight="1">
      <c r="A96" s="50" t="s">
        <v>124</v>
      </c>
      <c r="B96" s="1" t="s">
        <v>352</v>
      </c>
      <c r="C96" s="43">
        <v>3.625</v>
      </c>
      <c r="D96" s="46" t="str">
        <f>VLOOKUP($A96,'Strip ASCII'!$B$1:$C$2001,2,FALSE)</f>
        <v>912820LV7</v>
      </c>
      <c r="E96" s="2">
        <f>VLOOKUP($A96,'Strip ASCII'!$B$1:$D$2001,3,FALSE)</f>
        <v>39263</v>
      </c>
      <c r="F96" s="20">
        <f>VLOOKUP($A96,'Strip ASCII'!$B$1:$E$2001,4,FALSE)/1000</f>
        <v>26664251</v>
      </c>
      <c r="G96" s="20">
        <f>VLOOKUP($A96,'Strip ASCII'!$B$1:$F$2001,5,FALSE)/1000</f>
        <v>26637441</v>
      </c>
      <c r="H96" s="20">
        <f t="shared" si="4"/>
        <v>26810</v>
      </c>
      <c r="I96" s="10">
        <f>VLOOKUP($A96,'Strip ASCII'!$B$1:$H$2001,7,FALSE)/1000</f>
        <v>0</v>
      </c>
    </row>
    <row r="97" spans="1:9" s="6" customFormat="1" ht="14.25" customHeight="1">
      <c r="A97" s="50" t="s">
        <v>277</v>
      </c>
      <c r="B97" s="1" t="s">
        <v>354</v>
      </c>
      <c r="C97" s="43">
        <v>3.875</v>
      </c>
      <c r="D97" s="46" t="str">
        <f>VLOOKUP($A97,'Strip ASCII'!$B$1:$C$2001,2,FALSE)</f>
        <v>912820LY1</v>
      </c>
      <c r="E97" s="2">
        <f>VLOOKUP($A97,'Strip ASCII'!$B$1:$D$2001,3,FALSE)</f>
        <v>39294</v>
      </c>
      <c r="F97" s="20">
        <f>VLOOKUP($A97,'Strip ASCII'!$B$1:$E$2001,4,FALSE)/1000</f>
        <v>25869508</v>
      </c>
      <c r="G97" s="20">
        <f>VLOOKUP($A97,'Strip ASCII'!$B$1:$F$2001,5,FALSE)/1000</f>
        <v>25821508</v>
      </c>
      <c r="H97" s="20">
        <f t="shared" si="4"/>
        <v>48000</v>
      </c>
      <c r="I97" s="10">
        <f>VLOOKUP($A97,'Strip ASCII'!$B$1:$H$2001,7,FALSE)/1000</f>
        <v>0</v>
      </c>
    </row>
    <row r="98" spans="1:9" s="6" customFormat="1" ht="14.25" customHeight="1">
      <c r="A98" s="50" t="s">
        <v>97</v>
      </c>
      <c r="B98" s="1" t="s">
        <v>355</v>
      </c>
      <c r="C98" s="43">
        <v>6.125</v>
      </c>
      <c r="D98" s="46" t="str">
        <f>VLOOKUP($A98,'Strip ASCII'!$B$1:$C$2001,2,FALSE)</f>
        <v>912820CA3</v>
      </c>
      <c r="E98" s="2">
        <f>VLOOKUP($A98,'Strip ASCII'!$B$1:$D$2001,3,FALSE)</f>
        <v>39309</v>
      </c>
      <c r="F98" s="20">
        <f>VLOOKUP($A98,'Strip ASCII'!$B$1:$E$2001,4,FALSE)/1000</f>
        <v>25636803</v>
      </c>
      <c r="G98" s="20">
        <f>VLOOKUP($A98,'Strip ASCII'!$B$1:$F$2001,5,FALSE)/1000</f>
        <v>23223497</v>
      </c>
      <c r="H98" s="20">
        <f t="shared" si="4"/>
        <v>2413306</v>
      </c>
      <c r="I98" s="10">
        <f>VLOOKUP($A98,'Strip ASCII'!$B$1:$H$2001,7,FALSE)/1000</f>
        <v>69862</v>
      </c>
    </row>
    <row r="99" spans="1:9" s="6" customFormat="1" ht="14.25" customHeight="1">
      <c r="A99" s="50" t="s">
        <v>98</v>
      </c>
      <c r="B99" s="1" t="s">
        <v>384</v>
      </c>
      <c r="C99" s="43">
        <v>3.25</v>
      </c>
      <c r="D99" s="46" t="str">
        <f>VLOOKUP($A99,'Strip ASCII'!$B$1:$C$2001,2,FALSE)</f>
        <v>912820HE0</v>
      </c>
      <c r="E99" s="2">
        <f>VLOOKUP($A99,'Strip ASCII'!$B$1:$D$2001,3,FALSE)</f>
        <v>39309</v>
      </c>
      <c r="F99" s="20">
        <f>VLOOKUP($A99,'Strip ASCII'!$B$1:$E$2001,4,FALSE)/1000</f>
        <v>25410844</v>
      </c>
      <c r="G99" s="20">
        <f>VLOOKUP($A99,'Strip ASCII'!$B$1:$F$2001,5,FALSE)/1000</f>
        <v>25340087</v>
      </c>
      <c r="H99" s="20">
        <f t="shared" si="4"/>
        <v>70757</v>
      </c>
      <c r="I99" s="10">
        <f>VLOOKUP($A99,'Strip ASCII'!$B$1:$H$2001,7,FALSE)/1000</f>
        <v>0</v>
      </c>
    </row>
    <row r="100" spans="1:9" s="6" customFormat="1" ht="14.25" customHeight="1">
      <c r="A100" s="50" t="s">
        <v>99</v>
      </c>
      <c r="B100" s="1" t="s">
        <v>160</v>
      </c>
      <c r="C100" s="43">
        <v>2.75</v>
      </c>
      <c r="D100" s="46" t="str">
        <f>VLOOKUP($A100,'Strip ASCII'!$B$1:$C$2001,2,FALSE)</f>
        <v>912820KN6</v>
      </c>
      <c r="E100" s="2">
        <f>VLOOKUP($A100,'Strip ASCII'!$B$1:$D$2001,3,FALSE)</f>
        <v>39309</v>
      </c>
      <c r="F100" s="20">
        <f>VLOOKUP($A100,'Strip ASCII'!$B$1:$E$2001,4,FALSE)/1000</f>
        <v>24673687</v>
      </c>
      <c r="G100" s="20">
        <f>VLOOKUP($A100,'Strip ASCII'!$B$1:$F$2001,5,FALSE)/1000</f>
        <v>24374539</v>
      </c>
      <c r="H100" s="20">
        <f t="shared" si="4"/>
        <v>299148</v>
      </c>
      <c r="I100" s="10">
        <f>VLOOKUP($A100,'Strip ASCII'!$B$1:$H$2001,7,FALSE)/1000</f>
        <v>1000</v>
      </c>
    </row>
    <row r="101" spans="1:9" s="6" customFormat="1" ht="14.25" customHeight="1">
      <c r="A101" s="50" t="s">
        <v>411</v>
      </c>
      <c r="B101" s="1" t="s">
        <v>296</v>
      </c>
      <c r="C101" s="43">
        <v>4</v>
      </c>
      <c r="D101" s="46" t="str">
        <f>VLOOKUP($A101,'Strip ASCII'!$B$1:$C$2001,2,FALSE)</f>
        <v>912820MC8</v>
      </c>
      <c r="E101" s="2">
        <f>VLOOKUP($A101,'Strip ASCII'!$B$1:$D$2001,3,FALSE)</f>
        <v>39325</v>
      </c>
      <c r="F101" s="20">
        <f>VLOOKUP($A101,'Strip ASCII'!$B$1:$E$2001,4,FALSE)/1000</f>
        <v>26671232</v>
      </c>
      <c r="G101" s="20">
        <f>VLOOKUP($A101,'Strip ASCII'!$B$1:$F$2001,5,FALSE)/1000</f>
        <v>26670596</v>
      </c>
      <c r="H101" s="20">
        <f t="shared" si="4"/>
        <v>636</v>
      </c>
      <c r="I101" s="10">
        <f>VLOOKUP($A101,'Strip ASCII'!$B$1:$H$2001,7,FALSE)/1000</f>
        <v>0</v>
      </c>
    </row>
    <row r="102" spans="1:9" s="6" customFormat="1" ht="14.25" customHeight="1">
      <c r="A102" s="50" t="s">
        <v>385</v>
      </c>
      <c r="B102" s="1" t="s">
        <v>36</v>
      </c>
      <c r="C102" s="43">
        <v>4</v>
      </c>
      <c r="D102" s="46" t="str">
        <f>VLOOKUP($A102,'Strip ASCII'!$B$1:$C$2001,2,FALSE)</f>
        <v>912820ME4</v>
      </c>
      <c r="E102" s="2">
        <f>VLOOKUP($A102,'Strip ASCII'!$B$1:$D$2001,3,FALSE)</f>
        <v>39355</v>
      </c>
      <c r="F102" s="20">
        <f>VLOOKUP($A102,'Strip ASCII'!$B$1:$E$2001,4,FALSE)/1000</f>
        <v>26590770</v>
      </c>
      <c r="G102" s="20">
        <f>VLOOKUP($A102,'Strip ASCII'!$B$1:$F$2001,5,FALSE)/1000</f>
        <v>26587532</v>
      </c>
      <c r="H102" s="20">
        <f t="shared" si="4"/>
        <v>3238</v>
      </c>
      <c r="I102" s="10">
        <f>VLOOKUP($A102,'Strip ASCII'!$B$1:$H$2001,7,FALSE)/1000</f>
        <v>0</v>
      </c>
    </row>
    <row r="103" spans="1:9" s="6" customFormat="1" ht="14.25" customHeight="1">
      <c r="A103" s="50" t="s">
        <v>107</v>
      </c>
      <c r="B103" s="1" t="s">
        <v>356</v>
      </c>
      <c r="C103" s="43">
        <v>4.25</v>
      </c>
      <c r="D103" s="46" t="str">
        <f>VLOOKUP($A103,'Strip ASCII'!$B$1:$C$2001,2,FALSE)</f>
        <v>912820MG9</v>
      </c>
      <c r="E103" s="2">
        <f>VLOOKUP($A103,'Strip ASCII'!$B$1:$D$2001,3,FALSE)</f>
        <v>39386</v>
      </c>
      <c r="F103" s="20">
        <f>VLOOKUP($A103,'Strip ASCII'!$B$1:$E$2001,4,FALSE)/1000</f>
        <v>26552797</v>
      </c>
      <c r="G103" s="20">
        <f>VLOOKUP($A103,'Strip ASCII'!$B$1:$F$2001,5,FALSE)/1000</f>
        <v>26346556</v>
      </c>
      <c r="H103" s="20">
        <f t="shared" si="4"/>
        <v>206241</v>
      </c>
      <c r="I103" s="10">
        <f>VLOOKUP($A103,'Strip ASCII'!$B$1:$H$2001,7,FALSE)/1000</f>
        <v>0</v>
      </c>
    </row>
    <row r="104" spans="1:9" s="6" customFormat="1" ht="14.25" customHeight="1">
      <c r="A104" s="50" t="s">
        <v>100</v>
      </c>
      <c r="B104" s="1" t="s">
        <v>348</v>
      </c>
      <c r="C104" s="43">
        <v>3</v>
      </c>
      <c r="D104" s="46" t="str">
        <f>VLOOKUP($A104,'Strip ASCII'!$B$1:$C$2001,2,FALSE)</f>
        <v>912820HK6</v>
      </c>
      <c r="E104" s="2">
        <f>VLOOKUP($A104,'Strip ASCII'!$B$1:$D$2001,3,FALSE)</f>
        <v>39401</v>
      </c>
      <c r="F104" s="20">
        <f>VLOOKUP($A104,'Strip ASCII'!$B$1:$E$2001,4,FALSE)/1000</f>
        <v>50619528</v>
      </c>
      <c r="G104" s="20">
        <f>VLOOKUP($A104,'Strip ASCII'!$B$1:$F$2001,5,FALSE)/1000</f>
        <v>47214889</v>
      </c>
      <c r="H104" s="20">
        <f t="shared" si="4"/>
        <v>3404639</v>
      </c>
      <c r="I104" s="10">
        <f>VLOOKUP($A104,'Strip ASCII'!$B$1:$H$2001,7,FALSE)/1000</f>
        <v>26600</v>
      </c>
    </row>
    <row r="105" spans="1:9" s="6" customFormat="1" ht="14.25" customHeight="1">
      <c r="A105" s="50" t="s">
        <v>144</v>
      </c>
      <c r="B105" s="1" t="s">
        <v>143</v>
      </c>
      <c r="C105" s="43">
        <v>4.25</v>
      </c>
      <c r="D105" s="46" t="str">
        <f>VLOOKUP($A105,'Strip ASCII'!$B$1:$C$2001,2,FALSE)</f>
        <v>912820ML8</v>
      </c>
      <c r="E105" s="2">
        <f>VLOOKUP($A105,'Strip ASCII'!$B$1:$D$2001,3,FALSE)</f>
        <v>39416</v>
      </c>
      <c r="F105" s="20">
        <f>VLOOKUP($A105,'Strip ASCII'!$B$1:$E$2001,4,FALSE)/1000</f>
        <v>26666931</v>
      </c>
      <c r="G105" s="20">
        <f>VLOOKUP($A105,'Strip ASCII'!$B$1:$F$2001,5,FALSE)/1000</f>
        <v>26663887</v>
      </c>
      <c r="H105" s="20">
        <f t="shared" si="4"/>
        <v>3044</v>
      </c>
      <c r="I105" s="10">
        <f>VLOOKUP($A105,'Strip ASCII'!$B$1:$H$2001,7,FALSE)/1000</f>
        <v>800</v>
      </c>
    </row>
    <row r="106" spans="1:10" s="6" customFormat="1" ht="14.25" customHeight="1">
      <c r="A106" s="50" t="s">
        <v>314</v>
      </c>
      <c r="B106" s="1" t="s">
        <v>315</v>
      </c>
      <c r="C106" s="43">
        <v>4.375</v>
      </c>
      <c r="D106" s="46" t="str">
        <f>VLOOKUP($A106,'Strip ASCII'!$B$1:$C$2001,2,FALSE)</f>
        <v>912820MN4</v>
      </c>
      <c r="E106" s="2">
        <f>VLOOKUP($A106,'Strip ASCII'!$B$1:$D$2001,3,FALSE)</f>
        <v>39447</v>
      </c>
      <c r="F106" s="20">
        <f>VLOOKUP($A106,'Strip ASCII'!$B$1:$E$2001,4,FALSE)/1000</f>
        <v>26666879</v>
      </c>
      <c r="G106" s="20">
        <f>VLOOKUP($A106,'Strip ASCII'!$B$1:$F$2001,5,FALSE)/1000</f>
        <v>26583679</v>
      </c>
      <c r="H106" s="20">
        <f t="shared" si="4"/>
        <v>83200</v>
      </c>
      <c r="I106" s="10">
        <f>VLOOKUP($A106,'Strip ASCII'!$B$1:$H$2001,7,FALSE)/1000</f>
        <v>0</v>
      </c>
      <c r="J106" s="6" t="s">
        <v>108</v>
      </c>
    </row>
    <row r="107" spans="1:10" s="6" customFormat="1" ht="14.25" customHeight="1">
      <c r="A107" s="50" t="s">
        <v>375</v>
      </c>
      <c r="B107" s="1" t="s">
        <v>351</v>
      </c>
      <c r="C107" s="43">
        <v>4.375</v>
      </c>
      <c r="D107" s="46" t="str">
        <f>VLOOKUP($A107,'Strip ASCII'!$B$1:$C$2001,2,FALSE)</f>
        <v>912820MR5</v>
      </c>
      <c r="E107" s="2">
        <f>VLOOKUP($A107,'Strip ASCII'!$B$1:$D$2001,3,FALSE)</f>
        <v>39478</v>
      </c>
      <c r="F107" s="20">
        <f>VLOOKUP($A107,'Strip ASCII'!$B$1:$E$2001,4,FALSE)/1000</f>
        <v>27168309</v>
      </c>
      <c r="G107" s="20">
        <f>VLOOKUP($A107,'Strip ASCII'!$B$1:$F$2001,5,FALSE)/1000</f>
        <v>27152209</v>
      </c>
      <c r="H107" s="20">
        <f t="shared" si="4"/>
        <v>16100</v>
      </c>
      <c r="I107" s="10">
        <f>VLOOKUP($A107,'Strip ASCII'!$B$1:$H$2001,7,FALSE)/1000</f>
        <v>0</v>
      </c>
      <c r="J107" s="6" t="s">
        <v>108</v>
      </c>
    </row>
    <row r="108" spans="1:9" s="6" customFormat="1" ht="14.25" customHeight="1">
      <c r="A108" s="50" t="s">
        <v>101</v>
      </c>
      <c r="B108" s="1" t="s">
        <v>345</v>
      </c>
      <c r="C108" s="43">
        <v>5.5</v>
      </c>
      <c r="D108" s="46" t="str">
        <f>VLOOKUP($A108,'Strip ASCII'!$B$1:$C$2001,2,FALSE)</f>
        <v>912820CQ8</v>
      </c>
      <c r="E108" s="2">
        <f>VLOOKUP($A108,'Strip ASCII'!$B$1:$D$2001,3,FALSE)</f>
        <v>39493</v>
      </c>
      <c r="F108" s="20">
        <f>VLOOKUP($A108,'Strip ASCII'!$B$1:$E$2001,4,FALSE)/1000</f>
        <v>13583412</v>
      </c>
      <c r="G108" s="20">
        <f>VLOOKUP($A108,'Strip ASCII'!$B$1:$F$2001,5,FALSE)/1000</f>
        <v>12788519</v>
      </c>
      <c r="H108" s="20">
        <f t="shared" si="4"/>
        <v>794893</v>
      </c>
      <c r="I108" s="10">
        <f>VLOOKUP($A108,'Strip ASCII'!$B$1:$H$2001,7,FALSE)/1000</f>
        <v>4000</v>
      </c>
    </row>
    <row r="109" spans="1:9" s="6" customFormat="1" ht="14.25" customHeight="1">
      <c r="A109" s="50" t="s">
        <v>102</v>
      </c>
      <c r="B109" s="1" t="s">
        <v>37</v>
      </c>
      <c r="C109" s="43">
        <v>3</v>
      </c>
      <c r="D109" s="46" t="str">
        <f>VLOOKUP($A109,'Strip ASCII'!$B$1:$C$2001,2,FALSE)</f>
        <v>912820HQ3</v>
      </c>
      <c r="E109" s="2">
        <f>VLOOKUP($A109,'Strip ASCII'!$B$1:$D$2001,3,FALSE)</f>
        <v>39493</v>
      </c>
      <c r="F109" s="20">
        <f>VLOOKUP($A109,'Strip ASCII'!$B$1:$E$2001,4,FALSE)/1000</f>
        <v>27489260</v>
      </c>
      <c r="G109" s="20">
        <f>VLOOKUP($A109,'Strip ASCII'!$B$1:$F$2001,5,FALSE)/1000</f>
        <v>26864796</v>
      </c>
      <c r="H109" s="20">
        <f t="shared" si="4"/>
        <v>624464</v>
      </c>
      <c r="I109" s="10">
        <f>VLOOKUP($A109,'Strip ASCII'!$B$1:$H$2001,7,FALSE)/1000</f>
        <v>22000</v>
      </c>
    </row>
    <row r="110" spans="1:9" s="6" customFormat="1" ht="14.25" customHeight="1">
      <c r="A110" s="50" t="s">
        <v>103</v>
      </c>
      <c r="B110" s="1" t="s">
        <v>344</v>
      </c>
      <c r="C110" s="43">
        <v>3.375</v>
      </c>
      <c r="D110" s="46" t="str">
        <f>VLOOKUP($A110,'Strip ASCII'!$B$1:$C$2001,2,FALSE)</f>
        <v>912820LG0</v>
      </c>
      <c r="E110" s="2">
        <f>VLOOKUP($A110,'Strip ASCII'!$B$1:$D$2001,3,FALSE)</f>
        <v>39493</v>
      </c>
      <c r="F110" s="20">
        <f>VLOOKUP($A110,'Strip ASCII'!$B$1:$E$2001,4,FALSE)/1000</f>
        <v>23885083</v>
      </c>
      <c r="G110" s="20">
        <f>VLOOKUP($A110,'Strip ASCII'!$B$1:$F$2001,5,FALSE)/1000</f>
        <v>23355803</v>
      </c>
      <c r="H110" s="20">
        <f t="shared" si="4"/>
        <v>529280</v>
      </c>
      <c r="I110" s="10">
        <f>VLOOKUP($A110,'Strip ASCII'!$B$1:$H$2001,7,FALSE)/1000</f>
        <v>0</v>
      </c>
    </row>
    <row r="111" spans="1:10" s="6" customFormat="1" ht="14.25" customHeight="1">
      <c r="A111" s="50" t="s">
        <v>274</v>
      </c>
      <c r="B111" s="1" t="s">
        <v>352</v>
      </c>
      <c r="C111" s="43">
        <v>4.625</v>
      </c>
      <c r="D111" s="46" t="str">
        <f>VLOOKUP($A111,'Strip ASCII'!$B$1:$C$2001,2,FALSE)</f>
        <v>912820MV6</v>
      </c>
      <c r="E111" s="2">
        <f>VLOOKUP($A111,'Strip ASCII'!$B$1:$D$2001,3,FALSE)</f>
        <v>39507</v>
      </c>
      <c r="F111" s="20">
        <f>VLOOKUP($A111,'Strip ASCII'!$B$1:$E$2001,4,FALSE)/1000</f>
        <v>26504069</v>
      </c>
      <c r="G111" s="20">
        <f>VLOOKUP($A111,'Strip ASCII'!$B$1:$F$2001,5,FALSE)/1000</f>
        <v>26470469</v>
      </c>
      <c r="H111" s="20">
        <f t="shared" si="4"/>
        <v>33600</v>
      </c>
      <c r="I111" s="10">
        <f>VLOOKUP($A111,'Strip ASCII'!$B$1:$H$2001,7,FALSE)/1000</f>
        <v>0</v>
      </c>
      <c r="J111" s="6" t="s">
        <v>121</v>
      </c>
    </row>
    <row r="112" spans="1:10" s="6" customFormat="1" ht="14.25" customHeight="1">
      <c r="A112" s="50" t="s">
        <v>162</v>
      </c>
      <c r="B112" s="1" t="s">
        <v>354</v>
      </c>
      <c r="C112" s="43">
        <v>4.625</v>
      </c>
      <c r="D112" s="46" t="str">
        <f>VLOOKUP($A112,'Strip ASCII'!$B$1:$C$2001,2,FALSE)</f>
        <v>912820MW4</v>
      </c>
      <c r="E112" s="2">
        <f>VLOOKUP($A112,'Strip ASCII'!$B$1:$D$2001,3,FALSE)</f>
        <v>39538</v>
      </c>
      <c r="F112" s="20">
        <f>VLOOKUP($A112,'Strip ASCII'!$B$1:$E$2001,4,FALSE)/1000</f>
        <v>26841568</v>
      </c>
      <c r="G112" s="20">
        <f>VLOOKUP($A112,'Strip ASCII'!$B$1:$F$2001,5,FALSE)/1000</f>
        <v>26770668</v>
      </c>
      <c r="H112" s="20">
        <f t="shared" si="4"/>
        <v>70900</v>
      </c>
      <c r="I112" s="10">
        <f>VLOOKUP($A112,'Strip ASCII'!$B$1:$H$2001,7,FALSE)/1000</f>
        <v>0</v>
      </c>
      <c r="J112" s="6" t="s">
        <v>108</v>
      </c>
    </row>
    <row r="113" spans="1:10" s="6" customFormat="1" ht="14.25" customHeight="1">
      <c r="A113" s="50" t="s">
        <v>366</v>
      </c>
      <c r="B113" s="1" t="s">
        <v>296</v>
      </c>
      <c r="C113" s="43">
        <v>4.875</v>
      </c>
      <c r="D113" s="46" t="str">
        <f>VLOOKUP($A113,'Strip ASCII'!$B$1:$C$2001,2,FALSE)</f>
        <v>912820MZ7</v>
      </c>
      <c r="E113" s="2">
        <f>VLOOKUP($A113,'Strip ASCII'!$B$1:$D$2001,3,FALSE)</f>
        <v>39568</v>
      </c>
      <c r="F113" s="20">
        <f>VLOOKUP($A113,'Strip ASCII'!$B$1:$E$2001,4,FALSE)/1000</f>
        <v>26837165</v>
      </c>
      <c r="G113" s="20">
        <f>VLOOKUP($A113,'Strip ASCII'!$B$1:$F$2001,5,FALSE)/1000</f>
        <v>26753965</v>
      </c>
      <c r="H113" s="20">
        <f t="shared" si="4"/>
        <v>83200</v>
      </c>
      <c r="I113" s="10">
        <f>VLOOKUP($A113,'Strip ASCII'!$B$1:$H$2001,7,FALSE)/1000</f>
        <v>0</v>
      </c>
      <c r="J113" s="6" t="s">
        <v>108</v>
      </c>
    </row>
    <row r="114" spans="1:9" s="6" customFormat="1" ht="14.25" customHeight="1">
      <c r="A114" s="50" t="s">
        <v>104</v>
      </c>
      <c r="B114" s="1" t="s">
        <v>350</v>
      </c>
      <c r="C114" s="43">
        <v>5.625</v>
      </c>
      <c r="D114" s="46" t="str">
        <f>VLOOKUP($A114,'Strip ASCII'!$B$1:$C$2001,2,FALSE)</f>
        <v>912820CY1</v>
      </c>
      <c r="E114" s="2">
        <f>VLOOKUP($A114,'Strip ASCII'!$B$1:$D$2001,3,FALSE)</f>
        <v>39583</v>
      </c>
      <c r="F114" s="20">
        <f>VLOOKUP($A114,'Strip ASCII'!$B$1:$E$2001,4,FALSE)/1000</f>
        <v>27190961</v>
      </c>
      <c r="G114" s="20">
        <f>VLOOKUP($A114,'Strip ASCII'!$B$1:$F$2001,5,FALSE)/1000</f>
        <v>24976877</v>
      </c>
      <c r="H114" s="20">
        <f t="shared" si="4"/>
        <v>2214084</v>
      </c>
      <c r="I114" s="10">
        <f>VLOOKUP($A114,'Strip ASCII'!$B$1:$H$2001,7,FALSE)/1000</f>
        <v>0</v>
      </c>
    </row>
    <row r="115" spans="1:9" s="6" customFormat="1" ht="14.25" customHeight="1">
      <c r="A115" s="50" t="s">
        <v>311</v>
      </c>
      <c r="B115" s="1" t="s">
        <v>384</v>
      </c>
      <c r="C115" s="43">
        <v>2.625</v>
      </c>
      <c r="D115" s="46" t="str">
        <f>VLOOKUP($A115,'Strip ASCII'!$B$1:$C$2001,2,FALSE)</f>
        <v>912820HW0</v>
      </c>
      <c r="E115" s="2">
        <f>VLOOKUP($A115,'Strip ASCII'!$B$1:$D$2001,3,FALSE)</f>
        <v>39583</v>
      </c>
      <c r="F115" s="20">
        <f>VLOOKUP($A115,'Strip ASCII'!$B$1:$E$2001,4,FALSE)/1000</f>
        <v>33338446</v>
      </c>
      <c r="G115" s="20">
        <f>VLOOKUP($A115,'Strip ASCII'!$B$1:$F$2001,5,FALSE)/1000</f>
        <v>32156946</v>
      </c>
      <c r="H115" s="20">
        <f t="shared" si="4"/>
        <v>1181500</v>
      </c>
      <c r="I115" s="10">
        <f>VLOOKUP($A115,'Strip ASCII'!$B$1:$H$2001,7,FALSE)/1000</f>
        <v>3400</v>
      </c>
    </row>
    <row r="116" spans="1:9" s="6" customFormat="1" ht="14.25" customHeight="1">
      <c r="A116" s="50" t="s">
        <v>312</v>
      </c>
      <c r="B116" s="1" t="s">
        <v>346</v>
      </c>
      <c r="C116" s="43">
        <v>3.75</v>
      </c>
      <c r="D116" s="46" t="str">
        <f>VLOOKUP($A116,'Strip ASCII'!$B$1:$C$2001,2,FALSE)</f>
        <v>912820LQ8</v>
      </c>
      <c r="E116" s="2">
        <f>VLOOKUP($A116,'Strip ASCII'!$B$1:$D$2001,3,FALSE)</f>
        <v>39583</v>
      </c>
      <c r="F116" s="20">
        <f>VLOOKUP($A116,'Strip ASCII'!$B$1:$E$2001,4,FALSE)/1000</f>
        <v>26707681</v>
      </c>
      <c r="G116" s="20">
        <f>VLOOKUP($A116,'Strip ASCII'!$B$1:$F$2001,5,FALSE)/1000</f>
        <v>26255761</v>
      </c>
      <c r="H116" s="20">
        <f t="shared" si="4"/>
        <v>451920</v>
      </c>
      <c r="I116" s="10">
        <f>VLOOKUP($A116,'Strip ASCII'!$B$1:$H$2001,7,FALSE)/1000</f>
        <v>0</v>
      </c>
    </row>
    <row r="117" spans="1:10" s="6" customFormat="1" ht="14.25" customHeight="1">
      <c r="A117" s="50" t="s">
        <v>371</v>
      </c>
      <c r="B117" s="1" t="s">
        <v>36</v>
      </c>
      <c r="C117" s="43">
        <v>4.875</v>
      </c>
      <c r="D117" s="46" t="str">
        <f>VLOOKUP($A117,'Strip ASCII'!$B$1:$C$2001,2,FALSE)</f>
        <v>912820ND5</v>
      </c>
      <c r="E117" s="2">
        <f>VLOOKUP($A117,'Strip ASCII'!$B$1:$D$2001,3,FALSE)</f>
        <v>39599</v>
      </c>
      <c r="F117" s="20">
        <f>VLOOKUP($A117,'Strip ASCII'!$B$1:$E$2001,4,FALSE)/1000</f>
        <v>25933459</v>
      </c>
      <c r="G117" s="20">
        <f>VLOOKUP($A117,'Strip ASCII'!$B$1:$F$2001,5,FALSE)/1000</f>
        <v>25784659</v>
      </c>
      <c r="H117" s="20">
        <f t="shared" si="4"/>
        <v>148800</v>
      </c>
      <c r="I117" s="10">
        <f>VLOOKUP($A117,'Strip ASCII'!$B$1:$H$2001,7,FALSE)/1000</f>
        <v>0</v>
      </c>
      <c r="J117" s="6" t="s">
        <v>108</v>
      </c>
    </row>
    <row r="118" spans="1:10" s="6" customFormat="1" ht="14.25" customHeight="1">
      <c r="A118" s="50" t="s">
        <v>20</v>
      </c>
      <c r="B118" s="1" t="s">
        <v>356</v>
      </c>
      <c r="C118" s="43">
        <v>5.125</v>
      </c>
      <c r="D118" s="46" t="str">
        <f>VLOOKUP($A118,'Strip ASCII'!$B$1:$C$2001,2,FALSE)</f>
        <v>912820NF0</v>
      </c>
      <c r="E118" s="2">
        <f>VLOOKUP($A118,'Strip ASCII'!$B$1:$D$2001,3,FALSE)</f>
        <v>39629</v>
      </c>
      <c r="F118" s="20">
        <f>VLOOKUP($A118,'Strip ASCII'!$B$1:$E$2001,4,FALSE)/1000</f>
        <v>26498732</v>
      </c>
      <c r="G118" s="20">
        <f>VLOOKUP($A118,'Strip ASCII'!$B$1:$F$2001,5,FALSE)/1000</f>
        <v>26437932</v>
      </c>
      <c r="H118" s="20">
        <f t="shared" si="4"/>
        <v>60800</v>
      </c>
      <c r="I118" s="10">
        <f>VLOOKUP($A118,'Strip ASCII'!$B$1:$H$2001,7,FALSE)/1000</f>
        <v>0</v>
      </c>
      <c r="J118" s="6" t="s">
        <v>108</v>
      </c>
    </row>
    <row r="119" spans="1:10" s="6" customFormat="1" ht="14.25" customHeight="1">
      <c r="A119" s="50" t="s">
        <v>253</v>
      </c>
      <c r="B119" s="1" t="s">
        <v>143</v>
      </c>
      <c r="C119" s="43">
        <v>5</v>
      </c>
      <c r="D119" s="46" t="str">
        <f>VLOOKUP($A119,'Strip ASCII'!$B$1:$C$2001,2,FALSE)</f>
        <v>912820NJ2</v>
      </c>
      <c r="E119" s="2">
        <f>VLOOKUP($A119,'Strip ASCII'!$B$1:$D$2001,3,FALSE)</f>
        <v>39660</v>
      </c>
      <c r="F119" s="20">
        <f>VLOOKUP($A119,'Strip ASCII'!$B$1:$E$2001,4,FALSE)/1000</f>
        <v>26428771</v>
      </c>
      <c r="G119" s="20">
        <f>VLOOKUP($A119,'Strip ASCII'!$B$1:$F$2001,5,FALSE)/1000</f>
        <v>26427771</v>
      </c>
      <c r="H119" s="20">
        <f t="shared" si="4"/>
        <v>1000</v>
      </c>
      <c r="I119" s="10">
        <f>VLOOKUP($A119,'Strip ASCII'!$B$1:$H$2001,7,FALSE)/1000</f>
        <v>0</v>
      </c>
      <c r="J119" s="6" t="s">
        <v>108</v>
      </c>
    </row>
    <row r="120" spans="1:9" s="6" customFormat="1" ht="14.25" customHeight="1">
      <c r="A120" s="50" t="s">
        <v>169</v>
      </c>
      <c r="B120" s="1" t="s">
        <v>348</v>
      </c>
      <c r="C120" s="43">
        <v>3.25</v>
      </c>
      <c r="D120" s="46" t="str">
        <f>VLOOKUP($A120,'Strip ASCII'!$B$1:$C$2001,2,FALSE)</f>
        <v>912820JD0</v>
      </c>
      <c r="E120" s="2">
        <f>VLOOKUP($A120,'Strip ASCII'!$B$1:$D$2001,3,FALSE)</f>
        <v>39675</v>
      </c>
      <c r="F120" s="20">
        <f>VLOOKUP($A120,'Strip ASCII'!$B$1:$E$2001,4,FALSE)/1000</f>
        <v>21357474</v>
      </c>
      <c r="G120" s="20">
        <f>VLOOKUP($A120,'Strip ASCII'!$B$1:$F$2001,5,FALSE)/1000</f>
        <v>19219195</v>
      </c>
      <c r="H120" s="20">
        <f t="shared" si="4"/>
        <v>2138279</v>
      </c>
      <c r="I120" s="10">
        <f>VLOOKUP($A120,'Strip ASCII'!$B$1:$H$2001,7,FALSE)/1000</f>
        <v>25947</v>
      </c>
    </row>
    <row r="121" spans="1:9" s="6" customFormat="1" ht="14.25" customHeight="1">
      <c r="A121" s="50" t="s">
        <v>313</v>
      </c>
      <c r="B121" s="1" t="s">
        <v>347</v>
      </c>
      <c r="C121" s="43">
        <v>4.125</v>
      </c>
      <c r="D121" s="46" t="str">
        <f>VLOOKUP($A121,'Strip ASCII'!$B$1:$C$2001,2,FALSE)</f>
        <v>912820LZ8</v>
      </c>
      <c r="E121" s="2">
        <f>VLOOKUP($A121,'Strip ASCII'!$B$1:$D$2001,3,FALSE)</f>
        <v>39675</v>
      </c>
      <c r="F121" s="20">
        <f>VLOOKUP($A121,'Strip ASCII'!$B$1:$E$2001,4,FALSE)/1000</f>
        <v>20290622</v>
      </c>
      <c r="G121" s="20">
        <f>VLOOKUP($A121,'Strip ASCII'!$B$1:$F$2001,5,FALSE)/1000</f>
        <v>20224562</v>
      </c>
      <c r="H121" s="20">
        <f aca="true" t="shared" si="5" ref="H121:H129">SUM(F121-G121)</f>
        <v>66060</v>
      </c>
      <c r="I121" s="10">
        <f>VLOOKUP($A121,'Strip ASCII'!$B$1:$H$2001,7,FALSE)/1000</f>
        <v>0</v>
      </c>
    </row>
    <row r="122" spans="1:10" s="6" customFormat="1" ht="14.25" customHeight="1">
      <c r="A122" s="50" t="s">
        <v>205</v>
      </c>
      <c r="B122" s="1" t="s">
        <v>315</v>
      </c>
      <c r="C122" s="43">
        <v>4.875</v>
      </c>
      <c r="D122" s="46" t="str">
        <f>VLOOKUP($A122,'Strip ASCII'!$B$1:$C$2001,2,FALSE)</f>
        <v>912820NN3</v>
      </c>
      <c r="E122" s="2">
        <f>VLOOKUP($A122,'Strip ASCII'!$B$1:$D$2001,3,FALSE)</f>
        <v>39691</v>
      </c>
      <c r="F122" s="20">
        <f>VLOOKUP($A122,'Strip ASCII'!$B$1:$E$2001,4,FALSE)/1000</f>
        <v>26504090</v>
      </c>
      <c r="G122" s="20">
        <f>VLOOKUP($A122,'Strip ASCII'!$B$1:$F$2001,5,FALSE)/1000</f>
        <v>26428890</v>
      </c>
      <c r="H122" s="20">
        <f t="shared" si="5"/>
        <v>75200</v>
      </c>
      <c r="I122" s="10">
        <f>VLOOKUP($A122,'Strip ASCII'!$B$1:$H$2001,7,FALSE)/1000</f>
        <v>0</v>
      </c>
      <c r="J122" s="6" t="s">
        <v>108</v>
      </c>
    </row>
    <row r="123" spans="1:9" s="6" customFormat="1" ht="14.25" customHeight="1">
      <c r="A123" s="50" t="s">
        <v>170</v>
      </c>
      <c r="B123" s="1" t="s">
        <v>353</v>
      </c>
      <c r="C123" s="43">
        <v>3.125</v>
      </c>
      <c r="D123" s="46" t="str">
        <f>VLOOKUP($A123,'Strip ASCII'!$B$1:$C$2001,2,FALSE)</f>
        <v>912820JG3</v>
      </c>
      <c r="E123" s="2">
        <f>VLOOKUP($A123,'Strip ASCII'!$B$1:$D$2001,3,FALSE)</f>
        <v>39706</v>
      </c>
      <c r="F123" s="20">
        <f>VLOOKUP($A123,'Strip ASCII'!$B$1:$E$2001,4,FALSE)/1000</f>
        <v>16002177</v>
      </c>
      <c r="G123" s="20">
        <f>VLOOKUP($A123,'Strip ASCII'!$B$1:$F$2001,5,FALSE)/1000</f>
        <v>15974977</v>
      </c>
      <c r="H123" s="20">
        <f t="shared" si="5"/>
        <v>27200</v>
      </c>
      <c r="I123" s="10">
        <f>VLOOKUP($A123,'Strip ASCII'!$B$1:$H$2001,7,FALSE)/1000</f>
        <v>0</v>
      </c>
    </row>
    <row r="124" spans="1:9" s="6" customFormat="1" ht="14.25" customHeight="1">
      <c r="A124" s="50" t="s">
        <v>149</v>
      </c>
      <c r="B124" s="1" t="s">
        <v>342</v>
      </c>
      <c r="C124" s="43">
        <v>4.625</v>
      </c>
      <c r="D124" s="46" t="str">
        <f>VLOOKUP($A124,'Strip ASCII'!$B$1:$C$2001,2,FALSE)</f>
        <v>912820NQ6</v>
      </c>
      <c r="E124" s="2">
        <f>VLOOKUP($A124,'Strip ASCII'!$B$1:$D$2001,3,FALSE)</f>
        <v>39721</v>
      </c>
      <c r="F124" s="20">
        <f>VLOOKUP($A124,'Strip ASCII'!$B$1:$E$2001,4,FALSE)/1000</f>
        <v>24499335</v>
      </c>
      <c r="G124" s="20">
        <f>VLOOKUP($A124,'Strip ASCII'!$B$1:$F$2001,5,FALSE)/1000</f>
        <v>24486535</v>
      </c>
      <c r="H124" s="20">
        <f>SUM(F124-G124)</f>
        <v>12800</v>
      </c>
      <c r="I124" s="10">
        <f>VLOOKUP($A124,'Strip ASCII'!$B$1:$H$2001,7,FALSE)/1000</f>
        <v>0</v>
      </c>
    </row>
    <row r="125" spans="1:9" s="6" customFormat="1" ht="14.25" customHeight="1">
      <c r="A125" s="50" t="s">
        <v>171</v>
      </c>
      <c r="B125" s="1" t="s">
        <v>38</v>
      </c>
      <c r="C125" s="43">
        <v>3.125</v>
      </c>
      <c r="D125" s="46" t="str">
        <f>VLOOKUP($A125,'Strip ASCII'!$B$1:$C$2001,2,FALSE)</f>
        <v>912820JJ7</v>
      </c>
      <c r="E125" s="2">
        <f>VLOOKUP($A125,'Strip ASCII'!$B$1:$D$2001,3,FALSE)</f>
        <v>39736</v>
      </c>
      <c r="F125" s="20">
        <f>VLOOKUP($A125,'Strip ASCII'!$B$1:$E$2001,4,FALSE)/1000</f>
        <v>15995702</v>
      </c>
      <c r="G125" s="20">
        <f>VLOOKUP($A125,'Strip ASCII'!$B$1:$F$2001,5,FALSE)/1000</f>
        <v>15995702</v>
      </c>
      <c r="H125" s="20">
        <f t="shared" si="5"/>
        <v>0</v>
      </c>
      <c r="I125" s="10">
        <f>VLOOKUP($A125,'Strip ASCII'!$B$1:$H$2001,7,FALSE)/1000</f>
        <v>0</v>
      </c>
    </row>
    <row r="126" spans="1:9" s="6" customFormat="1" ht="14.25" customHeight="1">
      <c r="A126" s="50" t="s">
        <v>151</v>
      </c>
      <c r="B126" s="1" t="s">
        <v>343</v>
      </c>
      <c r="C126" s="43">
        <v>4.875</v>
      </c>
      <c r="D126" s="46" t="str">
        <f>VLOOKUP($A126,'Strip ASCII'!$B$1:$C$2001,2,FALSE)</f>
        <v>912820NS2</v>
      </c>
      <c r="E126" s="2">
        <f>VLOOKUP($A126,'Strip ASCII'!$B$1:$D$2001,3,FALSE)</f>
        <v>39752</v>
      </c>
      <c r="F126" s="20">
        <f>VLOOKUP($A126,'Strip ASCII'!$B$1:$E$2001,4,FALSE)/1000</f>
        <v>22727821</v>
      </c>
      <c r="G126" s="20">
        <f>VLOOKUP($A126,'Strip ASCII'!$B$1:$F$2001,5,FALSE)/1000</f>
        <v>22707021</v>
      </c>
      <c r="H126" s="20">
        <f t="shared" si="5"/>
        <v>20800</v>
      </c>
      <c r="I126" s="10">
        <f>VLOOKUP($A126,'Strip ASCII'!$B$1:$H$2001,7,FALSE)/1000</f>
        <v>0</v>
      </c>
    </row>
    <row r="127" spans="1:9" s="6" customFormat="1" ht="14.25" customHeight="1">
      <c r="A127" s="50" t="s">
        <v>172</v>
      </c>
      <c r="B127" s="1" t="s">
        <v>355</v>
      </c>
      <c r="C127" s="43">
        <v>4.75</v>
      </c>
      <c r="D127" s="46" t="str">
        <f>VLOOKUP($A127,'Strip ASCII'!$B$1:$C$2001,2,FALSE)</f>
        <v>912820DK0</v>
      </c>
      <c r="E127" s="2">
        <f>VLOOKUP($A127,'Strip ASCII'!$B$1:$D$2001,3,FALSE)</f>
        <v>39767</v>
      </c>
      <c r="F127" s="20">
        <f>VLOOKUP($A127,'Strip ASCII'!$B$1:$E$2001,4,FALSE)/1000</f>
        <v>25083125</v>
      </c>
      <c r="G127" s="20">
        <f>VLOOKUP($A127,'Strip ASCII'!$B$1:$F$2001,5,FALSE)/1000</f>
        <v>24565958</v>
      </c>
      <c r="H127" s="20">
        <f t="shared" si="5"/>
        <v>517167</v>
      </c>
      <c r="I127" s="10">
        <f>VLOOKUP($A127,'Strip ASCII'!$B$1:$H$2001,7,FALSE)/1000</f>
        <v>24200</v>
      </c>
    </row>
    <row r="128" spans="1:9" s="6" customFormat="1" ht="14.25" customHeight="1">
      <c r="A128" s="50" t="s">
        <v>173</v>
      </c>
      <c r="B128" s="1" t="s">
        <v>160</v>
      </c>
      <c r="C128" s="43">
        <v>3.375</v>
      </c>
      <c r="D128" s="46" t="str">
        <f>VLOOKUP($A128,'Strip ASCII'!$B$1:$C$2001,2,FALSE)</f>
        <v>912820JM0</v>
      </c>
      <c r="E128" s="2">
        <f>VLOOKUP($A128,'Strip ASCII'!$B$1:$D$2001,3,FALSE)</f>
        <v>39767</v>
      </c>
      <c r="F128" s="20">
        <f>VLOOKUP($A128,'Strip ASCII'!$B$1:$E$2001,4,FALSE)/1000</f>
        <v>18181033</v>
      </c>
      <c r="G128" s="20">
        <f>VLOOKUP($A128,'Strip ASCII'!$B$1:$F$2001,5,FALSE)/1000</f>
        <v>17830977</v>
      </c>
      <c r="H128" s="20">
        <f t="shared" si="5"/>
        <v>350056</v>
      </c>
      <c r="I128" s="10">
        <f>VLOOKUP($A128,'Strip ASCII'!$B$1:$H$2001,7,FALSE)/1000</f>
        <v>0</v>
      </c>
    </row>
    <row r="129" spans="1:9" s="6" customFormat="1" ht="14.25" customHeight="1">
      <c r="A129" s="50" t="s">
        <v>147</v>
      </c>
      <c r="B129" s="1" t="s">
        <v>349</v>
      </c>
      <c r="C129" s="43">
        <v>4.375</v>
      </c>
      <c r="D129" s="46" t="str">
        <f>VLOOKUP($A129,'Strip ASCII'!$B$1:$C$2001,2,FALSE)</f>
        <v>912820MH7</v>
      </c>
      <c r="E129" s="2">
        <f>VLOOKUP($A129,'Strip ASCII'!$B$1:$D$2001,3,FALSE)</f>
        <v>39767</v>
      </c>
      <c r="F129" s="20">
        <f>VLOOKUP($A129,'Strip ASCII'!$B$1:$E$2001,4,FALSE)/1000</f>
        <v>21449894</v>
      </c>
      <c r="G129" s="20">
        <f>VLOOKUP($A129,'Strip ASCII'!$B$1:$F$2001,5,FALSE)/1000</f>
        <v>21353434</v>
      </c>
      <c r="H129" s="20">
        <f t="shared" si="5"/>
        <v>96460</v>
      </c>
      <c r="I129" s="10">
        <f>VLOOKUP($A129,'Strip ASCII'!$B$1:$H$2001,7,FALSE)/1000</f>
        <v>320</v>
      </c>
    </row>
    <row r="130" spans="1:9" s="6" customFormat="1" ht="14.25" customHeight="1">
      <c r="A130" s="50" t="s">
        <v>126</v>
      </c>
      <c r="B130" s="1" t="s">
        <v>127</v>
      </c>
      <c r="C130" s="43">
        <v>4.625</v>
      </c>
      <c r="D130" s="46" t="str">
        <f>VLOOKUP($A130,'Strip ASCII'!$B$1:$C$2001,2,FALSE)</f>
        <v>912820NW3</v>
      </c>
      <c r="E130" s="2">
        <f>VLOOKUP($A130,'Strip ASCII'!$B$1:$D$2001,3,FALSE)</f>
        <v>39782</v>
      </c>
      <c r="F130" s="20">
        <f>VLOOKUP($A130,'Strip ASCII'!$B$1:$E$2001,4,FALSE)/1000</f>
        <v>24338153</v>
      </c>
      <c r="G130" s="20">
        <f>VLOOKUP($A130,'Strip ASCII'!$B$1:$F$2001,5,FALSE)/1000</f>
        <v>24338153</v>
      </c>
      <c r="H130" s="20">
        <f aca="true" t="shared" si="6" ref="H130:H138">SUM(F130-G130)</f>
        <v>0</v>
      </c>
      <c r="I130" s="10">
        <f>VLOOKUP($A130,'Strip ASCII'!$B$1:$H$2001,7,FALSE)/1000</f>
        <v>0</v>
      </c>
    </row>
    <row r="131" spans="1:9" s="6" customFormat="1" ht="14.25" customHeight="1">
      <c r="A131" s="50" t="s">
        <v>174</v>
      </c>
      <c r="B131" s="1" t="s">
        <v>161</v>
      </c>
      <c r="C131" s="43">
        <v>3.375</v>
      </c>
      <c r="D131" s="46" t="str">
        <f>VLOOKUP($A131,'Strip ASCII'!$B$1:$C$2001,2,FALSE)</f>
        <v>912820JQ1</v>
      </c>
      <c r="E131" s="2">
        <f>VLOOKUP($A131,'Strip ASCII'!$B$1:$D$2001,3,FALSE)</f>
        <v>39797</v>
      </c>
      <c r="F131" s="20">
        <f>VLOOKUP($A131,'Strip ASCII'!$B$1:$E$2001,4,FALSE)/1000</f>
        <v>16000028</v>
      </c>
      <c r="G131" s="20">
        <f>VLOOKUP($A131,'Strip ASCII'!$B$1:$F$2001,5,FALSE)/1000</f>
        <v>15996728</v>
      </c>
      <c r="H131" s="20">
        <f t="shared" si="6"/>
        <v>3300</v>
      </c>
      <c r="I131" s="10">
        <f>VLOOKUP($A131,'Strip ASCII'!$B$1:$H$2001,7,FALSE)/1000</f>
        <v>0</v>
      </c>
    </row>
    <row r="132" spans="1:9" s="6" customFormat="1" ht="14.25" customHeight="1">
      <c r="A132" s="50" t="s">
        <v>183</v>
      </c>
      <c r="B132" s="1" t="s">
        <v>184</v>
      </c>
      <c r="C132" s="43">
        <v>4.75</v>
      </c>
      <c r="D132" s="46" t="str">
        <f>VLOOKUP($A132,'Strip ASCII'!$B$1:$C$2001,2,FALSE)</f>
        <v>912820NY9</v>
      </c>
      <c r="E132" s="2">
        <f>VLOOKUP($A132,'Strip ASCII'!$B$1:$D$2001,3,FALSE)</f>
        <v>39813</v>
      </c>
      <c r="F132" s="20">
        <f>VLOOKUP($A132,'Strip ASCII'!$B$1:$E$2001,4,FALSE)/1000</f>
        <v>24816923</v>
      </c>
      <c r="G132" s="20">
        <f>VLOOKUP($A132,'Strip ASCII'!$B$1:$F$2001,5,FALSE)/1000</f>
        <v>24448923</v>
      </c>
      <c r="H132" s="20">
        <f t="shared" si="6"/>
        <v>368000</v>
      </c>
      <c r="I132" s="10">
        <f>VLOOKUP($A132,'Strip ASCII'!$B$1:$H$2001,7,FALSE)/1000</f>
        <v>0</v>
      </c>
    </row>
    <row r="133" spans="1:9" s="6" customFormat="1" ht="14.25" customHeight="1">
      <c r="A133" s="50" t="s">
        <v>175</v>
      </c>
      <c r="B133" s="1" t="s">
        <v>355</v>
      </c>
      <c r="C133" s="43">
        <v>3.25</v>
      </c>
      <c r="D133" s="46" t="str">
        <f>VLOOKUP($A133,'Strip ASCII'!$B$1:$C$2001,2,FALSE)</f>
        <v>912820JS7</v>
      </c>
      <c r="E133" s="2">
        <f>VLOOKUP($A133,'Strip ASCII'!$B$1:$D$2001,3,FALSE)</f>
        <v>39828</v>
      </c>
      <c r="F133" s="20">
        <f>VLOOKUP($A133,'Strip ASCII'!$B$1:$E$2001,4,FALSE)/1000</f>
        <v>16002546</v>
      </c>
      <c r="G133" s="20">
        <f>VLOOKUP($A133,'Strip ASCII'!$B$1:$F$2001,5,FALSE)/1000</f>
        <v>15924946</v>
      </c>
      <c r="H133" s="20">
        <f t="shared" si="6"/>
        <v>77600</v>
      </c>
      <c r="I133" s="10">
        <f>VLOOKUP($A133,'Strip ASCII'!$B$1:$H$2001,7,FALSE)/1000</f>
        <v>0</v>
      </c>
    </row>
    <row r="134" spans="1:9" s="6" customFormat="1" ht="14.25" customHeight="1">
      <c r="A134" s="50" t="s">
        <v>1</v>
      </c>
      <c r="B134" s="1" t="s">
        <v>36</v>
      </c>
      <c r="C134" s="43">
        <v>4.875</v>
      </c>
      <c r="D134" s="46" t="str">
        <f>VLOOKUP($A134,'Strip ASCII'!$B$1:$C$2001,2,FALSE)</f>
        <v>912820PB7</v>
      </c>
      <c r="E134" s="2">
        <f>VLOOKUP($A134,'Strip ASCII'!$B$1:$D$2001,3,FALSE)</f>
        <v>39844</v>
      </c>
      <c r="F134" s="20">
        <f>VLOOKUP($A134,'Strip ASCII'!$B$1:$E$2001,4,FALSE)/1000</f>
        <v>22976157</v>
      </c>
      <c r="G134" s="20">
        <f>VLOOKUP($A134,'Strip ASCII'!$B$1:$F$2001,5,FALSE)/1000</f>
        <v>22976157</v>
      </c>
      <c r="H134" s="20">
        <f t="shared" si="6"/>
        <v>0</v>
      </c>
      <c r="I134" s="10">
        <f>VLOOKUP($A134,'Strip ASCII'!$B$1:$H$2001,7,FALSE)/1000</f>
        <v>0</v>
      </c>
    </row>
    <row r="135" spans="1:9" s="6" customFormat="1" ht="14.25" customHeight="1">
      <c r="A135" s="50" t="s">
        <v>176</v>
      </c>
      <c r="B135" s="1" t="s">
        <v>37</v>
      </c>
      <c r="C135" s="43">
        <v>3</v>
      </c>
      <c r="D135" s="46" t="str">
        <f>VLOOKUP($A135,'Strip ASCII'!$B$1:$C$2001,2,FALSE)</f>
        <v>912820JW8</v>
      </c>
      <c r="E135" s="2">
        <f>VLOOKUP($A135,'Strip ASCII'!$B$1:$D$2001,3,FALSE)</f>
        <v>39859</v>
      </c>
      <c r="F135" s="20">
        <f>VLOOKUP($A135,'Strip ASCII'!$B$1:$E$2001,4,FALSE)/1000</f>
        <v>17433763</v>
      </c>
      <c r="G135" s="20">
        <f>VLOOKUP($A135,'Strip ASCII'!$B$1:$F$2001,5,FALSE)/1000</f>
        <v>17149505</v>
      </c>
      <c r="H135" s="20">
        <f t="shared" si="6"/>
        <v>284258</v>
      </c>
      <c r="I135" s="10">
        <f>VLOOKUP($A135,'Strip ASCII'!$B$1:$H$2001,7,FALSE)/1000</f>
        <v>1000</v>
      </c>
    </row>
    <row r="136" spans="1:10" s="6" customFormat="1" ht="14.25" customHeight="1">
      <c r="A136" s="50" t="s">
        <v>164</v>
      </c>
      <c r="B136" s="1" t="s">
        <v>351</v>
      </c>
      <c r="C136" s="43">
        <v>4.5</v>
      </c>
      <c r="D136" s="46" t="str">
        <f>VLOOKUP($A136,'Strip ASCII'!$B$1:$C$2001,2,FALSE)</f>
        <v>912820MS3</v>
      </c>
      <c r="E136" s="2">
        <f>VLOOKUP($A136,'Strip ASCII'!$B$1:$D$2001,3,FALSE)</f>
        <v>39859</v>
      </c>
      <c r="F136" s="20">
        <f>VLOOKUP($A136,'Strip ASCII'!$B$1:$E$2001,4,FALSE)/1000</f>
        <v>22308500</v>
      </c>
      <c r="G136" s="20">
        <f>VLOOKUP($A136,'Strip ASCII'!$B$1:$F$2001,5,FALSE)/1000</f>
        <v>21920340</v>
      </c>
      <c r="H136" s="20">
        <f t="shared" si="6"/>
        <v>388160</v>
      </c>
      <c r="I136" s="10">
        <f>VLOOKUP($A136,'Strip ASCII'!$B$1:$H$2001,7,FALSE)/1000</f>
        <v>25200</v>
      </c>
      <c r="J136" s="6" t="s">
        <v>108</v>
      </c>
    </row>
    <row r="137" spans="1:9" s="6" customFormat="1" ht="14.25" customHeight="1">
      <c r="A137" s="50" t="s">
        <v>92</v>
      </c>
      <c r="B137" s="1" t="s">
        <v>356</v>
      </c>
      <c r="C137" s="43">
        <v>4.75</v>
      </c>
      <c r="D137" s="46" t="str">
        <f>VLOOKUP($A137,'Strip ASCII'!$B$1:$C$2001,2,FALSE)</f>
        <v>912820PF8</v>
      </c>
      <c r="E137" s="2">
        <f>VLOOKUP($A137,'Strip ASCII'!$B$1:$D$2001,3,FALSE)</f>
        <v>39872</v>
      </c>
      <c r="F137" s="20">
        <f>VLOOKUP($A137,'Strip ASCII'!$B$1:$E$2001,4,FALSE)/1000</f>
        <v>23037728</v>
      </c>
      <c r="G137" s="20">
        <f>VLOOKUP($A137,'Strip ASCII'!$B$1:$F$2001,5,FALSE)/1000</f>
        <v>23037728</v>
      </c>
      <c r="H137" s="20">
        <f>SUM(F137-G137)</f>
        <v>0</v>
      </c>
      <c r="I137" s="10">
        <f>VLOOKUP($A137,'Strip ASCII'!$B$1:$H$2001,7,FALSE)/1000</f>
        <v>0</v>
      </c>
    </row>
    <row r="138" spans="1:9" s="6" customFormat="1" ht="14.25" customHeight="1">
      <c r="A138" s="50" t="s">
        <v>15</v>
      </c>
      <c r="B138" s="1" t="s">
        <v>384</v>
      </c>
      <c r="C138" s="43">
        <v>2.625</v>
      </c>
      <c r="D138" s="46" t="str">
        <f>VLOOKUP($A138,'Strip ASCII'!$B$1:$C$2001,2,FALSE)</f>
        <v>912820JZ1</v>
      </c>
      <c r="E138" s="2">
        <f>VLOOKUP($A138,'Strip ASCII'!$B$1:$D$2001,3,FALSE)</f>
        <v>39887</v>
      </c>
      <c r="F138" s="20">
        <f>VLOOKUP($A138,'Strip ASCII'!$B$1:$E$2001,4,FALSE)/1000</f>
        <v>16001063</v>
      </c>
      <c r="G138" s="20">
        <f>VLOOKUP($A138,'Strip ASCII'!$B$1:$F$2001,5,FALSE)/1000</f>
        <v>15999463</v>
      </c>
      <c r="H138" s="20">
        <f t="shared" si="6"/>
        <v>1600</v>
      </c>
      <c r="I138" s="10">
        <f>VLOOKUP($A138,'Strip ASCII'!$B$1:$H$2001,7,FALSE)/1000</f>
        <v>0</v>
      </c>
    </row>
    <row r="139" spans="1:9" s="6" customFormat="1" ht="14.25" customHeight="1">
      <c r="A139" s="50" t="s">
        <v>125</v>
      </c>
      <c r="B139" s="1" t="s">
        <v>143</v>
      </c>
      <c r="C139" s="43">
        <v>4.5</v>
      </c>
      <c r="D139" s="46" t="str">
        <f>VLOOKUP($A139,'Strip ASCII'!$B$1:$C$2001,2,FALSE)</f>
        <v>912820PH4</v>
      </c>
      <c r="E139" s="2">
        <f>VLOOKUP($A139,'Strip ASCII'!$B$1:$D$2001,3,FALSE)</f>
        <v>39903</v>
      </c>
      <c r="F139" s="20">
        <f>VLOOKUP($A139,'Strip ASCII'!$B$1:$E$2001,4,FALSE)/1000</f>
        <v>22645435</v>
      </c>
      <c r="G139" s="20">
        <f>VLOOKUP($A139,'Strip ASCII'!$B$1:$F$2001,5,FALSE)/1000</f>
        <v>22617035</v>
      </c>
      <c r="H139" s="20">
        <f aca="true" t="shared" si="7" ref="H139:H144">SUM(F139-G139)</f>
        <v>28400</v>
      </c>
      <c r="I139" s="10">
        <f>VLOOKUP($A139,'Strip ASCII'!$B$1:$H$2001,7,FALSE)/1000</f>
        <v>0</v>
      </c>
    </row>
    <row r="140" spans="1:9" s="6" customFormat="1" ht="14.25" customHeight="1">
      <c r="A140" s="50" t="s">
        <v>16</v>
      </c>
      <c r="B140" s="1" t="s">
        <v>348</v>
      </c>
      <c r="C140" s="43">
        <v>3.125</v>
      </c>
      <c r="D140" s="46" t="str">
        <f>VLOOKUP($A140,'Strip ASCII'!$B$1:$C$2001,2,FALSE)</f>
        <v>912820KB2</v>
      </c>
      <c r="E140" s="2">
        <f>VLOOKUP($A140,'Strip ASCII'!$B$1:$D$2001,3,FALSE)</f>
        <v>39918</v>
      </c>
      <c r="F140" s="20">
        <f>VLOOKUP($A140,'Strip ASCII'!$B$1:$E$2001,4,FALSE)/1000</f>
        <v>16002805</v>
      </c>
      <c r="G140" s="20">
        <f>VLOOKUP($A140,'Strip ASCII'!$B$1:$F$2001,5,FALSE)/1000</f>
        <v>16002805</v>
      </c>
      <c r="H140" s="20">
        <f t="shared" si="7"/>
        <v>0</v>
      </c>
      <c r="I140" s="10">
        <f>VLOOKUP($A140,'Strip ASCII'!$B$1:$H$2001,7,FALSE)/1000</f>
        <v>0</v>
      </c>
    </row>
    <row r="141" spans="1:9" s="6" customFormat="1" ht="14.25" customHeight="1">
      <c r="A141" s="50" t="s">
        <v>120</v>
      </c>
      <c r="B141" s="1" t="s">
        <v>315</v>
      </c>
      <c r="C141" s="43">
        <v>4.5</v>
      </c>
      <c r="D141" s="46" t="str">
        <f>VLOOKUP($A141,'Strip ASCII'!$B$1:$C$2001,2,FALSE)</f>
        <v>912820PL5</v>
      </c>
      <c r="E141" s="2">
        <f>VLOOKUP($A141,'Strip ASCII'!$B$1:$D$2001,3,FALSE)</f>
        <v>39933</v>
      </c>
      <c r="F141" s="20">
        <f>VLOOKUP($A141,'Strip ASCII'!$B$1:$E$2001,4,FALSE)/1000</f>
        <v>22779141</v>
      </c>
      <c r="G141" s="20">
        <f>VLOOKUP($A141,'Strip ASCII'!$B$1:$F$2001,5,FALSE)/1000</f>
        <v>22779141</v>
      </c>
      <c r="H141" s="20">
        <f t="shared" si="7"/>
        <v>0</v>
      </c>
      <c r="I141" s="10">
        <f>VLOOKUP($A141,'Strip ASCII'!$B$1:$H$2001,7,FALSE)/1000</f>
        <v>0</v>
      </c>
    </row>
    <row r="142" spans="1:9" s="6" customFormat="1" ht="14.25" customHeight="1">
      <c r="A142" s="50" t="s">
        <v>17</v>
      </c>
      <c r="B142" s="1" t="s">
        <v>345</v>
      </c>
      <c r="C142" s="43">
        <v>5.5</v>
      </c>
      <c r="D142" s="46" t="str">
        <f>VLOOKUP($A142,'Strip ASCII'!$B$1:$C$2001,2,FALSE)</f>
        <v>912820DV6</v>
      </c>
      <c r="E142" s="2">
        <f>VLOOKUP($A142,'Strip ASCII'!$B$1:$D$2001,3,FALSE)</f>
        <v>39948</v>
      </c>
      <c r="F142" s="20">
        <f>VLOOKUP($A142,'Strip ASCII'!$B$1:$E$2001,4,FALSE)/1000</f>
        <v>14794790</v>
      </c>
      <c r="G142" s="20">
        <f>VLOOKUP($A142,'Strip ASCII'!$B$1:$F$2001,5,FALSE)/1000</f>
        <v>14663390</v>
      </c>
      <c r="H142" s="20">
        <f t="shared" si="7"/>
        <v>131400</v>
      </c>
      <c r="I142" s="10">
        <f>VLOOKUP($A142,'Strip ASCII'!$B$1:$H$2001,7,FALSE)/1000</f>
        <v>800</v>
      </c>
    </row>
    <row r="143" spans="1:9" s="6" customFormat="1" ht="14.25" customHeight="1">
      <c r="A143" s="50" t="s">
        <v>18</v>
      </c>
      <c r="B143" s="1" t="s">
        <v>353</v>
      </c>
      <c r="C143" s="43">
        <v>3.875</v>
      </c>
      <c r="D143" s="46" t="str">
        <f>VLOOKUP($A143,'Strip ASCII'!$B$1:$C$2001,2,FALSE)</f>
        <v>912820KE6</v>
      </c>
      <c r="E143" s="2">
        <f>VLOOKUP($A143,'Strip ASCII'!$B$1:$D$2001,3,FALSE)</f>
        <v>39948</v>
      </c>
      <c r="F143" s="20">
        <f>VLOOKUP($A143,'Strip ASCII'!$B$1:$E$2001,4,FALSE)/1000</f>
        <v>18059937</v>
      </c>
      <c r="G143" s="20">
        <f>VLOOKUP($A143,'Strip ASCII'!$B$1:$F$2001,5,FALSE)/1000</f>
        <v>17525592</v>
      </c>
      <c r="H143" s="20">
        <f t="shared" si="7"/>
        <v>534345</v>
      </c>
      <c r="I143" s="10">
        <f>VLOOKUP($A143,'Strip ASCII'!$B$1:$H$2001,7,FALSE)/1000</f>
        <v>8200</v>
      </c>
    </row>
    <row r="144" spans="1:10" s="6" customFormat="1" ht="14.25" customHeight="1">
      <c r="A144" s="50" t="s">
        <v>369</v>
      </c>
      <c r="B144" s="1" t="s">
        <v>352</v>
      </c>
      <c r="C144" s="43">
        <v>4.875</v>
      </c>
      <c r="D144" s="46" t="str">
        <f>VLOOKUP($A144,'Strip ASCII'!$B$1:$C$2001,2,FALSE)</f>
        <v>912820NB9</v>
      </c>
      <c r="E144" s="2">
        <f>VLOOKUP($A144,'Strip ASCII'!$B$1:$D$2001,3,FALSE)</f>
        <v>39948</v>
      </c>
      <c r="F144" s="20">
        <f>VLOOKUP($A144,'Strip ASCII'!$B$1:$E$2001,4,FALSE)/1000</f>
        <v>27380356</v>
      </c>
      <c r="G144" s="20">
        <f>VLOOKUP($A144,'Strip ASCII'!$B$1:$F$2001,5,FALSE)/1000</f>
        <v>27219956</v>
      </c>
      <c r="H144" s="20">
        <f t="shared" si="7"/>
        <v>160400</v>
      </c>
      <c r="I144" s="10">
        <f>VLOOKUP($A144,'Strip ASCII'!$B$1:$H$2001,7,FALSE)/1000</f>
        <v>0</v>
      </c>
      <c r="J144" s="6" t="s">
        <v>108</v>
      </c>
    </row>
    <row r="145" spans="1:9" s="6" customFormat="1" ht="14.25" customHeight="1">
      <c r="A145" s="50" t="s">
        <v>415</v>
      </c>
      <c r="B145" s="1" t="s">
        <v>38</v>
      </c>
      <c r="C145" s="43">
        <v>4</v>
      </c>
      <c r="D145" s="46" t="str">
        <f>VLOOKUP($A145,'Strip ASCII'!$B$1:$C$2001,2,FALSE)</f>
        <v>912820KH9</v>
      </c>
      <c r="E145" s="2">
        <f>VLOOKUP($A145,'Strip ASCII'!$B$1:$D$2001,3,FALSE)</f>
        <v>39979</v>
      </c>
      <c r="F145" s="20">
        <f>VLOOKUP($A145,'Strip ASCII'!$B$1:$E$2001,4,FALSE)/1000</f>
        <v>15004754</v>
      </c>
      <c r="G145" s="20">
        <f>VLOOKUP($A145,'Strip ASCII'!$B$1:$F$2001,5,FALSE)/1000</f>
        <v>15004354</v>
      </c>
      <c r="H145" s="20">
        <f aca="true" t="shared" si="8" ref="H145:H150">SUM(F145-G145)</f>
        <v>400</v>
      </c>
      <c r="I145" s="10">
        <f>VLOOKUP($A145,'Strip ASCII'!$B$1:$H$2001,7,FALSE)/1000</f>
        <v>0</v>
      </c>
    </row>
    <row r="146" spans="1:9" s="6" customFormat="1" ht="14.25" customHeight="1">
      <c r="A146" s="50" t="s">
        <v>282</v>
      </c>
      <c r="B146" s="1" t="s">
        <v>160</v>
      </c>
      <c r="C146" s="43">
        <v>3.625</v>
      </c>
      <c r="D146" s="46" t="str">
        <f>VLOOKUP($A146,'Strip ASCII'!$B$1:$C$2001,2,FALSE)</f>
        <v>912820KK2</v>
      </c>
      <c r="E146" s="2">
        <f>VLOOKUP($A146,'Strip ASCII'!$B$1:$D$2001,3,FALSE)</f>
        <v>40009</v>
      </c>
      <c r="F146" s="20">
        <f>VLOOKUP($A146,'Strip ASCII'!$B$1:$E$2001,4,FALSE)/1000</f>
        <v>15004962</v>
      </c>
      <c r="G146" s="20">
        <f>VLOOKUP($A146,'Strip ASCII'!$B$1:$F$2001,5,FALSE)/1000</f>
        <v>14992162</v>
      </c>
      <c r="H146" s="20">
        <f t="shared" si="8"/>
        <v>12800</v>
      </c>
      <c r="I146" s="10">
        <f>VLOOKUP($A146,'Strip ASCII'!$B$1:$H$2001,7,FALSE)/1000</f>
        <v>0</v>
      </c>
    </row>
    <row r="147" spans="1:9" s="6" customFormat="1" ht="14.25" customHeight="1">
      <c r="A147" s="50" t="s">
        <v>283</v>
      </c>
      <c r="B147" s="1" t="s">
        <v>350</v>
      </c>
      <c r="C147" s="43">
        <v>6</v>
      </c>
      <c r="D147" s="46" t="str">
        <f>VLOOKUP($A147,'Strip ASCII'!$B$1:$C$2001,2,FALSE)</f>
        <v>912820EA1</v>
      </c>
      <c r="E147" s="2">
        <f>VLOOKUP($A147,'Strip ASCII'!$B$1:$D$2001,3,FALSE)</f>
        <v>40040</v>
      </c>
      <c r="F147" s="20">
        <f>VLOOKUP($A147,'Strip ASCII'!$B$1:$E$2001,4,FALSE)/1000</f>
        <v>27399894</v>
      </c>
      <c r="G147" s="20">
        <f>VLOOKUP($A147,'Strip ASCII'!$B$1:$F$2001,5,FALSE)/1000</f>
        <v>25849217</v>
      </c>
      <c r="H147" s="20">
        <f t="shared" si="8"/>
        <v>1550677</v>
      </c>
      <c r="I147" s="10">
        <f>VLOOKUP($A147,'Strip ASCII'!$B$1:$H$2001,7,FALSE)/1000</f>
        <v>34100</v>
      </c>
    </row>
    <row r="148" spans="1:9" s="6" customFormat="1" ht="14.25" customHeight="1">
      <c r="A148" s="50" t="s">
        <v>284</v>
      </c>
      <c r="B148" s="1" t="s">
        <v>161</v>
      </c>
      <c r="C148" s="43">
        <v>3.5</v>
      </c>
      <c r="D148" s="46" t="str">
        <f>VLOOKUP($A148,'Strip ASCII'!$B$1:$C$2001,2,FALSE)</f>
        <v>912820KP1</v>
      </c>
      <c r="E148" s="2">
        <f>VLOOKUP($A148,'Strip ASCII'!$B$1:$D$2001,3,FALSE)</f>
        <v>40040</v>
      </c>
      <c r="F148" s="20">
        <f>VLOOKUP($A148,'Strip ASCII'!$B$1:$E$2001,4,FALSE)/1000</f>
        <v>17294686</v>
      </c>
      <c r="G148" s="20">
        <f>VLOOKUP($A148,'Strip ASCII'!$B$1:$F$2001,5,FALSE)/1000</f>
        <v>16761284</v>
      </c>
      <c r="H148" s="20">
        <f t="shared" si="8"/>
        <v>533402</v>
      </c>
      <c r="I148" s="10">
        <f>VLOOKUP($A148,'Strip ASCII'!$B$1:$H$2001,7,FALSE)/1000</f>
        <v>0</v>
      </c>
    </row>
    <row r="149" spans="1:10" s="6" customFormat="1" ht="14.25" customHeight="1">
      <c r="A149" s="50" t="s">
        <v>203</v>
      </c>
      <c r="B149" s="1" t="s">
        <v>354</v>
      </c>
      <c r="C149" s="43">
        <v>4.875</v>
      </c>
      <c r="D149" s="46" t="str">
        <f>VLOOKUP($A149,'Strip ASCII'!$B$1:$C$2001,2,FALSE)</f>
        <v>912820NL7</v>
      </c>
      <c r="E149" s="2">
        <f>VLOOKUP($A149,'Strip ASCII'!$B$1:$D$2001,3,FALSE)</f>
        <v>40040</v>
      </c>
      <c r="F149" s="20">
        <f>VLOOKUP($A149,'Strip ASCII'!$B$1:$E$2001,4,FALSE)/1000</f>
        <v>23420414</v>
      </c>
      <c r="G149" s="20">
        <f>VLOOKUP($A149,'Strip ASCII'!$B$1:$F$2001,5,FALSE)/1000</f>
        <v>23351614</v>
      </c>
      <c r="H149" s="20">
        <f t="shared" si="8"/>
        <v>68800</v>
      </c>
      <c r="I149" s="10">
        <f>VLOOKUP($A149,'Strip ASCII'!$B$1:$H$2001,7,FALSE)/1000</f>
        <v>0</v>
      </c>
      <c r="J149" s="6" t="s">
        <v>108</v>
      </c>
    </row>
    <row r="150" spans="1:9" s="6" customFormat="1" ht="14.25" customHeight="1">
      <c r="A150" s="50" t="s">
        <v>285</v>
      </c>
      <c r="B150" s="1" t="s">
        <v>344</v>
      </c>
      <c r="C150" s="43">
        <v>3.375</v>
      </c>
      <c r="D150" s="46" t="str">
        <f>VLOOKUP($A150,'Strip ASCII'!$B$1:$C$2001,2,FALSE)</f>
        <v>912820KS5</v>
      </c>
      <c r="E150" s="2">
        <f>VLOOKUP($A150,'Strip ASCII'!$B$1:$D$2001,3,FALSE)</f>
        <v>40071</v>
      </c>
      <c r="F150" s="20">
        <f>VLOOKUP($A150,'Strip ASCII'!$B$1:$E$2001,4,FALSE)/1000</f>
        <v>15005079</v>
      </c>
      <c r="G150" s="20">
        <f>VLOOKUP($A150,'Strip ASCII'!$B$1:$F$2001,5,FALSE)/1000</f>
        <v>15005079</v>
      </c>
      <c r="H150" s="20">
        <f t="shared" si="8"/>
        <v>0</v>
      </c>
      <c r="I150" s="10">
        <f>VLOOKUP($A150,'Strip ASCII'!$B$1:$H$2001,7,FALSE)/1000</f>
        <v>0</v>
      </c>
    </row>
    <row r="151" spans="1:10" s="6" customFormat="1" ht="14.25" customHeight="1" thickBot="1">
      <c r="A151" s="72"/>
      <c r="B151" s="73"/>
      <c r="C151" s="74"/>
      <c r="D151" s="75"/>
      <c r="E151" s="58"/>
      <c r="F151" s="76"/>
      <c r="G151" s="76"/>
      <c r="H151" s="76"/>
      <c r="I151" s="77"/>
      <c r="J151" s="15"/>
    </row>
    <row r="152" spans="1:10" s="56" customFormat="1" ht="18.75" customHeight="1" thickBot="1" thickTop="1">
      <c r="A152" s="79" t="s">
        <v>423</v>
      </c>
      <c r="B152" s="79"/>
      <c r="C152" s="79"/>
      <c r="D152" s="79"/>
      <c r="E152" s="79"/>
      <c r="F152" s="79"/>
      <c r="G152" s="79"/>
      <c r="H152" s="79"/>
      <c r="I152" s="79"/>
      <c r="J152" s="24"/>
    </row>
    <row r="153" spans="4:12" s="6" customFormat="1" ht="24.75" customHeight="1" thickTop="1">
      <c r="D153" s="32" t="s">
        <v>94</v>
      </c>
      <c r="E153" s="7"/>
      <c r="F153" s="33" t="s">
        <v>361</v>
      </c>
      <c r="G153" s="5"/>
      <c r="H153" s="5"/>
      <c r="I153" s="25"/>
      <c r="J153" s="28"/>
      <c r="K153" s="28"/>
      <c r="L153" s="28"/>
    </row>
    <row r="154" spans="1:11" s="6" customFormat="1" ht="16.5" customHeight="1">
      <c r="A154" s="5" t="s">
        <v>244</v>
      </c>
      <c r="B154" s="5"/>
      <c r="C154" s="5"/>
      <c r="D154" s="32" t="s">
        <v>95</v>
      </c>
      <c r="E154" s="32" t="s">
        <v>96</v>
      </c>
      <c r="F154" s="7"/>
      <c r="I154" s="34" t="s">
        <v>166</v>
      </c>
      <c r="J154" s="29"/>
      <c r="K154" s="27"/>
    </row>
    <row r="155" spans="4:12" s="6" customFormat="1" ht="15.75" customHeight="1">
      <c r="D155" s="32" t="s">
        <v>362</v>
      </c>
      <c r="E155" s="7"/>
      <c r="F155" s="35" t="s">
        <v>363</v>
      </c>
      <c r="G155" s="35" t="s">
        <v>177</v>
      </c>
      <c r="H155" s="35" t="s">
        <v>177</v>
      </c>
      <c r="I155" s="36" t="s">
        <v>316</v>
      </c>
      <c r="J155" s="3"/>
      <c r="K155" s="17"/>
      <c r="L155" s="17"/>
    </row>
    <row r="156" spans="1:10" s="6" customFormat="1" ht="14.25" customHeight="1">
      <c r="A156" s="8"/>
      <c r="B156" s="8"/>
      <c r="C156" s="8"/>
      <c r="D156" s="9"/>
      <c r="E156" s="9"/>
      <c r="F156" s="37" t="s">
        <v>165</v>
      </c>
      <c r="G156" s="38" t="s">
        <v>408</v>
      </c>
      <c r="H156" s="38" t="s">
        <v>409</v>
      </c>
      <c r="I156" s="39"/>
      <c r="J156" s="31"/>
    </row>
    <row r="157" spans="1:10" s="6" customFormat="1" ht="26.25" customHeight="1">
      <c r="A157" s="23" t="s">
        <v>118</v>
      </c>
      <c r="D157" s="7"/>
      <c r="E157" s="7"/>
      <c r="F157" s="7"/>
      <c r="G157" s="7"/>
      <c r="H157" s="7"/>
      <c r="I157" s="10"/>
      <c r="J157" s="28"/>
    </row>
    <row r="158" spans="1:10" s="6" customFormat="1" ht="15" customHeight="1">
      <c r="A158" s="19" t="s">
        <v>154</v>
      </c>
      <c r="B158" s="5" t="s">
        <v>34</v>
      </c>
      <c r="C158" s="40" t="s">
        <v>35</v>
      </c>
      <c r="D158" s="7"/>
      <c r="E158" s="7"/>
      <c r="F158" s="7"/>
      <c r="G158" s="7"/>
      <c r="H158" s="7"/>
      <c r="I158" s="10"/>
      <c r="J158" s="28"/>
    </row>
    <row r="159" spans="1:9" s="6" customFormat="1" ht="14.25" customHeight="1">
      <c r="A159" s="50" t="s">
        <v>286</v>
      </c>
      <c r="B159" s="1" t="s">
        <v>346</v>
      </c>
      <c r="C159" s="43">
        <v>3.375</v>
      </c>
      <c r="D159" s="46" t="str">
        <f>VLOOKUP($A159,'Strip ASCII'!$B$1:$C$2001,2,FALSE)</f>
        <v>912820KU0</v>
      </c>
      <c r="E159" s="2">
        <f>VLOOKUP($A159,'Strip ASCII'!$B$1:$D$2001,3,FALSE)</f>
        <v>40101</v>
      </c>
      <c r="F159" s="20">
        <f>VLOOKUP($A159,'Strip ASCII'!$B$1:$E$2001,4,FALSE)/1000</f>
        <v>15005091</v>
      </c>
      <c r="G159" s="20">
        <f>VLOOKUP($A159,'Strip ASCII'!$B$1:$F$2001,5,FALSE)/1000</f>
        <v>14925091</v>
      </c>
      <c r="H159" s="20">
        <f aca="true" t="shared" si="9" ref="H159:H208">SUM(F159-G159)</f>
        <v>80000</v>
      </c>
      <c r="I159" s="10">
        <f>VLOOKUP($A159,'Strip ASCII'!$B$1:$H$2001,7,FALSE)/1000</f>
        <v>0</v>
      </c>
    </row>
    <row r="160" spans="1:9" s="6" customFormat="1" ht="14.25" customHeight="1">
      <c r="A160" s="50" t="s">
        <v>287</v>
      </c>
      <c r="B160" s="1" t="s">
        <v>347</v>
      </c>
      <c r="C160" s="43">
        <v>3.5</v>
      </c>
      <c r="D160" s="46" t="str">
        <f>VLOOKUP($A160,'Strip ASCII'!$B$1:$C$2001,2,FALSE)</f>
        <v>912820KY2</v>
      </c>
      <c r="E160" s="2">
        <f>VLOOKUP($A160,'Strip ASCII'!$B$1:$D$2001,3,FALSE)</f>
        <v>40132</v>
      </c>
      <c r="F160" s="20">
        <f>VLOOKUP($A160,'Strip ASCII'!$B$1:$E$2001,4,FALSE)/1000</f>
        <v>18751928</v>
      </c>
      <c r="G160" s="20">
        <f>VLOOKUP($A160,'Strip ASCII'!$B$1:$F$2001,5,FALSE)/1000</f>
        <v>18150748</v>
      </c>
      <c r="H160" s="20">
        <f t="shared" si="9"/>
        <v>601180</v>
      </c>
      <c r="I160" s="10">
        <f>VLOOKUP($A160,'Strip ASCII'!$B$1:$H$2001,7,FALSE)/1000</f>
        <v>8600</v>
      </c>
    </row>
    <row r="161" spans="1:9" s="6" customFormat="1" ht="14.25" customHeight="1">
      <c r="A161" s="50" t="s">
        <v>413</v>
      </c>
      <c r="B161" s="1" t="s">
        <v>296</v>
      </c>
      <c r="C161" s="43">
        <v>4.625</v>
      </c>
      <c r="D161" s="46" t="str">
        <f>VLOOKUP($A161,'Strip ASCII'!$B$1:$C$2001,2,FALSE)</f>
        <v>912820NU7</v>
      </c>
      <c r="E161" s="2">
        <f>VLOOKUP($A161,'Strip ASCII'!$B$1:$D$2001,3,FALSE)</f>
        <v>40132</v>
      </c>
      <c r="F161" s="20">
        <f>VLOOKUP($A161,'Strip ASCII'!$B$1:$E$2001,4,FALSE)/1000</f>
        <v>24772846</v>
      </c>
      <c r="G161" s="20">
        <f>VLOOKUP($A161,'Strip ASCII'!$B$1:$F$2001,5,FALSE)/1000</f>
        <v>24526446</v>
      </c>
      <c r="H161" s="20">
        <f>SUM(F161-G161)</f>
        <v>246400</v>
      </c>
      <c r="I161" s="10">
        <f>VLOOKUP($A161,'Strip ASCII'!$B$1:$H$2001,7,FALSE)/1000</f>
        <v>0</v>
      </c>
    </row>
    <row r="162" spans="1:9" s="6" customFormat="1" ht="14.25" customHeight="1">
      <c r="A162" s="50" t="s">
        <v>288</v>
      </c>
      <c r="B162" s="1" t="s">
        <v>349</v>
      </c>
      <c r="C162" s="43">
        <v>3.5</v>
      </c>
      <c r="D162" s="46" t="str">
        <f>VLOOKUP($A162,'Strip ASCII'!$B$1:$C$2001,2,FALSE)</f>
        <v>912820LB1</v>
      </c>
      <c r="E162" s="2">
        <f>VLOOKUP($A162,'Strip ASCII'!$B$1:$D$2001,3,FALSE)</f>
        <v>40162</v>
      </c>
      <c r="F162" s="20">
        <f>VLOOKUP($A162,'Strip ASCII'!$B$1:$E$2001,4,FALSE)/1000</f>
        <v>15002485</v>
      </c>
      <c r="G162" s="20">
        <f>VLOOKUP($A162,'Strip ASCII'!$B$1:$F$2001,5,FALSE)/1000</f>
        <v>15001085</v>
      </c>
      <c r="H162" s="20">
        <f t="shared" si="9"/>
        <v>1400</v>
      </c>
      <c r="I162" s="10">
        <f>VLOOKUP($A162,'Strip ASCII'!$B$1:$H$2001,7,FALSE)/1000</f>
        <v>0</v>
      </c>
    </row>
    <row r="163" spans="1:9" s="6" customFormat="1" ht="14.25" customHeight="1">
      <c r="A163" s="50" t="s">
        <v>289</v>
      </c>
      <c r="B163" s="1" t="s">
        <v>37</v>
      </c>
      <c r="C163" s="43">
        <v>3.625</v>
      </c>
      <c r="D163" s="46" t="str">
        <f>VLOOKUP($A163,'Strip ASCII'!$B$1:$C$2001,2,FALSE)</f>
        <v>912820LD7</v>
      </c>
      <c r="E163" s="2">
        <f>VLOOKUP($A163,'Strip ASCII'!$B$1:$D$2001,3,FALSE)</f>
        <v>40193</v>
      </c>
      <c r="F163" s="20">
        <f>VLOOKUP($A163,'Strip ASCII'!$B$1:$E$2001,4,FALSE)/1000</f>
        <v>15004697</v>
      </c>
      <c r="G163" s="20">
        <f>VLOOKUP($A163,'Strip ASCII'!$B$1:$F$2001,5,FALSE)/1000</f>
        <v>14995777</v>
      </c>
      <c r="H163" s="20">
        <f t="shared" si="9"/>
        <v>8920</v>
      </c>
      <c r="I163" s="10">
        <f>VLOOKUP($A163,'Strip ASCII'!$B$1:$H$2001,7,FALSE)/1000</f>
        <v>0</v>
      </c>
    </row>
    <row r="164" spans="1:9" s="6" customFormat="1" ht="14.25" customHeight="1">
      <c r="A164" s="50" t="s">
        <v>290</v>
      </c>
      <c r="B164" s="1" t="s">
        <v>345</v>
      </c>
      <c r="C164" s="43">
        <v>6.5</v>
      </c>
      <c r="D164" s="46" t="str">
        <f>VLOOKUP($A164,'Strip ASCII'!$B$1:$C$2001,2,FALSE)</f>
        <v>912820EM5</v>
      </c>
      <c r="E164" s="2">
        <f>VLOOKUP($A164,'Strip ASCII'!$B$1:$D$2001,3,FALSE)</f>
        <v>40224</v>
      </c>
      <c r="F164" s="20">
        <f>VLOOKUP($A164,'Strip ASCII'!$B$1:$E$2001,4,FALSE)/1000</f>
        <v>23355709</v>
      </c>
      <c r="G164" s="20">
        <f>VLOOKUP($A164,'Strip ASCII'!$B$1:$F$2001,5,FALSE)/1000</f>
        <v>22018406</v>
      </c>
      <c r="H164" s="20">
        <f t="shared" si="9"/>
        <v>1337303</v>
      </c>
      <c r="I164" s="10">
        <f>VLOOKUP($A164,'Strip ASCII'!$B$1:$H$2001,7,FALSE)/1000</f>
        <v>11500</v>
      </c>
    </row>
    <row r="165" spans="1:9" s="6" customFormat="1" ht="14.25" customHeight="1">
      <c r="A165" s="50" t="s">
        <v>291</v>
      </c>
      <c r="B165" s="1" t="s">
        <v>384</v>
      </c>
      <c r="C165" s="43">
        <v>3.5</v>
      </c>
      <c r="D165" s="46" t="str">
        <f>VLOOKUP($A165,'Strip ASCII'!$B$1:$C$2001,2,FALSE)</f>
        <v>912820LH8</v>
      </c>
      <c r="E165" s="2">
        <f>VLOOKUP($A165,'Strip ASCII'!$B$1:$D$2001,3,FALSE)</f>
        <v>40224</v>
      </c>
      <c r="F165" s="20">
        <f>VLOOKUP($A165,'Strip ASCII'!$B$1:$E$2001,4,FALSE)/1000</f>
        <v>16617068</v>
      </c>
      <c r="G165" s="20">
        <f>VLOOKUP($A165,'Strip ASCII'!$B$1:$F$2001,5,FALSE)/1000</f>
        <v>16495248</v>
      </c>
      <c r="H165" s="20">
        <f t="shared" si="9"/>
        <v>121820</v>
      </c>
      <c r="I165" s="10">
        <f>VLOOKUP($A165,'Strip ASCII'!$B$1:$H$2001,7,FALSE)/1000</f>
        <v>0</v>
      </c>
    </row>
    <row r="166" spans="1:9" s="6" customFormat="1" ht="14.25" customHeight="1">
      <c r="A166" s="50" t="s">
        <v>405</v>
      </c>
      <c r="B166" s="1" t="s">
        <v>352</v>
      </c>
      <c r="C166" s="43">
        <v>4.75</v>
      </c>
      <c r="D166" s="46" t="str">
        <f>VLOOKUP($A166,'Strip ASCII'!$B$1:$C$2001,2,FALSE)</f>
        <v>912820PD3</v>
      </c>
      <c r="E166" s="2">
        <f>VLOOKUP($A166,'Strip ASCII'!$B$1:$D$2001,3,FALSE)</f>
        <v>40224</v>
      </c>
      <c r="F166" s="20">
        <f>VLOOKUP($A166,'Strip ASCII'!$B$1:$E$2001,4,FALSE)/1000</f>
        <v>17467187</v>
      </c>
      <c r="G166" s="20">
        <f>VLOOKUP($A166,'Strip ASCII'!$B$1:$F$2001,5,FALSE)/1000</f>
        <v>17355287</v>
      </c>
      <c r="H166" s="20">
        <f>SUM(F166-G166)</f>
        <v>111900</v>
      </c>
      <c r="I166" s="10">
        <f>VLOOKUP($A166,'Strip ASCII'!$B$1:$H$2001,7,FALSE)/1000</f>
        <v>0</v>
      </c>
    </row>
    <row r="167" spans="1:9" s="6" customFormat="1" ht="14.25" customHeight="1">
      <c r="A167" s="50" t="s">
        <v>292</v>
      </c>
      <c r="B167" s="1" t="s">
        <v>348</v>
      </c>
      <c r="C167" s="43">
        <v>4</v>
      </c>
      <c r="D167" s="46" t="str">
        <f>VLOOKUP($A167,'Strip ASCII'!$B$1:$C$2001,2,FALSE)</f>
        <v>912820LL9</v>
      </c>
      <c r="E167" s="2">
        <f>VLOOKUP($A167,'Strip ASCII'!$B$1:$D$2001,3,FALSE)</f>
        <v>40252</v>
      </c>
      <c r="F167" s="20">
        <f>VLOOKUP($A167,'Strip ASCII'!$B$1:$E$2001,4,FALSE)/1000</f>
        <v>15005048</v>
      </c>
      <c r="G167" s="20">
        <f>VLOOKUP($A167,'Strip ASCII'!$B$1:$F$2001,5,FALSE)/1000</f>
        <v>15005048</v>
      </c>
      <c r="H167" s="20">
        <f t="shared" si="9"/>
        <v>0</v>
      </c>
      <c r="I167" s="10">
        <f>VLOOKUP($A167,'Strip ASCII'!$B$1:$H$2001,7,FALSE)/1000</f>
        <v>0</v>
      </c>
    </row>
    <row r="168" spans="1:9" s="6" customFormat="1" ht="14.25" customHeight="1">
      <c r="A168" s="50" t="s">
        <v>293</v>
      </c>
      <c r="B168" s="1" t="s">
        <v>353</v>
      </c>
      <c r="C168" s="43">
        <v>4</v>
      </c>
      <c r="D168" s="46" t="str">
        <f>VLOOKUP($A168,'Strip ASCII'!$B$1:$C$2001,2,FALSE)</f>
        <v>912820LN5</v>
      </c>
      <c r="E168" s="2">
        <f>VLOOKUP($A168,'Strip ASCII'!$B$1:$D$2001,3,FALSE)</f>
        <v>40283</v>
      </c>
      <c r="F168" s="20">
        <f>VLOOKUP($A168,'Strip ASCII'!$B$1:$E$2001,4,FALSE)/1000</f>
        <v>15001494</v>
      </c>
      <c r="G168" s="20">
        <f>VLOOKUP($A168,'Strip ASCII'!$B$1:$F$2001,5,FALSE)/1000</f>
        <v>15001144</v>
      </c>
      <c r="H168" s="20">
        <f t="shared" si="9"/>
        <v>350</v>
      </c>
      <c r="I168" s="10">
        <f>VLOOKUP($A168,'Strip ASCII'!$B$1:$H$2001,7,FALSE)/1000</f>
        <v>0</v>
      </c>
    </row>
    <row r="169" spans="1:9" s="6" customFormat="1" ht="14.25" customHeight="1">
      <c r="A169" s="50" t="s">
        <v>294</v>
      </c>
      <c r="B169" s="1" t="s">
        <v>38</v>
      </c>
      <c r="C169" s="43">
        <v>3.875</v>
      </c>
      <c r="D169" s="46" t="str">
        <f>VLOOKUP($A169,'Strip ASCII'!$B$1:$C$2001,2,FALSE)</f>
        <v>912820LR6</v>
      </c>
      <c r="E169" s="2">
        <f>VLOOKUP($A169,'Strip ASCII'!$B$1:$D$2001,3,FALSE)</f>
        <v>40313</v>
      </c>
      <c r="F169" s="20">
        <f>VLOOKUP($A169,'Strip ASCII'!$B$1:$E$2001,4,FALSE)/1000</f>
        <v>18748844</v>
      </c>
      <c r="G169" s="20">
        <f>VLOOKUP($A169,'Strip ASCII'!$B$1:$F$2001,5,FALSE)/1000</f>
        <v>18015444</v>
      </c>
      <c r="H169" s="20">
        <f t="shared" si="9"/>
        <v>733400</v>
      </c>
      <c r="I169" s="10">
        <f>VLOOKUP($A169,'Strip ASCII'!$B$1:$H$2001,7,FALSE)/1000</f>
        <v>1000</v>
      </c>
    </row>
    <row r="170" spans="1:9" s="6" customFormat="1" ht="14.25" customHeight="1">
      <c r="A170" s="50" t="s">
        <v>295</v>
      </c>
      <c r="B170" s="1" t="s">
        <v>160</v>
      </c>
      <c r="C170" s="43">
        <v>3.625</v>
      </c>
      <c r="D170" s="46" t="str">
        <f>VLOOKUP($A170,'Strip ASCII'!$B$1:$C$2001,2,FALSE)</f>
        <v>912820LU9</v>
      </c>
      <c r="E170" s="2">
        <f>VLOOKUP($A170,'Strip ASCII'!$B$1:$D$2001,3,FALSE)</f>
        <v>40344</v>
      </c>
      <c r="F170" s="20">
        <f>VLOOKUP($A170,'Strip ASCII'!$B$1:$E$2001,4,FALSE)/1000</f>
        <v>14001099</v>
      </c>
      <c r="G170" s="20">
        <f>VLOOKUP($A170,'Strip ASCII'!$B$1:$F$2001,5,FALSE)/1000</f>
        <v>14001099</v>
      </c>
      <c r="H170" s="20">
        <f t="shared" si="9"/>
        <v>0</v>
      </c>
      <c r="I170" s="10">
        <f>VLOOKUP($A170,'Strip ASCII'!$B$1:$H$2001,7,FALSE)/1000</f>
        <v>0</v>
      </c>
    </row>
    <row r="171" spans="1:9" s="6" customFormat="1" ht="14.25" customHeight="1">
      <c r="A171" s="50" t="s">
        <v>192</v>
      </c>
      <c r="B171" s="1" t="s">
        <v>161</v>
      </c>
      <c r="C171" s="43">
        <v>3.875</v>
      </c>
      <c r="D171" s="46" t="str">
        <f>VLOOKUP($A171,'Strip ASCII'!$B$1:$C$2001,2,FALSE)</f>
        <v>912820LW5</v>
      </c>
      <c r="E171" s="2">
        <f>VLOOKUP($A171,'Strip ASCII'!$B$1:$D$2001,3,FALSE)</f>
        <v>40374</v>
      </c>
      <c r="F171" s="20">
        <f>VLOOKUP($A171,'Strip ASCII'!$B$1:$E$2001,4,FALSE)/1000</f>
        <v>13000529</v>
      </c>
      <c r="G171" s="20">
        <f>VLOOKUP($A171,'Strip ASCII'!$B$1:$F$2001,5,FALSE)/1000</f>
        <v>13000529</v>
      </c>
      <c r="H171" s="20">
        <f t="shared" si="9"/>
        <v>0</v>
      </c>
      <c r="I171" s="10">
        <f>VLOOKUP($A171,'Strip ASCII'!$B$1:$H$2001,7,FALSE)/1000</f>
        <v>0</v>
      </c>
    </row>
    <row r="172" spans="1:9" s="6" customFormat="1" ht="14.25" customHeight="1">
      <c r="A172" s="50" t="s">
        <v>26</v>
      </c>
      <c r="B172" s="1" t="s">
        <v>350</v>
      </c>
      <c r="C172" s="43">
        <v>5.75</v>
      </c>
      <c r="D172" s="46" t="str">
        <f>VLOOKUP($A172,'Strip ASCII'!$B$1:$C$2001,2,FALSE)</f>
        <v>912820FT9</v>
      </c>
      <c r="E172" s="2">
        <f>VLOOKUP($A172,'Strip ASCII'!$B$1:$D$2001,3,FALSE)</f>
        <v>40405</v>
      </c>
      <c r="F172" s="20">
        <f>VLOOKUP($A172,'Strip ASCII'!$B$1:$E$2001,4,FALSE)/1000</f>
        <v>22437594</v>
      </c>
      <c r="G172" s="20">
        <f>VLOOKUP($A172,'Strip ASCII'!$B$1:$F$2001,5,FALSE)/1000</f>
        <v>20826565</v>
      </c>
      <c r="H172" s="20">
        <f t="shared" si="9"/>
        <v>1611029</v>
      </c>
      <c r="I172" s="10">
        <f>VLOOKUP($A172,'Strip ASCII'!$B$1:$H$2001,7,FALSE)/1000</f>
        <v>0</v>
      </c>
    </row>
    <row r="173" spans="1:9" s="6" customFormat="1" ht="14.25" customHeight="1">
      <c r="A173" s="50" t="s">
        <v>275</v>
      </c>
      <c r="B173" s="1" t="s">
        <v>344</v>
      </c>
      <c r="C173" s="43">
        <v>4.125</v>
      </c>
      <c r="D173" s="46" t="str">
        <f>VLOOKUP($A173,'Strip ASCII'!$B$1:$C$2001,2,FALSE)</f>
        <v>912820MA2</v>
      </c>
      <c r="E173" s="2">
        <f>VLOOKUP($A173,'Strip ASCII'!$B$1:$D$2001,3,FALSE)</f>
        <v>40405</v>
      </c>
      <c r="F173" s="20">
        <f>VLOOKUP($A173,'Strip ASCII'!$B$1:$E$2001,4,FALSE)/1000</f>
        <v>14963424</v>
      </c>
      <c r="G173" s="20">
        <f>VLOOKUP($A173,'Strip ASCII'!$B$1:$F$2001,5,FALSE)/1000</f>
        <v>14190864</v>
      </c>
      <c r="H173" s="20">
        <f aca="true" t="shared" si="10" ref="H173:H178">SUM(F173-G173)</f>
        <v>772560</v>
      </c>
      <c r="I173" s="10">
        <f>VLOOKUP($A173,'Strip ASCII'!$B$1:$H$2001,7,FALSE)/1000</f>
        <v>100800</v>
      </c>
    </row>
    <row r="174" spans="1:9" s="6" customFormat="1" ht="14.25" customHeight="1">
      <c r="A174" s="50" t="s">
        <v>386</v>
      </c>
      <c r="B174" s="1" t="s">
        <v>346</v>
      </c>
      <c r="C174" s="43">
        <v>3.875</v>
      </c>
      <c r="D174" s="46" t="str">
        <f>VLOOKUP($A174,'Strip ASCII'!$B$1:$C$2001,2,FALSE)</f>
        <v>912820MD6</v>
      </c>
      <c r="E174" s="2">
        <f>VLOOKUP($A174,'Strip ASCII'!$B$1:$D$2001,3,FALSE)</f>
        <v>40436</v>
      </c>
      <c r="F174" s="20">
        <f>VLOOKUP($A174,'Strip ASCII'!$B$1:$E$2001,4,FALSE)/1000</f>
        <v>13000827</v>
      </c>
      <c r="G174" s="20">
        <f>VLOOKUP($A174,'Strip ASCII'!$B$1:$F$2001,5,FALSE)/1000</f>
        <v>12996027</v>
      </c>
      <c r="H174" s="20">
        <f t="shared" si="10"/>
        <v>4800</v>
      </c>
      <c r="I174" s="10">
        <f>VLOOKUP($A174,'Strip ASCII'!$B$1:$H$2001,7,FALSE)/1000</f>
        <v>0</v>
      </c>
    </row>
    <row r="175" spans="1:9" s="6" customFormat="1" ht="14.25" customHeight="1">
      <c r="A175" s="50" t="s">
        <v>106</v>
      </c>
      <c r="B175" s="1" t="s">
        <v>347</v>
      </c>
      <c r="C175" s="43">
        <v>4.25</v>
      </c>
      <c r="D175" s="46" t="str">
        <f>VLOOKUP($A175,'Strip ASCII'!$B$1:$C$2001,2,FALSE)</f>
        <v>912820MF1</v>
      </c>
      <c r="E175" s="2">
        <f>VLOOKUP($A175,'Strip ASCII'!$B$1:$D$2001,3,FALSE)</f>
        <v>40466</v>
      </c>
      <c r="F175" s="20">
        <f>VLOOKUP($A175,'Strip ASCII'!$B$1:$E$2001,4,FALSE)/1000</f>
        <v>13000862</v>
      </c>
      <c r="G175" s="20">
        <f>VLOOKUP($A175,'Strip ASCII'!$B$1:$F$2001,5,FALSE)/1000</f>
        <v>13000862</v>
      </c>
      <c r="H175" s="20">
        <f t="shared" si="10"/>
        <v>0</v>
      </c>
      <c r="I175" s="10">
        <f>VLOOKUP($A175,'Strip ASCII'!$B$1:$H$2001,7,FALSE)/1000</f>
        <v>0</v>
      </c>
    </row>
    <row r="176" spans="1:9" s="6" customFormat="1" ht="14.25" customHeight="1">
      <c r="A176" s="50" t="s">
        <v>146</v>
      </c>
      <c r="B176" s="1" t="s">
        <v>349</v>
      </c>
      <c r="C176" s="43">
        <v>4.5</v>
      </c>
      <c r="D176" s="46" t="str">
        <f>VLOOKUP($A176,'Strip ASCII'!$B$1:$C$2001,2,FALSE)</f>
        <v>912820MJ3</v>
      </c>
      <c r="E176" s="2">
        <f>VLOOKUP($A176,'Strip ASCII'!$B$1:$D$2001,3,FALSE)</f>
        <v>40497</v>
      </c>
      <c r="F176" s="20">
        <f>VLOOKUP($A176,'Strip ASCII'!$B$1:$E$2001,4,FALSE)/1000</f>
        <v>15961105</v>
      </c>
      <c r="G176" s="20">
        <f>VLOOKUP($A176,'Strip ASCII'!$B$1:$F$2001,5,FALSE)/1000</f>
        <v>15481365</v>
      </c>
      <c r="H176" s="20">
        <f t="shared" si="10"/>
        <v>479740</v>
      </c>
      <c r="I176" s="10">
        <f>VLOOKUP($A176,'Strip ASCII'!$B$1:$H$2001,7,FALSE)/1000</f>
        <v>16400</v>
      </c>
    </row>
    <row r="177" spans="1:9" s="6" customFormat="1" ht="14.25" customHeight="1">
      <c r="A177" s="50" t="s">
        <v>182</v>
      </c>
      <c r="B177" s="1" t="s">
        <v>351</v>
      </c>
      <c r="C177" s="43">
        <v>4.375</v>
      </c>
      <c r="D177" s="46" t="str">
        <f>VLOOKUP($A177,'Strip ASCII'!$B$1:$C$2001,2,FALSE)</f>
        <v>912820MM6</v>
      </c>
      <c r="E177" s="2">
        <f>VLOOKUP($A177,'Strip ASCII'!$B$1:$D$2001,3,FALSE)</f>
        <v>40527</v>
      </c>
      <c r="F177" s="20">
        <f>VLOOKUP($A177,'Strip ASCII'!$B$1:$E$2001,4,FALSE)/1000</f>
        <v>13000813</v>
      </c>
      <c r="G177" s="20">
        <f>VLOOKUP($A177,'Strip ASCII'!$B$1:$F$2001,5,FALSE)/1000</f>
        <v>13000813</v>
      </c>
      <c r="H177" s="20">
        <f t="shared" si="10"/>
        <v>0</v>
      </c>
      <c r="I177" s="10">
        <f>VLOOKUP($A177,'Strip ASCII'!$B$1:$H$2001,7,FALSE)/1000</f>
        <v>0</v>
      </c>
    </row>
    <row r="178" spans="1:10" s="6" customFormat="1" ht="14.25" customHeight="1">
      <c r="A178" s="50" t="s">
        <v>373</v>
      </c>
      <c r="B178" s="1" t="s">
        <v>355</v>
      </c>
      <c r="C178" s="43">
        <v>4.25</v>
      </c>
      <c r="D178" s="46" t="str">
        <f>VLOOKUP($A178,'Strip ASCII'!$B$1:$C$2001,2,FALSE)</f>
        <v>912820MP9</v>
      </c>
      <c r="E178" s="2">
        <f>VLOOKUP($A178,'Strip ASCII'!$B$1:$D$2001,3,FALSE)</f>
        <v>40558</v>
      </c>
      <c r="F178" s="20">
        <f>VLOOKUP($A178,'Strip ASCII'!$B$1:$E$2001,4,FALSE)/1000</f>
        <v>13001339</v>
      </c>
      <c r="G178" s="20">
        <f>VLOOKUP($A178,'Strip ASCII'!$B$1:$F$2001,5,FALSE)/1000</f>
        <v>13001339</v>
      </c>
      <c r="H178" s="20">
        <f t="shared" si="10"/>
        <v>0</v>
      </c>
      <c r="I178" s="10">
        <f>VLOOKUP($A178,'Strip ASCII'!$B$1:$H$2001,7,FALSE)/1000</f>
        <v>0</v>
      </c>
      <c r="J178" s="6" t="s">
        <v>108</v>
      </c>
    </row>
    <row r="179" spans="1:9" s="6" customFormat="1" ht="14.25" customHeight="1">
      <c r="A179" s="50" t="s">
        <v>27</v>
      </c>
      <c r="B179" s="1" t="s">
        <v>345</v>
      </c>
      <c r="C179" s="43">
        <v>5</v>
      </c>
      <c r="D179" s="46" t="str">
        <f>VLOOKUP($A179,'Strip ASCII'!$B$1:$C$2001,2,FALSE)</f>
        <v>912820GC5</v>
      </c>
      <c r="E179" s="2">
        <f>VLOOKUP($A179,'Strip ASCII'!$B$1:$D$2001,3,FALSE)</f>
        <v>40589</v>
      </c>
      <c r="F179" s="20">
        <f>VLOOKUP($A179,'Strip ASCII'!$B$1:$E$2001,4,FALSE)/1000</f>
        <v>23436329</v>
      </c>
      <c r="G179" s="20">
        <f>VLOOKUP($A179,'Strip ASCII'!$B$1:$F$2001,5,FALSE)/1000</f>
        <v>22082127</v>
      </c>
      <c r="H179" s="20">
        <f t="shared" si="9"/>
        <v>1354202</v>
      </c>
      <c r="I179" s="10">
        <f>VLOOKUP($A179,'Strip ASCII'!$B$1:$H$2001,7,FALSE)/1000</f>
        <v>0</v>
      </c>
    </row>
    <row r="180" spans="1:10" s="6" customFormat="1" ht="14.25" customHeight="1">
      <c r="A180" s="50" t="s">
        <v>273</v>
      </c>
      <c r="B180" s="1" t="s">
        <v>37</v>
      </c>
      <c r="C180" s="43">
        <v>4.5</v>
      </c>
      <c r="D180" s="46" t="str">
        <f>VLOOKUP($A180,'Strip ASCII'!$B$1:$C$2001,2,FALSE)</f>
        <v>912820MU8</v>
      </c>
      <c r="E180" s="2">
        <f>VLOOKUP($A180,'Strip ASCII'!$B$1:$D$2001,3,FALSE)</f>
        <v>40602</v>
      </c>
      <c r="F180" s="20">
        <f>VLOOKUP($A180,'Strip ASCII'!$B$1:$E$2001,4,FALSE)/1000</f>
        <v>17500138</v>
      </c>
      <c r="G180" s="20">
        <f>VLOOKUP($A180,'Strip ASCII'!$B$1:$F$2001,5,FALSE)/1000</f>
        <v>17432938</v>
      </c>
      <c r="H180" s="20">
        <f t="shared" si="9"/>
        <v>67200</v>
      </c>
      <c r="I180" s="10">
        <f>VLOOKUP($A180,'Strip ASCII'!$B$1:$H$2001,7,FALSE)/1000</f>
        <v>0</v>
      </c>
      <c r="J180" s="6" t="s">
        <v>108</v>
      </c>
    </row>
    <row r="181" spans="1:10" s="6" customFormat="1" ht="14.25" customHeight="1">
      <c r="A181" s="50" t="s">
        <v>163</v>
      </c>
      <c r="B181" s="1" t="s">
        <v>384</v>
      </c>
      <c r="C181" s="43">
        <v>4.75</v>
      </c>
      <c r="D181" s="46" t="str">
        <f>VLOOKUP($A181,'Strip ASCII'!$B$1:$C$2001,2,FALSE)</f>
        <v>912820MX2</v>
      </c>
      <c r="E181" s="2">
        <f>VLOOKUP($A181,'Strip ASCII'!$B$1:$D$2001,3,FALSE)</f>
        <v>40633</v>
      </c>
      <c r="F181" s="20">
        <f>VLOOKUP($A181,'Strip ASCII'!$B$1:$E$2001,4,FALSE)/1000</f>
        <v>17497861</v>
      </c>
      <c r="G181" s="20">
        <f>VLOOKUP($A181,'Strip ASCII'!$B$1:$F$2001,5,FALSE)/1000</f>
        <v>17267461</v>
      </c>
      <c r="H181" s="20">
        <f>SUM(F181-G181)</f>
        <v>230400</v>
      </c>
      <c r="I181" s="10">
        <f>VLOOKUP($A181,'Strip ASCII'!$B$1:$H$2001,7,FALSE)/1000</f>
        <v>0</v>
      </c>
      <c r="J181" s="6" t="s">
        <v>108</v>
      </c>
    </row>
    <row r="182" spans="1:10" s="6" customFormat="1" ht="14.25" customHeight="1">
      <c r="A182" s="51" t="s">
        <v>367</v>
      </c>
      <c r="B182" s="40" t="s">
        <v>353</v>
      </c>
      <c r="C182" s="45">
        <v>4.875</v>
      </c>
      <c r="D182" s="46" t="str">
        <f>VLOOKUP($A182,'Strip ASCII'!$B$1:$C$2001,2,FALSE)</f>
        <v>912820NA1</v>
      </c>
      <c r="E182" s="2">
        <f>VLOOKUP($A182,'Strip ASCII'!$B$1:$D$2001,3,FALSE)</f>
        <v>40663</v>
      </c>
      <c r="F182" s="20">
        <f>VLOOKUP($A182,'Strip ASCII'!$B$1:$E$2001,4,FALSE)/1000</f>
        <v>17501477</v>
      </c>
      <c r="G182" s="20">
        <f>VLOOKUP($A182,'Strip ASCII'!$B$1:$F$2001,5,FALSE)/1000</f>
        <v>17431077</v>
      </c>
      <c r="H182" s="20">
        <f>SUM(F182-G182)</f>
        <v>70400</v>
      </c>
      <c r="I182" s="10">
        <f>VLOOKUP($A182,'Strip ASCII'!$B$1:$H$2001,7,FALSE)/1000</f>
        <v>0</v>
      </c>
      <c r="J182" s="6" t="s">
        <v>108</v>
      </c>
    </row>
    <row r="183" spans="1:10" s="6" customFormat="1" ht="14.25" customHeight="1">
      <c r="A183" s="51" t="s">
        <v>370</v>
      </c>
      <c r="B183" s="40" t="s">
        <v>38</v>
      </c>
      <c r="C183" s="45">
        <v>4.875</v>
      </c>
      <c r="D183" s="46" t="str">
        <f>VLOOKUP($A183,'Strip ASCII'!$B$1:$C$2001,2,FALSE)</f>
        <v>912820NE3</v>
      </c>
      <c r="E183" s="2">
        <f>VLOOKUP($A183,'Strip ASCII'!$B$1:$D$2001,3,FALSE)</f>
        <v>40694</v>
      </c>
      <c r="F183" s="20">
        <f>VLOOKUP($A183,'Strip ASCII'!$B$1:$E$2001,4,FALSE)/1000</f>
        <v>17144592</v>
      </c>
      <c r="G183" s="20">
        <f>VLOOKUP($A183,'Strip ASCII'!$B$1:$F$2001,5,FALSE)/1000</f>
        <v>17077192</v>
      </c>
      <c r="H183" s="20">
        <f>SUM(F183-G183)</f>
        <v>67400</v>
      </c>
      <c r="I183" s="10">
        <f>VLOOKUP($A183,'Strip ASCII'!$B$1:$H$2001,7,FALSE)/1000</f>
        <v>0</v>
      </c>
      <c r="J183" s="6" t="s">
        <v>108</v>
      </c>
    </row>
    <row r="184" spans="1:10" s="6" customFormat="1" ht="14.25" customHeight="1">
      <c r="A184" s="50" t="s">
        <v>31</v>
      </c>
      <c r="B184" s="1" t="s">
        <v>160</v>
      </c>
      <c r="C184" s="43">
        <v>5.125</v>
      </c>
      <c r="D184" s="46" t="str">
        <f>VLOOKUP($A184,'Strip ASCII'!$B$1:$C$2001,2,FALSE)</f>
        <v>912820NG8</v>
      </c>
      <c r="E184" s="2">
        <f>VLOOKUP($A184,'Strip ASCII'!$B$1:$D$2001,3,FALSE)</f>
        <v>40724</v>
      </c>
      <c r="F184" s="20">
        <f>VLOOKUP($A184,'Strip ASCII'!$B$1:$E$2001,4,FALSE)/1000</f>
        <v>17500283</v>
      </c>
      <c r="G184" s="20">
        <f>VLOOKUP($A184,'Strip ASCII'!$B$1:$F$2001,5,FALSE)/1000</f>
        <v>17466683</v>
      </c>
      <c r="H184" s="20">
        <f>SUM(F184-G184)</f>
        <v>33600</v>
      </c>
      <c r="I184" s="10">
        <f>VLOOKUP($A184,'Strip ASCII'!$B$1:$H$2001,7,FALSE)/1000</f>
        <v>0</v>
      </c>
      <c r="J184" s="6" t="s">
        <v>108</v>
      </c>
    </row>
    <row r="185" spans="1:10" s="6" customFormat="1" ht="14.25" customHeight="1">
      <c r="A185" s="50" t="s">
        <v>180</v>
      </c>
      <c r="B185" s="1" t="s">
        <v>161</v>
      </c>
      <c r="C185" s="43">
        <v>4.875</v>
      </c>
      <c r="D185" s="46" t="str">
        <f>VLOOKUP($A185,'Strip ASCII'!$B$1:$C$2001,2,FALSE)</f>
        <v>912820NK9</v>
      </c>
      <c r="E185" s="2">
        <f>VLOOKUP($A185,'Strip ASCII'!$B$1:$D$2001,3,FALSE)</f>
        <v>40755</v>
      </c>
      <c r="F185" s="20">
        <f>VLOOKUP($A185,'Strip ASCII'!$B$1:$E$2001,4,FALSE)/1000</f>
        <v>16830671</v>
      </c>
      <c r="G185" s="20">
        <f>VLOOKUP($A185,'Strip ASCII'!$B$1:$F$2001,5,FALSE)/1000</f>
        <v>16816271</v>
      </c>
      <c r="H185" s="20">
        <f>SUM(F185-G185)</f>
        <v>14400</v>
      </c>
      <c r="I185" s="10">
        <f>VLOOKUP($A185,'Strip ASCII'!$B$1:$H$2001,7,FALSE)/1000</f>
        <v>0</v>
      </c>
      <c r="J185" s="6" t="s">
        <v>108</v>
      </c>
    </row>
    <row r="186" spans="1:9" s="6" customFormat="1" ht="14.25" customHeight="1">
      <c r="A186" s="51" t="s">
        <v>28</v>
      </c>
      <c r="B186" s="40" t="s">
        <v>350</v>
      </c>
      <c r="C186" s="45">
        <v>5</v>
      </c>
      <c r="D186" s="46" t="str">
        <f>VLOOKUP($A186,'Strip ASCII'!$B$1:$C$2001,2,FALSE)</f>
        <v>912820GL5</v>
      </c>
      <c r="E186" s="2">
        <f>VLOOKUP($A186,'Strip ASCII'!$B$1:$D$2001,3,FALSE)</f>
        <v>40770</v>
      </c>
      <c r="F186" s="20">
        <f>VLOOKUP($A186,'Strip ASCII'!$B$1:$E$2001,4,FALSE)/1000</f>
        <v>26635316</v>
      </c>
      <c r="G186" s="20">
        <f>VLOOKUP($A186,'Strip ASCII'!$B$1:$F$2001,5,FALSE)/1000</f>
        <v>24724230</v>
      </c>
      <c r="H186" s="20">
        <f t="shared" si="9"/>
        <v>1911086</v>
      </c>
      <c r="I186" s="10">
        <f>VLOOKUP($A186,'Strip ASCII'!$B$1:$H$2001,7,FALSE)/1000</f>
        <v>59110</v>
      </c>
    </row>
    <row r="187" spans="1:10" s="6" customFormat="1" ht="14.25" customHeight="1">
      <c r="A187" s="51" t="s">
        <v>206</v>
      </c>
      <c r="B187" s="40" t="s">
        <v>344</v>
      </c>
      <c r="C187" s="45">
        <v>4.625</v>
      </c>
      <c r="D187" s="46" t="str">
        <f>VLOOKUP($A187,'Strip ASCII'!$B$1:$C$2001,2,FALSE)</f>
        <v>912820NP8</v>
      </c>
      <c r="E187" s="2">
        <f>VLOOKUP($A187,'Strip ASCII'!$B$1:$D$2001,3,FALSE)</f>
        <v>40786</v>
      </c>
      <c r="F187" s="20">
        <f>VLOOKUP($A187,'Strip ASCII'!$B$1:$E$2001,4,FALSE)/1000</f>
        <v>17500676</v>
      </c>
      <c r="G187" s="20">
        <f>VLOOKUP($A187,'Strip ASCII'!$B$1:$F$2001,5,FALSE)/1000</f>
        <v>17380676</v>
      </c>
      <c r="H187" s="20">
        <f aca="true" t="shared" si="11" ref="H187:H192">SUM(F187-G187)</f>
        <v>120000</v>
      </c>
      <c r="I187" s="10">
        <f>VLOOKUP($A187,'Strip ASCII'!$B$1:$H$2001,7,FALSE)/1000</f>
        <v>0</v>
      </c>
      <c r="J187" s="6" t="s">
        <v>108</v>
      </c>
    </row>
    <row r="188" spans="1:9" s="6" customFormat="1" ht="14.25" customHeight="1">
      <c r="A188" s="51" t="s">
        <v>153</v>
      </c>
      <c r="B188" s="40" t="s">
        <v>346</v>
      </c>
      <c r="C188" s="45">
        <v>4.5</v>
      </c>
      <c r="D188" s="46" t="str">
        <f>VLOOKUP($A188,'Strip ASCII'!$B$1:$C$2001,2,FALSE)</f>
        <v>912820NR4</v>
      </c>
      <c r="E188" s="2">
        <f>VLOOKUP($A188,'Strip ASCII'!$B$1:$D$2001,3,FALSE)</f>
        <v>40816</v>
      </c>
      <c r="F188" s="20">
        <f>VLOOKUP($A188,'Strip ASCII'!$B$1:$E$2001,4,FALSE)/1000</f>
        <v>17500158</v>
      </c>
      <c r="G188" s="20">
        <f>VLOOKUP($A188,'Strip ASCII'!$B$1:$F$2001,5,FALSE)/1000</f>
        <v>17478558</v>
      </c>
      <c r="H188" s="20">
        <f t="shared" si="11"/>
        <v>21600</v>
      </c>
      <c r="I188" s="10">
        <f>VLOOKUP($A188,'Strip ASCII'!$B$1:$H$2001,7,FALSE)/1000</f>
        <v>0</v>
      </c>
    </row>
    <row r="189" spans="1:9" s="6" customFormat="1" ht="14.25" customHeight="1">
      <c r="A189" s="51" t="s">
        <v>340</v>
      </c>
      <c r="B189" s="40" t="s">
        <v>347</v>
      </c>
      <c r="C189" s="45">
        <v>4.625</v>
      </c>
      <c r="D189" s="46" t="str">
        <f>VLOOKUP($A189,'Strip ASCII'!$B$1:$C$2001,2,FALSE)</f>
        <v>912820NT0</v>
      </c>
      <c r="E189" s="2">
        <f>VLOOKUP($A189,'Strip ASCII'!$B$1:$D$2001,3,FALSE)</f>
        <v>40847</v>
      </c>
      <c r="F189" s="20">
        <f>VLOOKUP($A189,'Strip ASCII'!$B$1:$E$2001,4,FALSE)/1000</f>
        <v>16181388</v>
      </c>
      <c r="G189" s="20">
        <f>VLOOKUP($A189,'Strip ASCII'!$B$1:$F$2001,5,FALSE)/1000</f>
        <v>16163188</v>
      </c>
      <c r="H189" s="20">
        <f t="shared" si="11"/>
        <v>18200</v>
      </c>
      <c r="I189" s="10">
        <f>VLOOKUP($A189,'Strip ASCII'!$B$1:$H$2001,7,FALSE)/1000</f>
        <v>0</v>
      </c>
    </row>
    <row r="190" spans="1:9" s="6" customFormat="1" ht="14.25" customHeight="1">
      <c r="A190" s="51" t="s">
        <v>412</v>
      </c>
      <c r="B190" s="40" t="s">
        <v>349</v>
      </c>
      <c r="C190" s="45">
        <v>4.5</v>
      </c>
      <c r="D190" s="46" t="str">
        <f>VLOOKUP($A190,'Strip ASCII'!$B$1:$C$2001,2,FALSE)</f>
        <v>912820NX1</v>
      </c>
      <c r="E190" s="2">
        <f>VLOOKUP($A190,'Strip ASCII'!$B$1:$D$2001,3,FALSE)</f>
        <v>40877</v>
      </c>
      <c r="F190" s="20">
        <f>VLOOKUP($A190,'Strip ASCII'!$B$1:$E$2001,4,FALSE)/1000</f>
        <v>17036550</v>
      </c>
      <c r="G190" s="20">
        <f>VLOOKUP($A190,'Strip ASCII'!$B$1:$F$2001,5,FALSE)/1000</f>
        <v>17011450</v>
      </c>
      <c r="H190" s="20">
        <f t="shared" si="11"/>
        <v>25100</v>
      </c>
      <c r="I190" s="10">
        <f>VLOOKUP($A190,'Strip ASCII'!$B$1:$H$2001,7,FALSE)/1000</f>
        <v>0</v>
      </c>
    </row>
    <row r="191" spans="1:9" s="6" customFormat="1" ht="14.25" customHeight="1">
      <c r="A191" s="51" t="s">
        <v>0</v>
      </c>
      <c r="B191" s="40" t="s">
        <v>351</v>
      </c>
      <c r="C191" s="45">
        <v>4.625</v>
      </c>
      <c r="D191" s="46" t="str">
        <f>VLOOKUP($A191,'Strip ASCII'!$B$1:$C$2001,2,FALSE)</f>
        <v>912820NZ6</v>
      </c>
      <c r="E191" s="2">
        <f>VLOOKUP($A191,'Strip ASCII'!$B$1:$D$2001,3,FALSE)</f>
        <v>40908</v>
      </c>
      <c r="F191" s="20">
        <f>VLOOKUP($A191,'Strip ASCII'!$B$1:$E$2001,4,FALSE)/1000</f>
        <v>16131258</v>
      </c>
      <c r="G191" s="20">
        <f>VLOOKUP($A191,'Strip ASCII'!$B$1:$F$2001,5,FALSE)/1000</f>
        <v>16126458</v>
      </c>
      <c r="H191" s="20">
        <f t="shared" si="11"/>
        <v>4800</v>
      </c>
      <c r="I191" s="10">
        <f>VLOOKUP($A191,'Strip ASCII'!$B$1:$H$2001,7,FALSE)/1000</f>
        <v>0</v>
      </c>
    </row>
    <row r="192" spans="1:9" s="6" customFormat="1" ht="14.25" customHeight="1">
      <c r="A192" s="51" t="s">
        <v>2</v>
      </c>
      <c r="B192" s="40" t="s">
        <v>384</v>
      </c>
      <c r="C192" s="45">
        <v>4.75</v>
      </c>
      <c r="D192" s="46" t="str">
        <f>VLOOKUP($A192,'Strip ASCII'!$B$1:$C$2001,2,FALSE)</f>
        <v>912820PC5</v>
      </c>
      <c r="E192" s="2">
        <f>VLOOKUP($A192,'Strip ASCII'!$B$1:$D$2001,3,FALSE)</f>
        <v>40939</v>
      </c>
      <c r="F192" s="20">
        <f>VLOOKUP($A192,'Strip ASCII'!$B$1:$E$2001,4,FALSE)/1000</f>
        <v>14930221</v>
      </c>
      <c r="G192" s="20">
        <f>VLOOKUP($A192,'Strip ASCII'!$B$1:$F$2001,5,FALSE)/1000</f>
        <v>14929421</v>
      </c>
      <c r="H192" s="20">
        <f t="shared" si="11"/>
        <v>800</v>
      </c>
      <c r="I192" s="10">
        <f>VLOOKUP($A192,'Strip ASCII'!$B$1:$H$2001,7,FALSE)/1000</f>
        <v>0</v>
      </c>
    </row>
    <row r="193" spans="1:9" s="6" customFormat="1" ht="14.25" customHeight="1">
      <c r="A193" s="52" t="s">
        <v>29</v>
      </c>
      <c r="B193" s="40" t="s">
        <v>345</v>
      </c>
      <c r="C193" s="45">
        <v>4.875</v>
      </c>
      <c r="D193" s="46" t="str">
        <f>VLOOKUP($A193,'Strip ASCII'!$B$1:$C$2001,2,FALSE)</f>
        <v>912820GV3</v>
      </c>
      <c r="E193" s="2">
        <f>VLOOKUP($A193,'Strip ASCII'!$B$1:$D$2001,3,FALSE)</f>
        <v>40954</v>
      </c>
      <c r="F193" s="20">
        <f>VLOOKUP($A193,'Strip ASCII'!$B$1:$E$2001,4,FALSE)/1000</f>
        <v>24779838</v>
      </c>
      <c r="G193" s="20">
        <f>VLOOKUP($A193,'Strip ASCII'!$B$1:$F$2001,5,FALSE)/1000</f>
        <v>23481408</v>
      </c>
      <c r="H193" s="20">
        <f t="shared" si="9"/>
        <v>1298430</v>
      </c>
      <c r="I193" s="10">
        <f>VLOOKUP($A193,'Strip ASCII'!$B$1:$H$2001,7,FALSE)/1000</f>
        <v>94400</v>
      </c>
    </row>
    <row r="194" spans="1:9" s="6" customFormat="1" ht="14.25" customHeight="1">
      <c r="A194" s="51" t="s">
        <v>93</v>
      </c>
      <c r="B194" s="40" t="s">
        <v>348</v>
      </c>
      <c r="C194" s="45">
        <v>4.625</v>
      </c>
      <c r="D194" s="46" t="str">
        <f>VLOOKUP($A194,'Strip ASCII'!$B$1:$C$2001,2,FALSE)</f>
        <v>912820PG6</v>
      </c>
      <c r="E194" s="2">
        <f>VLOOKUP($A194,'Strip ASCII'!$B$1:$D$2001,3,FALSE)</f>
        <v>40968</v>
      </c>
      <c r="F194" s="20">
        <f>VLOOKUP($A194,'Strip ASCII'!$B$1:$E$2001,4,FALSE)/1000</f>
        <v>16636927</v>
      </c>
      <c r="G194" s="20">
        <f>VLOOKUP($A194,'Strip ASCII'!$B$1:$F$2001,5,FALSE)/1000</f>
        <v>16633727</v>
      </c>
      <c r="H194" s="20">
        <f>SUM(F194-G194)</f>
        <v>3200</v>
      </c>
      <c r="I194" s="10">
        <f>VLOOKUP($A194,'Strip ASCII'!$B$1:$H$2001,7,FALSE)/1000</f>
        <v>0</v>
      </c>
    </row>
    <row r="195" spans="1:9" s="6" customFormat="1" ht="14.25" customHeight="1">
      <c r="A195" s="51" t="s">
        <v>148</v>
      </c>
      <c r="B195" s="40" t="s">
        <v>353</v>
      </c>
      <c r="C195" s="45">
        <v>4.5</v>
      </c>
      <c r="D195" s="46" t="str">
        <f>VLOOKUP($A195,'Strip ASCII'!$B$1:$C$2001,2,FALSE)</f>
        <v>912820PJ0</v>
      </c>
      <c r="E195" s="2">
        <f>VLOOKUP($A195,'Strip ASCII'!$B$1:$D$2001,3,FALSE)</f>
        <v>40999</v>
      </c>
      <c r="F195" s="20">
        <f>VLOOKUP($A195,'Strip ASCII'!$B$1:$E$2001,4,FALSE)/1000</f>
        <v>16353663</v>
      </c>
      <c r="G195" s="20">
        <f>VLOOKUP($A195,'Strip ASCII'!$B$1:$F$2001,5,FALSE)/1000</f>
        <v>16353663</v>
      </c>
      <c r="H195" s="20">
        <f>SUM(F195-G195)</f>
        <v>0</v>
      </c>
      <c r="I195" s="10">
        <f>VLOOKUP($A195,'Strip ASCII'!$B$1:$H$2001,7,FALSE)/1000</f>
        <v>0</v>
      </c>
    </row>
    <row r="196" spans="1:9" s="6" customFormat="1" ht="14.25" customHeight="1">
      <c r="A196" s="51" t="s">
        <v>81</v>
      </c>
      <c r="B196" s="40" t="s">
        <v>160</v>
      </c>
      <c r="C196" s="45">
        <v>4.5</v>
      </c>
      <c r="D196" s="46" t="str">
        <f>VLOOKUP($A196,'Strip ASCII'!$B$1:$C$2001,2,FALSE)</f>
        <v>912820PM3</v>
      </c>
      <c r="E196" s="2">
        <f>VLOOKUP($A196,'Strip ASCII'!$B$1:$D$2001,3,FALSE)</f>
        <v>41029</v>
      </c>
      <c r="F196" s="20">
        <f>VLOOKUP($A196,'Strip ASCII'!$B$1:$E$2001,4,FALSE)/1000</f>
        <v>16450467</v>
      </c>
      <c r="G196" s="20">
        <f>VLOOKUP($A196,'Strip ASCII'!$B$1:$F$2001,5,FALSE)/1000</f>
        <v>16450467</v>
      </c>
      <c r="H196" s="20">
        <f>SUM(F196-G196)</f>
        <v>0</v>
      </c>
      <c r="I196" s="10">
        <f>VLOOKUP($A196,'Strip ASCII'!$B$1:$H$2001,7,FALSE)/1000</f>
        <v>0</v>
      </c>
    </row>
    <row r="197" spans="1:9" s="6" customFormat="1" ht="14.25" customHeight="1">
      <c r="A197" s="51" t="s">
        <v>421</v>
      </c>
      <c r="B197" s="40" t="s">
        <v>355</v>
      </c>
      <c r="C197" s="45">
        <v>4.375</v>
      </c>
      <c r="D197" s="46" t="str">
        <f>VLOOKUP($A197,'Strip ASCII'!$B$1:$C$2001,2,FALSE)</f>
        <v>912820HF7</v>
      </c>
      <c r="E197" s="2">
        <f>VLOOKUP($A197,'Strip ASCII'!$B$1:$D$2001,3,FALSE)</f>
        <v>41136</v>
      </c>
      <c r="F197" s="20">
        <f>VLOOKUP($A197,'Strip ASCII'!$B$1:$E$2001,4,FALSE)/1000</f>
        <v>19647976</v>
      </c>
      <c r="G197" s="20">
        <f>VLOOKUP($A197,'Strip ASCII'!$B$1:$F$2001,5,FALSE)/1000</f>
        <v>17976084</v>
      </c>
      <c r="H197" s="20">
        <f t="shared" si="9"/>
        <v>1671892</v>
      </c>
      <c r="I197" s="10">
        <f>VLOOKUP($A197,'Strip ASCII'!$B$1:$H$2001,7,FALSE)/1000</f>
        <v>61920</v>
      </c>
    </row>
    <row r="198" spans="1:9" s="6" customFormat="1" ht="14.25" customHeight="1">
      <c r="A198" s="51" t="s">
        <v>422</v>
      </c>
      <c r="B198" s="40" t="s">
        <v>37</v>
      </c>
      <c r="C198" s="45">
        <v>4</v>
      </c>
      <c r="D198" s="46" t="str">
        <f>VLOOKUP($A198,'Strip ASCII'!$B$1:$C$2001,2,FALSE)</f>
        <v>912820HL4</v>
      </c>
      <c r="E198" s="2">
        <f>VLOOKUP($A198,'Strip ASCII'!$B$1:$D$2001,3,FALSE)</f>
        <v>41228</v>
      </c>
      <c r="F198" s="20">
        <f>VLOOKUP($A198,'Strip ASCII'!$B$1:$E$2001,4,FALSE)/1000</f>
        <v>18112742</v>
      </c>
      <c r="G198" s="20">
        <f>VLOOKUP($A198,'Strip ASCII'!$B$1:$F$2001,5,FALSE)/1000</f>
        <v>17164898</v>
      </c>
      <c r="H198" s="20">
        <f t="shared" si="9"/>
        <v>947844</v>
      </c>
      <c r="I198" s="10">
        <f>VLOOKUP($A198,'Strip ASCII'!$B$1:$H$2001,7,FALSE)/1000</f>
        <v>16800</v>
      </c>
    </row>
    <row r="199" spans="1:9" s="6" customFormat="1" ht="14.25" customHeight="1">
      <c r="A199" s="51" t="s">
        <v>83</v>
      </c>
      <c r="B199" s="40" t="s">
        <v>39</v>
      </c>
      <c r="C199" s="45">
        <v>3.875</v>
      </c>
      <c r="D199" s="46" t="str">
        <f>VLOOKUP($A199,'Strip ASCII'!$B$1:$C$2001,2,FALSE)</f>
        <v>912820HR1</v>
      </c>
      <c r="E199" s="2">
        <f>VLOOKUP($A199,'Strip ASCII'!$B$1:$D$2001,3,FALSE)</f>
        <v>41320</v>
      </c>
      <c r="F199" s="20">
        <f>VLOOKUP($A199,'Strip ASCII'!$B$1:$E$2001,4,FALSE)/1000</f>
        <v>19498396</v>
      </c>
      <c r="G199" s="20">
        <f>VLOOKUP($A199,'Strip ASCII'!$B$1:$F$2001,5,FALSE)/1000</f>
        <v>18972796</v>
      </c>
      <c r="H199" s="20">
        <f t="shared" si="9"/>
        <v>525600</v>
      </c>
      <c r="I199" s="10">
        <f>VLOOKUP($A199,'Strip ASCII'!$B$1:$H$2001,7,FALSE)/1000</f>
        <v>230555</v>
      </c>
    </row>
    <row r="200" spans="1:9" s="6" customFormat="1" ht="14.25" customHeight="1">
      <c r="A200" s="51" t="s">
        <v>84</v>
      </c>
      <c r="B200" s="40" t="s">
        <v>345</v>
      </c>
      <c r="C200" s="45">
        <v>3.625</v>
      </c>
      <c r="D200" s="46" t="str">
        <f>VLOOKUP($A200,'Strip ASCII'!$B$1:$C$2001,2,FALSE)</f>
        <v>912820HX8</v>
      </c>
      <c r="E200" s="2">
        <f>VLOOKUP($A200,'Strip ASCII'!$B$1:$D$2001,3,FALSE)</f>
        <v>41409</v>
      </c>
      <c r="F200" s="20">
        <f>VLOOKUP($A200,'Strip ASCII'!$B$1:$E$2001,4,FALSE)/1000</f>
        <v>18253553</v>
      </c>
      <c r="G200" s="20">
        <f>VLOOKUP($A200,'Strip ASCII'!$B$1:$F$2001,5,FALSE)/1000</f>
        <v>17401087</v>
      </c>
      <c r="H200" s="20">
        <f t="shared" si="9"/>
        <v>852466</v>
      </c>
      <c r="I200" s="10">
        <f>VLOOKUP($A200,'Strip ASCII'!$B$1:$H$2001,7,FALSE)/1000</f>
        <v>1600</v>
      </c>
    </row>
    <row r="201" spans="1:9" s="6" customFormat="1" ht="14.25" customHeight="1">
      <c r="A201" s="51" t="s">
        <v>85</v>
      </c>
      <c r="B201" s="40" t="s">
        <v>355</v>
      </c>
      <c r="C201" s="45">
        <v>4.25</v>
      </c>
      <c r="D201" s="46" t="str">
        <f>VLOOKUP($A201,'Strip ASCII'!$B$1:$C$2001,2,FALSE)</f>
        <v>912820JE8</v>
      </c>
      <c r="E201" s="2">
        <f>VLOOKUP($A201,'Strip ASCII'!$B$1:$D$2001,3,FALSE)</f>
        <v>41501</v>
      </c>
      <c r="F201" s="20">
        <f>VLOOKUP($A201,'Strip ASCII'!$B$1:$E$2001,4,FALSE)/1000</f>
        <v>33521123</v>
      </c>
      <c r="G201" s="20">
        <f>VLOOKUP($A201,'Strip ASCII'!$B$1:$F$2001,5,FALSE)/1000</f>
        <v>33101543</v>
      </c>
      <c r="H201" s="20">
        <f t="shared" si="9"/>
        <v>419580</v>
      </c>
      <c r="I201" s="10">
        <f>VLOOKUP($A201,'Strip ASCII'!$B$1:$H$2001,7,FALSE)/1000</f>
        <v>20000</v>
      </c>
    </row>
    <row r="202" spans="1:9" s="6" customFormat="1" ht="14.25" customHeight="1">
      <c r="A202" s="51" t="s">
        <v>86</v>
      </c>
      <c r="B202" s="40" t="s">
        <v>37</v>
      </c>
      <c r="C202" s="45">
        <v>4.25</v>
      </c>
      <c r="D202" s="46" t="str">
        <f>VLOOKUP($A202,'Strip ASCII'!$B$1:$C$2001,2,FALSE)</f>
        <v>912820JN8</v>
      </c>
      <c r="E202" s="2">
        <f>VLOOKUP($A202,'Strip ASCII'!$B$1:$D$2001,3,FALSE)</f>
        <v>41593</v>
      </c>
      <c r="F202" s="20">
        <f>VLOOKUP($A202,'Strip ASCII'!$B$1:$E$2001,4,FALSE)/1000</f>
        <v>30636844</v>
      </c>
      <c r="G202" s="20">
        <f>VLOOKUP($A202,'Strip ASCII'!$B$1:$F$2001,5,FALSE)/1000</f>
        <v>29804646</v>
      </c>
      <c r="H202" s="20">
        <f t="shared" si="9"/>
        <v>832198</v>
      </c>
      <c r="I202" s="10">
        <f>VLOOKUP($A202,'Strip ASCII'!$B$1:$H$2001,7,FALSE)/1000</f>
        <v>36000</v>
      </c>
    </row>
    <row r="203" spans="1:9" s="6" customFormat="1" ht="14.25" customHeight="1">
      <c r="A203" s="51" t="s">
        <v>87</v>
      </c>
      <c r="B203" s="40" t="s">
        <v>345</v>
      </c>
      <c r="C203" s="45">
        <v>4</v>
      </c>
      <c r="D203" s="46" t="str">
        <f>VLOOKUP($A203,'Strip ASCII'!$B$1:$C$2001,2,FALSE)</f>
        <v>912820JX6</v>
      </c>
      <c r="E203" s="2">
        <f>VLOOKUP($A203,'Strip ASCII'!$B$1:$D$2001,3,FALSE)</f>
        <v>41685</v>
      </c>
      <c r="F203" s="20">
        <f>VLOOKUP($A203,'Strip ASCII'!$B$1:$E$2001,4,FALSE)/1000</f>
        <v>28081066</v>
      </c>
      <c r="G203" s="20">
        <f>VLOOKUP($A203,'Strip ASCII'!$B$1:$F$2001,5,FALSE)/1000</f>
        <v>27624066</v>
      </c>
      <c r="H203" s="20">
        <f t="shared" si="9"/>
        <v>457000</v>
      </c>
      <c r="I203" s="10">
        <f>VLOOKUP($A203,'Strip ASCII'!$B$1:$H$2001,7,FALSE)/1000</f>
        <v>17950</v>
      </c>
    </row>
    <row r="204" spans="1:9" s="6" customFormat="1" ht="14.25" customHeight="1">
      <c r="A204" s="51" t="s">
        <v>88</v>
      </c>
      <c r="B204" s="40" t="s">
        <v>350</v>
      </c>
      <c r="C204" s="45">
        <v>4.75</v>
      </c>
      <c r="D204" s="46" t="str">
        <f>VLOOKUP($A204,'Strip ASCII'!$B$1:$C$2001,2,FALSE)</f>
        <v>912820KF3</v>
      </c>
      <c r="E204" s="2">
        <f>VLOOKUP($A204,'Strip ASCII'!$B$1:$D$2001,3,FALSE)</f>
        <v>41774</v>
      </c>
      <c r="F204" s="20">
        <f>VLOOKUP($A204,'Strip ASCII'!$B$1:$E$2001,4,FALSE)/1000</f>
        <v>27302981</v>
      </c>
      <c r="G204" s="20">
        <f>VLOOKUP($A204,'Strip ASCII'!$B$1:$F$2001,5,FALSE)/1000</f>
        <v>26909471</v>
      </c>
      <c r="H204" s="20">
        <f t="shared" si="9"/>
        <v>393510</v>
      </c>
      <c r="I204" s="10">
        <f>VLOOKUP($A204,'Strip ASCII'!$B$1:$H$2001,7,FALSE)/1000</f>
        <v>3600</v>
      </c>
    </row>
    <row r="205" spans="1:9" s="6" customFormat="1" ht="14.25" customHeight="1">
      <c r="A205" s="51" t="s">
        <v>89</v>
      </c>
      <c r="B205" s="40" t="s">
        <v>37</v>
      </c>
      <c r="C205" s="45">
        <v>4.25</v>
      </c>
      <c r="D205" s="46" t="str">
        <f>VLOOKUP($A205,'Strip ASCII'!$B$1:$C$2001,2,FALSE)</f>
        <v>912820KQ9</v>
      </c>
      <c r="E205" s="2">
        <f>VLOOKUP($A205,'Strip ASCII'!$B$1:$D$2001,3,FALSE)</f>
        <v>41866</v>
      </c>
      <c r="F205" s="20">
        <f>VLOOKUP($A205,'Strip ASCII'!$B$1:$E$2001,4,FALSE)/1000</f>
        <v>24721634</v>
      </c>
      <c r="G205" s="20">
        <f>VLOOKUP($A205,'Strip ASCII'!$B$1:$F$2001,5,FALSE)/1000</f>
        <v>24494434</v>
      </c>
      <c r="H205" s="20">
        <f t="shared" si="9"/>
        <v>227200</v>
      </c>
      <c r="I205" s="10">
        <f>VLOOKUP($A205,'Strip ASCII'!$B$1:$H$2001,7,FALSE)/1000</f>
        <v>36800</v>
      </c>
    </row>
    <row r="206" spans="1:9" s="6" customFormat="1" ht="14.25" customHeight="1">
      <c r="A206" s="51" t="s">
        <v>90</v>
      </c>
      <c r="B206" s="40" t="s">
        <v>384</v>
      </c>
      <c r="C206" s="45">
        <v>4.25</v>
      </c>
      <c r="D206" s="46" t="str">
        <f>VLOOKUP($A206,'Strip ASCII'!$B$1:$C$2001,2,FALSE)</f>
        <v>912820KZ9</v>
      </c>
      <c r="E206" s="2">
        <f>VLOOKUP($A206,'Strip ASCII'!$B$1:$D$2001,3,FALSE)</f>
        <v>41958</v>
      </c>
      <c r="F206" s="20">
        <f>VLOOKUP($A206,'Strip ASCII'!$B$1:$E$2001,4,FALSE)/1000</f>
        <v>25472536</v>
      </c>
      <c r="G206" s="20">
        <f>VLOOKUP($A206,'Strip ASCII'!$B$1:$F$2001,5,FALSE)/1000</f>
        <v>25011836</v>
      </c>
      <c r="H206" s="20">
        <f t="shared" si="9"/>
        <v>460700</v>
      </c>
      <c r="I206" s="10">
        <f>VLOOKUP($A206,'Strip ASCII'!$B$1:$H$2001,7,FALSE)/1000</f>
        <v>2400</v>
      </c>
    </row>
    <row r="207" spans="1:9" s="6" customFormat="1" ht="14.25" customHeight="1">
      <c r="A207" s="51" t="s">
        <v>91</v>
      </c>
      <c r="B207" s="40" t="s">
        <v>345</v>
      </c>
      <c r="C207" s="45">
        <v>4</v>
      </c>
      <c r="D207" s="46" t="str">
        <f>VLOOKUP($A207,'Strip ASCII'!$B$1:$C$2001,2,FALSE)</f>
        <v>912820LJ4</v>
      </c>
      <c r="E207" s="2">
        <f>VLOOKUP($A207,'Strip ASCII'!$B$1:$D$2001,3,FALSE)</f>
        <v>42050</v>
      </c>
      <c r="F207" s="20">
        <f>VLOOKUP($A207,'Strip ASCII'!$B$1:$E$2001,4,FALSE)/1000</f>
        <v>24214991</v>
      </c>
      <c r="G207" s="20">
        <f>VLOOKUP($A207,'Strip ASCII'!$B$1:$F$2001,5,FALSE)/1000</f>
        <v>24213891</v>
      </c>
      <c r="H207" s="20">
        <f t="shared" si="9"/>
        <v>1100</v>
      </c>
      <c r="I207" s="10">
        <f>VLOOKUP($A207,'Strip ASCII'!$B$1:$H$2001,7,FALSE)/1000</f>
        <v>0</v>
      </c>
    </row>
    <row r="208" spans="1:9" s="6" customFormat="1" ht="14.25" customHeight="1">
      <c r="A208" s="51" t="s">
        <v>272</v>
      </c>
      <c r="B208" s="40" t="s">
        <v>350</v>
      </c>
      <c r="C208" s="47">
        <v>4.125</v>
      </c>
      <c r="D208" s="46" t="str">
        <f>VLOOKUP($A208,'Strip ASCII'!$B$1:$C$2001,2,FALSE)</f>
        <v>912820LS4</v>
      </c>
      <c r="E208" s="2">
        <f>VLOOKUP($A208,'Strip ASCII'!$B$1:$D$2001,3,FALSE)</f>
        <v>42139</v>
      </c>
      <c r="F208" s="20">
        <f>VLOOKUP($A208,'Strip ASCII'!$B$1:$E$2001,4,FALSE)/1000</f>
        <v>24471849</v>
      </c>
      <c r="G208" s="20">
        <f>VLOOKUP($A208,'Strip ASCII'!$B$1:$F$2001,5,FALSE)/1000</f>
        <v>24468649</v>
      </c>
      <c r="H208" s="20">
        <f t="shared" si="9"/>
        <v>3200</v>
      </c>
      <c r="I208" s="10">
        <f>VLOOKUP($A208,'Strip ASCII'!$B$1:$H$2001,7,FALSE)/1000</f>
        <v>0</v>
      </c>
    </row>
    <row r="209" spans="1:9" s="6" customFormat="1" ht="14.25" customHeight="1">
      <c r="A209" s="51" t="s">
        <v>276</v>
      </c>
      <c r="B209" s="40" t="s">
        <v>37</v>
      </c>
      <c r="C209" s="47">
        <v>4.25</v>
      </c>
      <c r="D209" s="46" t="str">
        <f>VLOOKUP($A209,'Strip ASCII'!$B$1:$C$2001,2,FALSE)</f>
        <v>912820MB0</v>
      </c>
      <c r="E209" s="2">
        <f>VLOOKUP($A209,'Strip ASCII'!$B$1:$D$2001,3,FALSE)</f>
        <v>42231</v>
      </c>
      <c r="F209" s="20">
        <f>VLOOKUP($A209,'Strip ASCII'!$B$1:$E$2001,4,FALSE)/1000</f>
        <v>22469683</v>
      </c>
      <c r="G209" s="20">
        <f>VLOOKUP($A209,'Strip ASCII'!$B$1:$F$2001,5,FALSE)/1000</f>
        <v>22469683</v>
      </c>
      <c r="H209" s="20">
        <f aca="true" t="shared" si="12" ref="H209:H214">SUM(F209-G209)</f>
        <v>0</v>
      </c>
      <c r="I209" s="10">
        <f>VLOOKUP($A209,'Strip ASCII'!$B$1:$H$2001,7,FALSE)/1000</f>
        <v>0</v>
      </c>
    </row>
    <row r="210" spans="1:9" s="6" customFormat="1" ht="15" customHeight="1">
      <c r="A210" s="51" t="s">
        <v>145</v>
      </c>
      <c r="B210" s="40" t="s">
        <v>384</v>
      </c>
      <c r="C210" s="47">
        <v>4.5</v>
      </c>
      <c r="D210" s="46" t="str">
        <f>VLOOKUP($A210,'Strip ASCII'!$B$1:$C$2001,2,FALSE)</f>
        <v>912820MK0</v>
      </c>
      <c r="E210" s="2">
        <f>VLOOKUP($A210,'Strip ASCII'!$B$1:$D$2001,3,FALSE)</f>
        <v>42323</v>
      </c>
      <c r="F210" s="20">
        <f>VLOOKUP($A210,'Strip ASCII'!$B$1:$E$2001,4,FALSE)/1000</f>
        <v>23220785</v>
      </c>
      <c r="G210" s="20">
        <f>VLOOKUP($A210,'Strip ASCII'!$B$1:$F$2001,5,FALSE)/1000</f>
        <v>23220785</v>
      </c>
      <c r="H210" s="20">
        <f t="shared" si="12"/>
        <v>0</v>
      </c>
      <c r="I210" s="10">
        <f>VLOOKUP($A210,'Strip ASCII'!$B$1:$H$2001,7,FALSE)/1000</f>
        <v>0</v>
      </c>
    </row>
    <row r="211" spans="1:10" s="6" customFormat="1" ht="15" customHeight="1">
      <c r="A211" s="51" t="s">
        <v>156</v>
      </c>
      <c r="B211" s="40" t="s">
        <v>345</v>
      </c>
      <c r="C211" s="47">
        <v>4.5</v>
      </c>
      <c r="D211" s="46" t="str">
        <f>VLOOKUP($A211,'Strip ASCII'!$B$1:$C$2001,2,FALSE)</f>
        <v>912820MT1</v>
      </c>
      <c r="E211" s="2">
        <f>VLOOKUP($A211,'Strip ASCII'!$B$1:$D$2001,3,FALSE)</f>
        <v>42415</v>
      </c>
      <c r="F211" s="20">
        <f>VLOOKUP($A211,'Strip ASCII'!$B$1:$E$2001,4,FALSE)/1000</f>
        <v>21841772</v>
      </c>
      <c r="G211" s="20">
        <f>VLOOKUP($A211,'Strip ASCII'!$B$1:$F$2001,5,FALSE)/1000</f>
        <v>21841772</v>
      </c>
      <c r="H211" s="20">
        <f t="shared" si="12"/>
        <v>0</v>
      </c>
      <c r="I211" s="10">
        <f>VLOOKUP($A211,'Strip ASCII'!$B$1:$H$2001,7,FALSE)/1000</f>
        <v>0</v>
      </c>
      <c r="J211" s="6" t="s">
        <v>108</v>
      </c>
    </row>
    <row r="212" spans="1:10" s="6" customFormat="1" ht="15" customHeight="1">
      <c r="A212" s="51" t="s">
        <v>368</v>
      </c>
      <c r="B212" s="40" t="s">
        <v>350</v>
      </c>
      <c r="C212" s="47">
        <v>5.125</v>
      </c>
      <c r="D212" s="46" t="str">
        <f>VLOOKUP($A212,'Strip ASCII'!$B$1:$C$2001,2,FALSE)</f>
        <v>912820NC7</v>
      </c>
      <c r="E212" s="2">
        <f>VLOOKUP($A212,'Strip ASCII'!$B$1:$D$2001,3,FALSE)</f>
        <v>42505</v>
      </c>
      <c r="F212" s="20">
        <f>VLOOKUP($A212,'Strip ASCII'!$B$1:$E$2001,4,FALSE)/1000</f>
        <v>23293690</v>
      </c>
      <c r="G212" s="20">
        <f>VLOOKUP($A212,'Strip ASCII'!$B$1:$F$2001,5,FALSE)/1000</f>
        <v>23293690</v>
      </c>
      <c r="H212" s="20">
        <f t="shared" si="12"/>
        <v>0</v>
      </c>
      <c r="I212" s="10">
        <f>VLOOKUP($A212,'Strip ASCII'!$B$1:$H$2001,7,FALSE)/1000</f>
        <v>0</v>
      </c>
      <c r="J212" s="6" t="s">
        <v>108</v>
      </c>
    </row>
    <row r="213" spans="1:10" s="6" customFormat="1" ht="15" customHeight="1">
      <c r="A213" s="51" t="s">
        <v>204</v>
      </c>
      <c r="B213" s="40" t="s">
        <v>37</v>
      </c>
      <c r="C213" s="47">
        <v>4.875</v>
      </c>
      <c r="D213" s="46" t="str">
        <f>VLOOKUP($A213,'Strip ASCII'!$B$1:$C$2001,2,FALSE)</f>
        <v>912820NM5</v>
      </c>
      <c r="E213" s="2">
        <f>VLOOKUP($A213,'Strip ASCII'!$B$1:$D$2001,3,FALSE)</f>
        <v>42597</v>
      </c>
      <c r="F213" s="20">
        <f>VLOOKUP($A213,'Strip ASCII'!$B$1:$E$2001,4,FALSE)/1000</f>
        <v>22556671</v>
      </c>
      <c r="G213" s="20">
        <f>VLOOKUP($A213,'Strip ASCII'!$B$1:$F$2001,5,FALSE)/1000</f>
        <v>22553471</v>
      </c>
      <c r="H213" s="20">
        <f t="shared" si="12"/>
        <v>3200</v>
      </c>
      <c r="I213" s="10">
        <f>VLOOKUP($A213,'Strip ASCII'!$B$1:$H$2001,7,FALSE)/1000</f>
        <v>0</v>
      </c>
      <c r="J213" s="6" t="s">
        <v>108</v>
      </c>
    </row>
    <row r="214" spans="1:9" s="6" customFormat="1" ht="15" customHeight="1">
      <c r="A214" s="51" t="s">
        <v>193</v>
      </c>
      <c r="B214" s="40" t="s">
        <v>384</v>
      </c>
      <c r="C214" s="47">
        <v>4.625</v>
      </c>
      <c r="D214" s="46" t="str">
        <f>VLOOKUP($A214,'Strip ASCII'!$B$1:$C$2001,2,FALSE)</f>
        <v>912820NV5</v>
      </c>
      <c r="E214" s="2">
        <f>VLOOKUP($A214,'Strip ASCII'!$B$1:$D$2001,3,FALSE)</f>
        <v>42689</v>
      </c>
      <c r="F214" s="20">
        <f>VLOOKUP($A214,'Strip ASCII'!$B$1:$E$2001,4,FALSE)/1000</f>
        <v>23293786</v>
      </c>
      <c r="G214" s="20">
        <f>VLOOKUP($A214,'Strip ASCII'!$B$1:$F$2001,5,FALSE)/1000</f>
        <v>23293786</v>
      </c>
      <c r="H214" s="20">
        <f t="shared" si="12"/>
        <v>0</v>
      </c>
      <c r="I214" s="10">
        <f>VLOOKUP($A214,'Strip ASCII'!$B$1:$H$2001,7,FALSE)/1000</f>
        <v>0</v>
      </c>
    </row>
    <row r="215" spans="1:9" s="6" customFormat="1" ht="15" customHeight="1">
      <c r="A215" s="51" t="s">
        <v>406</v>
      </c>
      <c r="B215" s="40" t="s">
        <v>345</v>
      </c>
      <c r="C215" s="47">
        <v>4.625</v>
      </c>
      <c r="D215" s="46" t="str">
        <f>VLOOKUP($A215,'Strip ASCII'!$B$1:$C$2001,2,FALSE)</f>
        <v>912820PE1</v>
      </c>
      <c r="E215" s="2">
        <f>VLOOKUP($A215,'Strip ASCII'!$B$1:$D$2001,3,FALSE)</f>
        <v>42781</v>
      </c>
      <c r="F215" s="20">
        <f>VLOOKUP($A215,'Strip ASCII'!$B$1:$E$2001,4,FALSE)/1000</f>
        <v>22192761</v>
      </c>
      <c r="G215" s="20">
        <f>VLOOKUP($A215,'Strip ASCII'!$B$1:$F$2001,5,FALSE)/1000</f>
        <v>22192761</v>
      </c>
      <c r="H215" s="20">
        <f>SUM(F215-G215)</f>
        <v>0</v>
      </c>
      <c r="I215" s="10">
        <f>VLOOKUP($A215,'Strip ASCII'!$B$1:$H$2001,7,FALSE)/1000</f>
        <v>0</v>
      </c>
    </row>
    <row r="216" spans="1:10" s="4" customFormat="1" ht="27" customHeight="1" thickBot="1">
      <c r="A216" s="59" t="s">
        <v>119</v>
      </c>
      <c r="B216" s="60"/>
      <c r="C216" s="61"/>
      <c r="D216" s="22"/>
      <c r="E216" s="62"/>
      <c r="F216" s="63">
        <f>SUM(F92:F215)</f>
        <v>2482674243</v>
      </c>
      <c r="G216" s="63">
        <f>SUM(G92:G215)</f>
        <v>2440657004</v>
      </c>
      <c r="H216" s="63">
        <f>SUM(H92:H215)</f>
        <v>42017239</v>
      </c>
      <c r="I216" s="64">
        <f>SUM(I92:I215)</f>
        <v>987064</v>
      </c>
      <c r="J216" s="65"/>
    </row>
    <row r="217" spans="1:10" s="21" customFormat="1" ht="24" customHeight="1" thickBot="1" thickTop="1">
      <c r="A217" s="66" t="s">
        <v>243</v>
      </c>
      <c r="B217" s="67"/>
      <c r="C217" s="67"/>
      <c r="D217" s="67"/>
      <c r="E217" s="67"/>
      <c r="F217" s="68">
        <f>SUM(+F49+F216+F89)</f>
        <v>3423282644.5513</v>
      </c>
      <c r="G217" s="68">
        <f>SUM(+G49+G216+G89)</f>
        <v>3223225536.6213</v>
      </c>
      <c r="H217" s="69">
        <f>SUM(+H49+H216+H89)</f>
        <v>200057107.93</v>
      </c>
      <c r="I217" s="70">
        <f>SUM(+I49+I216+I89)</f>
        <v>64911052</v>
      </c>
      <c r="J217" s="71"/>
    </row>
    <row r="218" spans="1:10" s="21" customFormat="1" ht="24" customHeight="1" thickTop="1">
      <c r="A218" s="78"/>
      <c r="B218" s="16"/>
      <c r="C218" s="16"/>
      <c r="D218" s="16"/>
      <c r="E218" s="16"/>
      <c r="F218" s="16"/>
      <c r="G218" s="16"/>
      <c r="H218" s="16"/>
      <c r="I218" s="16"/>
      <c r="J218" s="57"/>
    </row>
    <row r="219" spans="1:10" s="21" customFormat="1" ht="24" customHeight="1">
      <c r="A219" s="78"/>
      <c r="B219" s="16"/>
      <c r="C219" s="16"/>
      <c r="D219" s="16"/>
      <c r="E219" s="16"/>
      <c r="F219" s="16"/>
      <c r="G219" s="16"/>
      <c r="H219" s="16"/>
      <c r="I219" s="16"/>
      <c r="J219" s="57"/>
    </row>
    <row r="220" spans="1:10" s="21" customFormat="1" ht="24" customHeight="1">
      <c r="A220" s="78"/>
      <c r="B220" s="16"/>
      <c r="C220" s="16"/>
      <c r="D220" s="16"/>
      <c r="E220" s="16"/>
      <c r="F220" s="16"/>
      <c r="G220" s="16"/>
      <c r="H220" s="16"/>
      <c r="I220" s="16"/>
      <c r="J220" s="57"/>
    </row>
    <row r="221" spans="1:10" s="21" customFormat="1" ht="24" customHeight="1">
      <c r="A221" s="78"/>
      <c r="B221" s="16"/>
      <c r="C221" s="16"/>
      <c r="D221" s="16"/>
      <c r="E221" s="16"/>
      <c r="F221" s="16"/>
      <c r="G221" s="16"/>
      <c r="H221" s="16"/>
      <c r="I221" s="16"/>
      <c r="J221" s="57"/>
    </row>
    <row r="222" spans="1:10" s="21" customFormat="1" ht="24" customHeight="1">
      <c r="A222" s="78"/>
      <c r="B222" s="16"/>
      <c r="C222" s="16"/>
      <c r="D222" s="16"/>
      <c r="E222" s="16"/>
      <c r="F222" s="16"/>
      <c r="G222" s="16"/>
      <c r="H222" s="16"/>
      <c r="I222" s="16"/>
      <c r="J222" s="57"/>
    </row>
    <row r="223" spans="1:10" s="21" customFormat="1" ht="24" customHeight="1">
      <c r="A223" s="78"/>
      <c r="B223" s="16"/>
      <c r="C223" s="16"/>
      <c r="D223" s="16"/>
      <c r="E223" s="16"/>
      <c r="F223" s="16"/>
      <c r="G223" s="16"/>
      <c r="H223" s="16"/>
      <c r="I223" s="16"/>
      <c r="J223" s="57"/>
    </row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</sheetData>
  <printOptions horizontalCentered="1"/>
  <pageMargins left="0" right="0" top="0.5" bottom="0.25" header="0" footer="0"/>
  <pageSetup fitToHeight="2" horizontalDpi="300" verticalDpi="300" orientation="portrait" scale="65" r:id="rId1"/>
  <rowBreaks count="2" manualBreakCount="2">
    <brk id="75" max="9" man="1"/>
    <brk id="151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="80" zoomScaleNormal="80" workbookViewId="0" topLeftCell="A64">
      <selection activeCell="I9" sqref="I9"/>
    </sheetView>
  </sheetViews>
  <sheetFormatPr defaultColWidth="8.88671875" defaultRowHeight="15"/>
  <cols>
    <col min="2" max="2" width="14.5546875" style="0" customWidth="1"/>
    <col min="3" max="3" width="11.10546875" style="0" customWidth="1"/>
    <col min="4" max="4" width="7.88671875" style="0" bestFit="1" customWidth="1"/>
    <col min="5" max="8" width="13.77734375" style="49" bestFit="1" customWidth="1"/>
  </cols>
  <sheetData>
    <row r="1" spans="1:8" ht="15">
      <c r="A1" t="s">
        <v>372</v>
      </c>
      <c r="B1" t="s">
        <v>42</v>
      </c>
      <c r="C1" t="s">
        <v>278</v>
      </c>
      <c r="D1" t="s">
        <v>279</v>
      </c>
      <c r="E1" s="49" t="s">
        <v>280</v>
      </c>
      <c r="F1" s="49" t="s">
        <v>281</v>
      </c>
      <c r="G1" s="49" t="s">
        <v>155</v>
      </c>
      <c r="H1" s="49" t="s">
        <v>166</v>
      </c>
    </row>
    <row r="2" spans="1:8" ht="15">
      <c r="A2" s="48">
        <v>39202</v>
      </c>
      <c r="B2" s="44" t="s">
        <v>19</v>
      </c>
      <c r="C2" s="44" t="s">
        <v>300</v>
      </c>
      <c r="D2" s="48">
        <v>39217</v>
      </c>
      <c r="E2" s="49">
        <v>13958186000</v>
      </c>
      <c r="F2" s="49">
        <v>11968930000</v>
      </c>
      <c r="G2" s="49">
        <v>1989256000</v>
      </c>
      <c r="H2" s="49">
        <v>16000000</v>
      </c>
    </row>
    <row r="3" spans="1:8" ht="15">
      <c r="A3" s="48">
        <v>39202</v>
      </c>
      <c r="B3" s="44" t="s">
        <v>168</v>
      </c>
      <c r="C3" s="44" t="s">
        <v>301</v>
      </c>
      <c r="D3" s="48">
        <v>39217</v>
      </c>
      <c r="E3" s="49">
        <v>24351431000</v>
      </c>
      <c r="F3" s="49">
        <v>23810523000</v>
      </c>
      <c r="G3" s="49">
        <v>540908000</v>
      </c>
      <c r="H3" s="49">
        <v>4200000</v>
      </c>
    </row>
    <row r="4" spans="1:8" ht="15">
      <c r="A4" s="48">
        <v>39202</v>
      </c>
      <c r="B4" s="44" t="s">
        <v>122</v>
      </c>
      <c r="C4" s="44" t="s">
        <v>302</v>
      </c>
      <c r="D4" s="48">
        <v>39217</v>
      </c>
      <c r="E4" s="49">
        <v>27564268000</v>
      </c>
      <c r="F4" s="49">
        <v>26441427000</v>
      </c>
      <c r="G4" s="49">
        <v>1122841000</v>
      </c>
      <c r="H4" s="49">
        <v>0</v>
      </c>
    </row>
    <row r="5" spans="1:8" ht="15">
      <c r="A5" s="48">
        <v>39202</v>
      </c>
      <c r="B5" s="44" t="s">
        <v>123</v>
      </c>
      <c r="C5" s="44" t="s">
        <v>303</v>
      </c>
      <c r="D5" s="48">
        <v>39233</v>
      </c>
      <c r="E5" s="49">
        <v>29119184000</v>
      </c>
      <c r="F5" s="49">
        <v>29119184000</v>
      </c>
      <c r="G5" s="49">
        <v>0</v>
      </c>
      <c r="H5" s="49">
        <v>0</v>
      </c>
    </row>
    <row r="6" spans="1:8" ht="15">
      <c r="A6" s="48">
        <v>39202</v>
      </c>
      <c r="B6" s="44" t="s">
        <v>124</v>
      </c>
      <c r="C6" s="44" t="s">
        <v>304</v>
      </c>
      <c r="D6" s="48">
        <v>39263</v>
      </c>
      <c r="E6" s="49">
        <v>26664251000</v>
      </c>
      <c r="F6" s="49">
        <v>26637441000</v>
      </c>
      <c r="G6" s="49">
        <v>26810000</v>
      </c>
      <c r="H6" s="49">
        <v>0</v>
      </c>
    </row>
    <row r="7" spans="1:8" ht="15">
      <c r="A7" s="48">
        <v>39202</v>
      </c>
      <c r="B7" s="44" t="s">
        <v>277</v>
      </c>
      <c r="C7" s="44" t="s">
        <v>128</v>
      </c>
      <c r="D7" s="48">
        <v>39294</v>
      </c>
      <c r="E7" s="49">
        <v>25869508000</v>
      </c>
      <c r="F7" s="49">
        <v>25821508000</v>
      </c>
      <c r="G7" s="49">
        <v>48000000</v>
      </c>
      <c r="H7" s="49">
        <v>0</v>
      </c>
    </row>
    <row r="8" spans="1:8" ht="15">
      <c r="A8" s="48">
        <v>39202</v>
      </c>
      <c r="B8" s="44" t="s">
        <v>97</v>
      </c>
      <c r="C8" s="44" t="s">
        <v>305</v>
      </c>
      <c r="D8" s="48">
        <v>39309</v>
      </c>
      <c r="E8" s="49">
        <v>25636803000</v>
      </c>
      <c r="F8" s="49">
        <v>23223497000</v>
      </c>
      <c r="G8" s="49">
        <v>2413306000</v>
      </c>
      <c r="H8" s="49">
        <v>69862000</v>
      </c>
    </row>
    <row r="9" spans="1:8" ht="15">
      <c r="A9" s="48">
        <v>39202</v>
      </c>
      <c r="B9" s="44" t="s">
        <v>98</v>
      </c>
      <c r="C9" s="44" t="s">
        <v>306</v>
      </c>
      <c r="D9" s="48">
        <v>39309</v>
      </c>
      <c r="E9" s="49">
        <v>25410844000</v>
      </c>
      <c r="F9" s="49">
        <v>25340087000</v>
      </c>
      <c r="G9" s="49">
        <v>70757000</v>
      </c>
      <c r="H9" s="49">
        <v>0</v>
      </c>
    </row>
    <row r="10" spans="1:8" ht="15">
      <c r="A10" s="48">
        <v>39202</v>
      </c>
      <c r="B10" s="44" t="s">
        <v>99</v>
      </c>
      <c r="C10" s="44" t="s">
        <v>307</v>
      </c>
      <c r="D10" s="48">
        <v>39309</v>
      </c>
      <c r="E10" s="49">
        <v>24673687000</v>
      </c>
      <c r="F10" s="49">
        <v>24374539000</v>
      </c>
      <c r="G10" s="49">
        <v>299148000</v>
      </c>
      <c r="H10" s="49">
        <v>1000000</v>
      </c>
    </row>
    <row r="11" spans="1:8" ht="15">
      <c r="A11" s="48">
        <v>39202</v>
      </c>
      <c r="B11" s="44" t="s">
        <v>411</v>
      </c>
      <c r="C11" s="44" t="s">
        <v>129</v>
      </c>
      <c r="D11" s="48">
        <v>39325</v>
      </c>
      <c r="E11" s="49">
        <v>26671232000</v>
      </c>
      <c r="F11" s="49">
        <v>26670596000</v>
      </c>
      <c r="G11" s="49">
        <v>636000</v>
      </c>
      <c r="H11" s="49">
        <v>0</v>
      </c>
    </row>
    <row r="12" spans="1:8" ht="15">
      <c r="A12" s="48">
        <v>39202</v>
      </c>
      <c r="B12" s="44" t="s">
        <v>385</v>
      </c>
      <c r="C12" s="44" t="s">
        <v>387</v>
      </c>
      <c r="D12" s="48">
        <v>39355</v>
      </c>
      <c r="E12" s="49">
        <v>26590770000</v>
      </c>
      <c r="F12" s="49">
        <v>26587532000</v>
      </c>
      <c r="G12" s="49">
        <v>3238000</v>
      </c>
      <c r="H12" s="49">
        <v>0</v>
      </c>
    </row>
    <row r="13" spans="1:8" ht="15">
      <c r="A13" s="48">
        <v>39202</v>
      </c>
      <c r="B13" s="44" t="s">
        <v>107</v>
      </c>
      <c r="C13" s="44" t="s">
        <v>189</v>
      </c>
      <c r="D13" s="48">
        <v>39386</v>
      </c>
      <c r="E13" s="49">
        <v>26552797000</v>
      </c>
      <c r="F13" s="49">
        <v>26346556000</v>
      </c>
      <c r="G13" s="49">
        <v>206241000</v>
      </c>
      <c r="H13" s="49">
        <v>0</v>
      </c>
    </row>
    <row r="14" spans="1:8" ht="15">
      <c r="A14" s="48">
        <v>39202</v>
      </c>
      <c r="B14" s="44" t="s">
        <v>100</v>
      </c>
      <c r="C14" s="44" t="s">
        <v>308</v>
      </c>
      <c r="D14" s="48">
        <v>39401</v>
      </c>
      <c r="E14" s="49">
        <v>50619528000</v>
      </c>
      <c r="F14" s="49">
        <v>47214889000</v>
      </c>
      <c r="G14" s="49">
        <v>3404639000</v>
      </c>
      <c r="H14" s="49">
        <v>26600000</v>
      </c>
    </row>
    <row r="15" spans="1:8" ht="15">
      <c r="A15" s="48">
        <v>39202</v>
      </c>
      <c r="B15" s="44" t="s">
        <v>144</v>
      </c>
      <c r="C15" s="44" t="s">
        <v>207</v>
      </c>
      <c r="D15" s="48">
        <v>39416</v>
      </c>
      <c r="E15" s="49">
        <v>26666931000</v>
      </c>
      <c r="F15" s="49">
        <v>26663887000</v>
      </c>
      <c r="G15" s="49">
        <v>3044000</v>
      </c>
      <c r="H15" s="49">
        <v>800000</v>
      </c>
    </row>
    <row r="16" spans="1:8" ht="15">
      <c r="A16" s="48">
        <v>39202</v>
      </c>
      <c r="B16" s="44" t="s">
        <v>314</v>
      </c>
      <c r="C16" s="44" t="s">
        <v>357</v>
      </c>
      <c r="D16" s="48">
        <v>39447</v>
      </c>
      <c r="E16" s="49">
        <v>26666879000</v>
      </c>
      <c r="F16" s="49">
        <v>26583679000</v>
      </c>
      <c r="G16" s="49">
        <v>83200000</v>
      </c>
      <c r="H16" s="49">
        <v>0</v>
      </c>
    </row>
    <row r="17" spans="1:8" ht="15">
      <c r="A17" s="48">
        <v>39202</v>
      </c>
      <c r="B17" s="44" t="s">
        <v>375</v>
      </c>
      <c r="C17" s="44" t="s">
        <v>358</v>
      </c>
      <c r="D17" s="48">
        <v>39478</v>
      </c>
      <c r="E17" s="49">
        <v>27168309000</v>
      </c>
      <c r="F17" s="49">
        <v>27152209000</v>
      </c>
      <c r="G17" s="49">
        <v>16100000</v>
      </c>
      <c r="H17" s="49">
        <v>0</v>
      </c>
    </row>
    <row r="18" spans="1:8" ht="15">
      <c r="A18" s="48">
        <v>39202</v>
      </c>
      <c r="B18" s="44" t="s">
        <v>101</v>
      </c>
      <c r="C18" s="44" t="s">
        <v>309</v>
      </c>
      <c r="D18" s="48">
        <v>39493</v>
      </c>
      <c r="E18" s="49">
        <v>13583412000</v>
      </c>
      <c r="F18" s="49">
        <v>12788519000</v>
      </c>
      <c r="G18" s="49">
        <v>794893000</v>
      </c>
      <c r="H18" s="49">
        <v>4000000</v>
      </c>
    </row>
    <row r="19" spans="1:8" ht="15">
      <c r="A19" s="48">
        <v>39202</v>
      </c>
      <c r="B19" s="44" t="s">
        <v>102</v>
      </c>
      <c r="C19" s="44" t="s">
        <v>310</v>
      </c>
      <c r="D19" s="48">
        <v>39493</v>
      </c>
      <c r="E19" s="49">
        <v>27489260000</v>
      </c>
      <c r="F19" s="49">
        <v>26864796000</v>
      </c>
      <c r="G19" s="49">
        <v>624464000</v>
      </c>
      <c r="H19" s="49">
        <v>22000000</v>
      </c>
    </row>
    <row r="20" spans="1:8" ht="15">
      <c r="A20" s="48">
        <v>39202</v>
      </c>
      <c r="B20" s="44" t="s">
        <v>103</v>
      </c>
      <c r="C20" s="44" t="s">
        <v>377</v>
      </c>
      <c r="D20" s="48">
        <v>39493</v>
      </c>
      <c r="E20" s="49">
        <v>23885083000</v>
      </c>
      <c r="F20" s="49">
        <v>23355803000</v>
      </c>
      <c r="G20" s="49">
        <v>529280000</v>
      </c>
      <c r="H20" s="49">
        <v>0</v>
      </c>
    </row>
    <row r="21" spans="1:8" ht="15">
      <c r="A21" s="48">
        <v>39202</v>
      </c>
      <c r="B21" s="44" t="s">
        <v>274</v>
      </c>
      <c r="C21" s="44" t="s">
        <v>248</v>
      </c>
      <c r="D21" s="48">
        <v>39507</v>
      </c>
      <c r="E21" s="49">
        <v>26504069000</v>
      </c>
      <c r="F21" s="49">
        <v>26470469000</v>
      </c>
      <c r="G21" s="49">
        <v>33600000</v>
      </c>
      <c r="H21" s="49">
        <v>0</v>
      </c>
    </row>
    <row r="22" spans="1:8" ht="15">
      <c r="A22" s="48">
        <v>39202</v>
      </c>
      <c r="B22" s="44" t="s">
        <v>162</v>
      </c>
      <c r="C22" s="44" t="s">
        <v>317</v>
      </c>
      <c r="D22" s="48">
        <v>39538</v>
      </c>
      <c r="E22" s="49">
        <v>26841568000</v>
      </c>
      <c r="F22" s="49">
        <v>26770668000</v>
      </c>
      <c r="G22" s="49">
        <v>70900000</v>
      </c>
      <c r="H22" s="49">
        <v>0</v>
      </c>
    </row>
    <row r="23" spans="1:8" ht="15">
      <c r="A23" s="48">
        <v>39202</v>
      </c>
      <c r="B23" s="44" t="s">
        <v>366</v>
      </c>
      <c r="C23" s="44" t="s">
        <v>133</v>
      </c>
      <c r="D23" s="48">
        <v>39568</v>
      </c>
      <c r="E23" s="49">
        <v>26837165000</v>
      </c>
      <c r="F23" s="49">
        <v>26753965000</v>
      </c>
      <c r="G23" s="49">
        <v>83200000</v>
      </c>
      <c r="H23" s="49">
        <v>0</v>
      </c>
    </row>
    <row r="24" spans="1:8" ht="15">
      <c r="A24" s="48">
        <v>39202</v>
      </c>
      <c r="B24" s="44" t="s">
        <v>104</v>
      </c>
      <c r="C24" s="44" t="s">
        <v>378</v>
      </c>
      <c r="D24" s="48">
        <v>39583</v>
      </c>
      <c r="E24" s="49">
        <v>27190961000</v>
      </c>
      <c r="F24" s="49">
        <v>24976877000</v>
      </c>
      <c r="G24" s="49">
        <v>2214084000</v>
      </c>
      <c r="H24" s="49">
        <v>0</v>
      </c>
    </row>
    <row r="25" spans="1:8" ht="15">
      <c r="A25" s="48">
        <v>39202</v>
      </c>
      <c r="B25" s="44" t="s">
        <v>311</v>
      </c>
      <c r="C25" s="44" t="s">
        <v>379</v>
      </c>
      <c r="D25" s="48">
        <v>39583</v>
      </c>
      <c r="E25" s="49">
        <v>33338446000</v>
      </c>
      <c r="F25" s="49">
        <v>32156946000</v>
      </c>
      <c r="G25" s="49">
        <v>1181500000</v>
      </c>
      <c r="H25" s="49">
        <v>3400000</v>
      </c>
    </row>
    <row r="26" spans="1:8" ht="15">
      <c r="A26" s="48">
        <v>39202</v>
      </c>
      <c r="B26" s="44" t="s">
        <v>312</v>
      </c>
      <c r="C26" s="44" t="s">
        <v>380</v>
      </c>
      <c r="D26" s="48">
        <v>39583</v>
      </c>
      <c r="E26" s="49">
        <v>26707681000</v>
      </c>
      <c r="F26" s="49">
        <v>26255761000</v>
      </c>
      <c r="G26" s="49">
        <v>451920000</v>
      </c>
      <c r="H26" s="49">
        <v>0</v>
      </c>
    </row>
    <row r="27" spans="1:8" ht="15">
      <c r="A27" s="48">
        <v>39202</v>
      </c>
      <c r="B27" s="44" t="s">
        <v>371</v>
      </c>
      <c r="C27" s="44" t="s">
        <v>134</v>
      </c>
      <c r="D27" s="48">
        <v>39599</v>
      </c>
      <c r="E27" s="49">
        <v>25933459000</v>
      </c>
      <c r="F27" s="49">
        <v>25784659000</v>
      </c>
      <c r="G27" s="49">
        <v>148800000</v>
      </c>
      <c r="H27" s="49">
        <v>0</v>
      </c>
    </row>
    <row r="28" spans="1:8" ht="15">
      <c r="A28" s="48">
        <v>39202</v>
      </c>
      <c r="B28" s="44" t="s">
        <v>20</v>
      </c>
      <c r="C28" s="44" t="s">
        <v>30</v>
      </c>
      <c r="D28" s="48">
        <v>39629</v>
      </c>
      <c r="E28" s="49">
        <v>26498732000</v>
      </c>
      <c r="F28" s="49">
        <v>26437932000</v>
      </c>
      <c r="G28" s="49">
        <v>60800000</v>
      </c>
      <c r="H28" s="49">
        <v>0</v>
      </c>
    </row>
    <row r="29" spans="1:8" ht="15">
      <c r="A29" s="48">
        <v>39202</v>
      </c>
      <c r="B29" s="44" t="s">
        <v>253</v>
      </c>
      <c r="C29" s="44" t="s">
        <v>254</v>
      </c>
      <c r="D29" s="48">
        <v>39660</v>
      </c>
      <c r="E29" s="49">
        <v>26428771000</v>
      </c>
      <c r="F29" s="49">
        <v>26427771000</v>
      </c>
      <c r="G29" s="49">
        <v>1000000</v>
      </c>
      <c r="H29" s="49">
        <v>0</v>
      </c>
    </row>
    <row r="30" spans="1:8" ht="15">
      <c r="A30" s="48">
        <v>39202</v>
      </c>
      <c r="B30" s="44" t="s">
        <v>169</v>
      </c>
      <c r="C30" s="44" t="s">
        <v>381</v>
      </c>
      <c r="D30" s="48">
        <v>39675</v>
      </c>
      <c r="E30" s="49">
        <v>21357474000</v>
      </c>
      <c r="F30" s="49">
        <v>19219195000</v>
      </c>
      <c r="G30" s="49">
        <v>2138279000</v>
      </c>
      <c r="H30" s="49">
        <v>25947000</v>
      </c>
    </row>
    <row r="31" spans="1:8" ht="15">
      <c r="A31" s="48">
        <v>39202</v>
      </c>
      <c r="B31" s="44" t="s">
        <v>313</v>
      </c>
      <c r="C31" s="44" t="s">
        <v>130</v>
      </c>
      <c r="D31" s="48">
        <v>39675</v>
      </c>
      <c r="E31" s="49">
        <v>20290622000</v>
      </c>
      <c r="F31" s="49">
        <v>20224562000</v>
      </c>
      <c r="G31" s="49">
        <v>66060000</v>
      </c>
      <c r="H31" s="49">
        <v>0</v>
      </c>
    </row>
    <row r="32" spans="1:8" ht="15">
      <c r="A32" s="48">
        <v>39202</v>
      </c>
      <c r="B32" s="44" t="s">
        <v>205</v>
      </c>
      <c r="C32" s="44" t="s">
        <v>11</v>
      </c>
      <c r="D32" s="48">
        <v>39691</v>
      </c>
      <c r="E32" s="49">
        <v>26504090000</v>
      </c>
      <c r="F32" s="49">
        <v>26428890000</v>
      </c>
      <c r="G32" s="49">
        <v>75200000</v>
      </c>
      <c r="H32" s="49">
        <v>0</v>
      </c>
    </row>
    <row r="33" spans="1:8" ht="15">
      <c r="A33" s="48">
        <v>39202</v>
      </c>
      <c r="B33" s="44" t="s">
        <v>170</v>
      </c>
      <c r="C33" s="44" t="s">
        <v>382</v>
      </c>
      <c r="D33" s="48">
        <v>39706</v>
      </c>
      <c r="E33" s="49">
        <v>16002177000</v>
      </c>
      <c r="F33" s="49">
        <v>15974977000</v>
      </c>
      <c r="G33" s="49">
        <v>27200000</v>
      </c>
      <c r="H33" s="49">
        <v>0</v>
      </c>
    </row>
    <row r="34" spans="1:8" ht="15">
      <c r="A34" s="48">
        <v>39202</v>
      </c>
      <c r="B34" s="44" t="s">
        <v>149</v>
      </c>
      <c r="C34" s="44" t="s">
        <v>150</v>
      </c>
      <c r="D34" s="48">
        <v>39721</v>
      </c>
      <c r="E34" s="49">
        <v>24499335000</v>
      </c>
      <c r="F34" s="49">
        <v>24486535000</v>
      </c>
      <c r="G34" s="49">
        <v>12800000</v>
      </c>
      <c r="H34" s="49">
        <v>0</v>
      </c>
    </row>
    <row r="35" spans="1:8" ht="15">
      <c r="A35" s="48">
        <v>39202</v>
      </c>
      <c r="B35" s="44" t="s">
        <v>171</v>
      </c>
      <c r="C35" s="44" t="s">
        <v>383</v>
      </c>
      <c r="D35" s="48">
        <v>39736</v>
      </c>
      <c r="E35" s="49">
        <v>15995702000</v>
      </c>
      <c r="F35" s="49">
        <v>15995702000</v>
      </c>
      <c r="G35" s="49">
        <v>0</v>
      </c>
      <c r="H35" s="49">
        <v>0</v>
      </c>
    </row>
    <row r="36" spans="1:8" ht="15">
      <c r="A36" s="48">
        <v>39202</v>
      </c>
      <c r="B36" s="44" t="s">
        <v>151</v>
      </c>
      <c r="C36" s="44" t="s">
        <v>152</v>
      </c>
      <c r="D36" s="48">
        <v>39752</v>
      </c>
      <c r="E36" s="49">
        <v>22727821000</v>
      </c>
      <c r="F36" s="49">
        <v>22707021000</v>
      </c>
      <c r="G36" s="49">
        <v>20800000</v>
      </c>
      <c r="H36" s="49">
        <v>0</v>
      </c>
    </row>
    <row r="37" spans="1:8" ht="15">
      <c r="A37" s="48">
        <v>39202</v>
      </c>
      <c r="B37" s="44" t="s">
        <v>172</v>
      </c>
      <c r="C37" s="44" t="s">
        <v>297</v>
      </c>
      <c r="D37" s="48">
        <v>39767</v>
      </c>
      <c r="E37" s="49">
        <v>25083125000</v>
      </c>
      <c r="F37" s="49">
        <v>24565958000</v>
      </c>
      <c r="G37" s="49">
        <v>517167000</v>
      </c>
      <c r="H37" s="49">
        <v>24200000</v>
      </c>
    </row>
    <row r="38" spans="1:8" ht="15">
      <c r="A38" s="48">
        <v>39202</v>
      </c>
      <c r="B38" s="44" t="s">
        <v>173</v>
      </c>
      <c r="C38" s="44" t="s">
        <v>298</v>
      </c>
      <c r="D38" s="48">
        <v>39767</v>
      </c>
      <c r="E38" s="49">
        <v>18181033000</v>
      </c>
      <c r="F38" s="49">
        <v>17830977000</v>
      </c>
      <c r="G38" s="49">
        <v>350056000</v>
      </c>
      <c r="H38" s="49">
        <v>0</v>
      </c>
    </row>
    <row r="39" spans="1:8" ht="15">
      <c r="A39" s="48">
        <v>39202</v>
      </c>
      <c r="B39" s="44" t="s">
        <v>147</v>
      </c>
      <c r="C39" s="44" t="s">
        <v>208</v>
      </c>
      <c r="D39" s="48">
        <v>39767</v>
      </c>
      <c r="E39" s="49">
        <v>21449894000</v>
      </c>
      <c r="F39" s="49">
        <v>21353434000</v>
      </c>
      <c r="G39" s="49">
        <v>96460000</v>
      </c>
      <c r="H39" s="49">
        <v>320000</v>
      </c>
    </row>
    <row r="40" spans="1:8" ht="15">
      <c r="A40" s="48">
        <v>39202</v>
      </c>
      <c r="B40" s="44" t="s">
        <v>126</v>
      </c>
      <c r="C40" s="44" t="s">
        <v>194</v>
      </c>
      <c r="D40" s="48">
        <v>39782</v>
      </c>
      <c r="E40" s="49">
        <v>24338153000</v>
      </c>
      <c r="F40" s="49">
        <v>24338153000</v>
      </c>
      <c r="G40" s="49">
        <v>0</v>
      </c>
      <c r="H40" s="49">
        <v>0</v>
      </c>
    </row>
    <row r="41" spans="1:8" ht="15">
      <c r="A41" s="48">
        <v>39202</v>
      </c>
      <c r="B41" s="44" t="s">
        <v>174</v>
      </c>
      <c r="C41" s="44" t="s">
        <v>299</v>
      </c>
      <c r="D41" s="48">
        <v>39797</v>
      </c>
      <c r="E41" s="49">
        <v>16000028000</v>
      </c>
      <c r="F41" s="49">
        <v>15996728000</v>
      </c>
      <c r="G41" s="49">
        <v>3300000</v>
      </c>
      <c r="H41" s="49">
        <v>0</v>
      </c>
    </row>
    <row r="42" spans="1:8" ht="15">
      <c r="A42" s="48">
        <v>39202</v>
      </c>
      <c r="B42" s="44" t="s">
        <v>183</v>
      </c>
      <c r="C42" s="44" t="s">
        <v>110</v>
      </c>
      <c r="D42" s="48">
        <v>39813</v>
      </c>
      <c r="E42" s="49">
        <v>24816923000</v>
      </c>
      <c r="F42" s="49">
        <v>24448923000</v>
      </c>
      <c r="G42" s="49">
        <v>368000000</v>
      </c>
      <c r="H42" s="49">
        <v>0</v>
      </c>
    </row>
    <row r="43" spans="1:8" ht="15">
      <c r="A43" s="48">
        <v>39202</v>
      </c>
      <c r="B43" s="44" t="s">
        <v>175</v>
      </c>
      <c r="C43" s="44" t="s">
        <v>43</v>
      </c>
      <c r="D43" s="48">
        <v>39828</v>
      </c>
      <c r="E43" s="49">
        <v>16002546000</v>
      </c>
      <c r="F43" s="49">
        <v>15924946000</v>
      </c>
      <c r="G43" s="49">
        <v>77600000</v>
      </c>
      <c r="H43" s="49">
        <v>0</v>
      </c>
    </row>
    <row r="44" spans="1:8" ht="15">
      <c r="A44" s="48">
        <v>39202</v>
      </c>
      <c r="B44" s="44" t="s">
        <v>1</v>
      </c>
      <c r="C44" s="44" t="s">
        <v>111</v>
      </c>
      <c r="D44" s="48">
        <v>39844</v>
      </c>
      <c r="E44" s="49">
        <v>22976157000</v>
      </c>
      <c r="F44" s="49">
        <v>22976157000</v>
      </c>
      <c r="G44" s="49">
        <v>0</v>
      </c>
      <c r="H44" s="49">
        <v>0</v>
      </c>
    </row>
    <row r="45" spans="1:8" ht="15">
      <c r="A45" s="48">
        <v>39202</v>
      </c>
      <c r="B45" s="44" t="s">
        <v>176</v>
      </c>
      <c r="C45" s="44" t="s">
        <v>44</v>
      </c>
      <c r="D45" s="48">
        <v>39859</v>
      </c>
      <c r="E45" s="49">
        <v>17433763000</v>
      </c>
      <c r="F45" s="49">
        <v>17149505000</v>
      </c>
      <c r="G45" s="49">
        <v>284258000</v>
      </c>
      <c r="H45" s="49">
        <v>1000000</v>
      </c>
    </row>
    <row r="46" spans="1:8" ht="15">
      <c r="A46" s="48">
        <v>39202</v>
      </c>
      <c r="B46" s="44" t="s">
        <v>164</v>
      </c>
      <c r="C46" s="44" t="s">
        <v>249</v>
      </c>
      <c r="D46" s="48">
        <v>39859</v>
      </c>
      <c r="E46" s="49">
        <v>22308500000</v>
      </c>
      <c r="F46" s="49">
        <v>21920340000</v>
      </c>
      <c r="G46" s="49">
        <v>388160000</v>
      </c>
      <c r="H46" s="49">
        <v>25200000</v>
      </c>
    </row>
    <row r="47" spans="1:8" ht="15">
      <c r="A47" s="48">
        <v>39202</v>
      </c>
      <c r="B47" s="44" t="s">
        <v>92</v>
      </c>
      <c r="C47" s="44" t="s">
        <v>21</v>
      </c>
      <c r="D47" s="48">
        <v>39872</v>
      </c>
      <c r="E47" s="49">
        <v>23037728000</v>
      </c>
      <c r="F47" s="49">
        <v>23037728000</v>
      </c>
      <c r="G47" s="49">
        <v>0</v>
      </c>
      <c r="H47" s="49">
        <v>0</v>
      </c>
    </row>
    <row r="48" spans="1:8" ht="15">
      <c r="A48" s="48">
        <v>39202</v>
      </c>
      <c r="B48" s="44" t="s">
        <v>15</v>
      </c>
      <c r="C48" s="44" t="s">
        <v>45</v>
      </c>
      <c r="D48" s="48">
        <v>39887</v>
      </c>
      <c r="E48" s="49">
        <v>16001063000</v>
      </c>
      <c r="F48" s="49">
        <v>15999463000</v>
      </c>
      <c r="G48" s="49">
        <v>1600000</v>
      </c>
      <c r="H48" s="49">
        <v>0</v>
      </c>
    </row>
    <row r="49" spans="1:8" ht="15">
      <c r="A49" s="48">
        <v>39202</v>
      </c>
      <c r="B49" s="44" t="s">
        <v>125</v>
      </c>
      <c r="C49" s="44" t="s">
        <v>198</v>
      </c>
      <c r="D49" s="48">
        <v>39903</v>
      </c>
      <c r="E49" s="49">
        <v>22645435000</v>
      </c>
      <c r="F49" s="49">
        <v>22617035000</v>
      </c>
      <c r="G49" s="49">
        <v>28400000</v>
      </c>
      <c r="H49" s="49">
        <v>0</v>
      </c>
    </row>
    <row r="50" spans="1:8" ht="15">
      <c r="A50" s="48">
        <v>39202</v>
      </c>
      <c r="B50" s="44" t="s">
        <v>16</v>
      </c>
      <c r="C50" s="44" t="s">
        <v>46</v>
      </c>
      <c r="D50" s="48">
        <v>39918</v>
      </c>
      <c r="E50" s="49">
        <v>16002805000</v>
      </c>
      <c r="F50" s="49">
        <v>16002805000</v>
      </c>
      <c r="G50" s="49">
        <v>0</v>
      </c>
      <c r="H50" s="49">
        <v>0</v>
      </c>
    </row>
    <row r="51" spans="1:8" ht="15">
      <c r="A51" s="48">
        <v>39202</v>
      </c>
      <c r="B51" s="44" t="s">
        <v>120</v>
      </c>
      <c r="C51" s="44" t="s">
        <v>199</v>
      </c>
      <c r="D51" s="48">
        <v>39933</v>
      </c>
      <c r="E51" s="49">
        <v>22779141000</v>
      </c>
      <c r="F51" s="49">
        <v>22779141000</v>
      </c>
      <c r="G51" s="49">
        <v>0</v>
      </c>
      <c r="H51" s="49">
        <v>0</v>
      </c>
    </row>
    <row r="52" spans="1:8" ht="15">
      <c r="A52" s="48">
        <v>39202</v>
      </c>
      <c r="B52" s="44" t="s">
        <v>17</v>
      </c>
      <c r="C52" s="44" t="s">
        <v>47</v>
      </c>
      <c r="D52" s="48">
        <v>39948</v>
      </c>
      <c r="E52" s="49">
        <v>14794790000</v>
      </c>
      <c r="F52" s="49">
        <v>14663390000</v>
      </c>
      <c r="G52" s="49">
        <v>131400000</v>
      </c>
      <c r="H52" s="49">
        <v>800000</v>
      </c>
    </row>
    <row r="53" spans="1:8" ht="15">
      <c r="A53" s="48">
        <v>39202</v>
      </c>
      <c r="B53" s="44" t="s">
        <v>18</v>
      </c>
      <c r="C53" s="44" t="s">
        <v>48</v>
      </c>
      <c r="D53" s="48">
        <v>39948</v>
      </c>
      <c r="E53" s="49">
        <v>18059937000</v>
      </c>
      <c r="F53" s="49">
        <v>17525592000</v>
      </c>
      <c r="G53" s="49">
        <v>534345000</v>
      </c>
      <c r="H53" s="49">
        <v>8200000</v>
      </c>
    </row>
    <row r="54" spans="1:8" ht="15">
      <c r="A54" s="48">
        <v>39202</v>
      </c>
      <c r="B54" s="44" t="s">
        <v>369</v>
      </c>
      <c r="C54" s="44" t="s">
        <v>135</v>
      </c>
      <c r="D54" s="48">
        <v>39948</v>
      </c>
      <c r="E54" s="49">
        <v>27380356000</v>
      </c>
      <c r="F54" s="49">
        <v>27219956000</v>
      </c>
      <c r="G54" s="49">
        <v>160400000</v>
      </c>
      <c r="H54" s="49">
        <v>0</v>
      </c>
    </row>
    <row r="55" spans="1:8" ht="15">
      <c r="A55" s="48">
        <v>39202</v>
      </c>
      <c r="B55" s="44" t="s">
        <v>415</v>
      </c>
      <c r="C55" s="44" t="s">
        <v>49</v>
      </c>
      <c r="D55" s="48">
        <v>39979</v>
      </c>
      <c r="E55" s="49">
        <v>15004754000</v>
      </c>
      <c r="F55" s="49">
        <v>15004354000</v>
      </c>
      <c r="G55" s="49">
        <v>400000</v>
      </c>
      <c r="H55" s="49">
        <v>0</v>
      </c>
    </row>
    <row r="56" spans="1:8" ht="15">
      <c r="A56" s="48">
        <v>39202</v>
      </c>
      <c r="B56" s="44" t="s">
        <v>282</v>
      </c>
      <c r="C56" s="44" t="s">
        <v>50</v>
      </c>
      <c r="D56" s="48">
        <v>40009</v>
      </c>
      <c r="E56" s="49">
        <v>15004962000</v>
      </c>
      <c r="F56" s="49">
        <v>14992162000</v>
      </c>
      <c r="G56" s="49">
        <v>12800000</v>
      </c>
      <c r="H56" s="49">
        <v>0</v>
      </c>
    </row>
    <row r="57" spans="1:8" ht="15">
      <c r="A57" s="48">
        <v>39202</v>
      </c>
      <c r="B57" s="44" t="s">
        <v>283</v>
      </c>
      <c r="C57" s="44" t="s">
        <v>51</v>
      </c>
      <c r="D57" s="48">
        <v>40040</v>
      </c>
      <c r="E57" s="49">
        <v>27399894000</v>
      </c>
      <c r="F57" s="49">
        <v>25849217000</v>
      </c>
      <c r="G57" s="49">
        <v>1550677000</v>
      </c>
      <c r="H57" s="49">
        <v>34100000</v>
      </c>
    </row>
    <row r="58" spans="1:8" ht="15">
      <c r="A58" s="48">
        <v>39202</v>
      </c>
      <c r="B58" s="44" t="s">
        <v>284</v>
      </c>
      <c r="C58" s="44" t="s">
        <v>52</v>
      </c>
      <c r="D58" s="48">
        <v>40040</v>
      </c>
      <c r="E58" s="49">
        <v>17294686000</v>
      </c>
      <c r="F58" s="49">
        <v>16761284000</v>
      </c>
      <c r="G58" s="49">
        <v>533402000</v>
      </c>
      <c r="H58" s="49">
        <v>0</v>
      </c>
    </row>
    <row r="59" spans="1:8" ht="15">
      <c r="A59" s="48">
        <v>39202</v>
      </c>
      <c r="B59" s="44" t="s">
        <v>203</v>
      </c>
      <c r="C59" s="44" t="s">
        <v>12</v>
      </c>
      <c r="D59" s="48">
        <v>40040</v>
      </c>
      <c r="E59" s="49">
        <v>23420414000</v>
      </c>
      <c r="F59" s="49">
        <v>23351614000</v>
      </c>
      <c r="G59" s="49">
        <v>68800000</v>
      </c>
      <c r="H59" s="49">
        <v>0</v>
      </c>
    </row>
    <row r="60" spans="1:8" ht="15">
      <c r="A60" s="48">
        <v>39202</v>
      </c>
      <c r="B60" s="44" t="s">
        <v>285</v>
      </c>
      <c r="C60" s="44" t="s">
        <v>53</v>
      </c>
      <c r="D60" s="48">
        <v>40071</v>
      </c>
      <c r="E60" s="49">
        <v>15005079000</v>
      </c>
      <c r="F60" s="49">
        <v>15005079000</v>
      </c>
      <c r="G60" s="49">
        <v>0</v>
      </c>
      <c r="H60" s="49">
        <v>0</v>
      </c>
    </row>
    <row r="61" spans="1:8" ht="15">
      <c r="A61" s="48">
        <v>39202</v>
      </c>
      <c r="B61" s="44" t="s">
        <v>286</v>
      </c>
      <c r="C61" s="44" t="s">
        <v>54</v>
      </c>
      <c r="D61" s="48">
        <v>40101</v>
      </c>
      <c r="E61" s="49">
        <v>15005091000</v>
      </c>
      <c r="F61" s="49">
        <v>14925091000</v>
      </c>
      <c r="G61" s="49">
        <v>80000000</v>
      </c>
      <c r="H61" s="49">
        <v>0</v>
      </c>
    </row>
    <row r="62" spans="1:8" ht="15">
      <c r="A62" s="48">
        <v>39202</v>
      </c>
      <c r="B62" s="44" t="s">
        <v>287</v>
      </c>
      <c r="C62" s="44" t="s">
        <v>55</v>
      </c>
      <c r="D62" s="48">
        <v>40132</v>
      </c>
      <c r="E62" s="49">
        <v>18751928000</v>
      </c>
      <c r="F62" s="49">
        <v>18150748000</v>
      </c>
      <c r="G62" s="49">
        <v>601180000</v>
      </c>
      <c r="H62" s="49">
        <v>8600000</v>
      </c>
    </row>
    <row r="63" spans="1:8" ht="15">
      <c r="A63" s="48">
        <v>39202</v>
      </c>
      <c r="B63" s="44" t="s">
        <v>413</v>
      </c>
      <c r="C63" s="44" t="s">
        <v>195</v>
      </c>
      <c r="D63" s="48">
        <v>40132</v>
      </c>
      <c r="E63" s="49">
        <v>24772846000</v>
      </c>
      <c r="F63" s="49">
        <v>24526446000</v>
      </c>
      <c r="G63" s="49">
        <v>246400000</v>
      </c>
      <c r="H63" s="49">
        <v>0</v>
      </c>
    </row>
    <row r="64" spans="1:8" ht="15">
      <c r="A64" s="48">
        <v>39202</v>
      </c>
      <c r="B64" s="44" t="s">
        <v>288</v>
      </c>
      <c r="C64" s="44" t="s">
        <v>56</v>
      </c>
      <c r="D64" s="48">
        <v>40162</v>
      </c>
      <c r="E64" s="49">
        <v>15002485000</v>
      </c>
      <c r="F64" s="49">
        <v>15001085000</v>
      </c>
      <c r="G64" s="49">
        <v>1400000</v>
      </c>
      <c r="H64" s="49">
        <v>0</v>
      </c>
    </row>
    <row r="65" spans="1:8" ht="15">
      <c r="A65" s="48">
        <v>39202</v>
      </c>
      <c r="B65" s="44" t="s">
        <v>289</v>
      </c>
      <c r="C65" s="44" t="s">
        <v>57</v>
      </c>
      <c r="D65" s="48">
        <v>40193</v>
      </c>
      <c r="E65" s="49">
        <v>15004697000</v>
      </c>
      <c r="F65" s="49">
        <v>14995777000</v>
      </c>
      <c r="G65" s="49">
        <v>8920000</v>
      </c>
      <c r="H65" s="49">
        <v>0</v>
      </c>
    </row>
    <row r="66" spans="1:8" ht="15">
      <c r="A66" s="48">
        <v>39202</v>
      </c>
      <c r="B66" s="44" t="s">
        <v>290</v>
      </c>
      <c r="C66" s="44" t="s">
        <v>58</v>
      </c>
      <c r="D66" s="48">
        <v>40224</v>
      </c>
      <c r="E66" s="49">
        <v>23355709000</v>
      </c>
      <c r="F66" s="49">
        <v>22018406000</v>
      </c>
      <c r="G66" s="49">
        <v>1337303000</v>
      </c>
      <c r="H66" s="49">
        <v>11500000</v>
      </c>
    </row>
    <row r="67" spans="1:8" ht="15">
      <c r="A67" s="48">
        <v>39202</v>
      </c>
      <c r="B67" s="44" t="s">
        <v>291</v>
      </c>
      <c r="C67" s="44" t="s">
        <v>59</v>
      </c>
      <c r="D67" s="48">
        <v>40224</v>
      </c>
      <c r="E67" s="49">
        <v>16617068000</v>
      </c>
      <c r="F67" s="49">
        <v>16495248000</v>
      </c>
      <c r="G67" s="49">
        <v>121820000</v>
      </c>
      <c r="H67" s="49">
        <v>0</v>
      </c>
    </row>
    <row r="68" spans="1:8" ht="15">
      <c r="A68" s="48">
        <v>39202</v>
      </c>
      <c r="B68" s="44" t="s">
        <v>405</v>
      </c>
      <c r="C68" s="44" t="s">
        <v>22</v>
      </c>
      <c r="D68" s="48">
        <v>40224</v>
      </c>
      <c r="E68" s="49">
        <v>17467187000</v>
      </c>
      <c r="F68" s="49">
        <v>17355287000</v>
      </c>
      <c r="G68" s="49">
        <v>111900000</v>
      </c>
      <c r="H68" s="49">
        <v>0</v>
      </c>
    </row>
    <row r="69" spans="1:8" ht="15">
      <c r="A69" s="48">
        <v>39202</v>
      </c>
      <c r="B69" s="44" t="s">
        <v>292</v>
      </c>
      <c r="C69" s="44" t="s">
        <v>60</v>
      </c>
      <c r="D69" s="48">
        <v>40252</v>
      </c>
      <c r="E69" s="49">
        <v>15005048000</v>
      </c>
      <c r="F69" s="49">
        <v>15005048000</v>
      </c>
      <c r="G69" s="49">
        <v>0</v>
      </c>
      <c r="H69" s="49">
        <v>0</v>
      </c>
    </row>
    <row r="70" spans="1:8" ht="15">
      <c r="A70" s="48">
        <v>39202</v>
      </c>
      <c r="B70" s="44" t="s">
        <v>293</v>
      </c>
      <c r="C70" s="44" t="s">
        <v>61</v>
      </c>
      <c r="D70" s="48">
        <v>40283</v>
      </c>
      <c r="E70" s="49">
        <v>15001494000</v>
      </c>
      <c r="F70" s="49">
        <v>15001144000</v>
      </c>
      <c r="G70" s="49">
        <v>350000</v>
      </c>
      <c r="H70" s="49">
        <v>0</v>
      </c>
    </row>
    <row r="71" spans="1:8" ht="15">
      <c r="A71" s="48">
        <v>39202</v>
      </c>
      <c r="B71" s="44" t="s">
        <v>294</v>
      </c>
      <c r="C71" s="44" t="s">
        <v>62</v>
      </c>
      <c r="D71" s="48">
        <v>40313</v>
      </c>
      <c r="E71" s="49">
        <v>18748844000</v>
      </c>
      <c r="F71" s="49">
        <v>18015444000</v>
      </c>
      <c r="G71" s="49">
        <v>733400000</v>
      </c>
      <c r="H71" s="49">
        <v>1000000</v>
      </c>
    </row>
    <row r="72" spans="1:8" ht="15">
      <c r="A72" s="48">
        <v>39202</v>
      </c>
      <c r="B72" s="44" t="s">
        <v>295</v>
      </c>
      <c r="C72" s="44" t="s">
        <v>63</v>
      </c>
      <c r="D72" s="48">
        <v>40344</v>
      </c>
      <c r="E72" s="49">
        <v>14001099000</v>
      </c>
      <c r="F72" s="49">
        <v>14001099000</v>
      </c>
      <c r="G72" s="49">
        <v>0</v>
      </c>
      <c r="H72" s="49">
        <v>0</v>
      </c>
    </row>
    <row r="73" spans="1:8" ht="15">
      <c r="A73" s="48">
        <v>39202</v>
      </c>
      <c r="B73" s="44" t="s">
        <v>192</v>
      </c>
      <c r="C73" s="44" t="s">
        <v>40</v>
      </c>
      <c r="D73" s="48">
        <v>40374</v>
      </c>
      <c r="E73" s="49">
        <v>13000529000</v>
      </c>
      <c r="F73" s="49">
        <v>13000529000</v>
      </c>
      <c r="G73" s="49">
        <v>0</v>
      </c>
      <c r="H73" s="49">
        <v>0</v>
      </c>
    </row>
    <row r="74" spans="1:8" ht="15">
      <c r="A74" s="48">
        <v>39202</v>
      </c>
      <c r="B74" s="44" t="s">
        <v>26</v>
      </c>
      <c r="C74" s="44" t="s">
        <v>64</v>
      </c>
      <c r="D74" s="48">
        <v>40405</v>
      </c>
      <c r="E74" s="49">
        <v>22437594000</v>
      </c>
      <c r="F74" s="49">
        <v>20826565000</v>
      </c>
      <c r="G74" s="49">
        <v>1611029000</v>
      </c>
      <c r="H74" s="49">
        <v>0</v>
      </c>
    </row>
    <row r="75" spans="1:8" ht="15">
      <c r="A75" s="48">
        <v>39202</v>
      </c>
      <c r="B75" s="44" t="s">
        <v>275</v>
      </c>
      <c r="C75" s="44" t="s">
        <v>131</v>
      </c>
      <c r="D75" s="48">
        <v>40405</v>
      </c>
      <c r="E75" s="49">
        <v>14963424000</v>
      </c>
      <c r="F75" s="49">
        <v>14190864000</v>
      </c>
      <c r="G75" s="49">
        <v>772560000</v>
      </c>
      <c r="H75" s="49">
        <v>100800000</v>
      </c>
    </row>
    <row r="76" spans="1:8" ht="15">
      <c r="A76" s="48">
        <v>39202</v>
      </c>
      <c r="B76" s="44" t="s">
        <v>386</v>
      </c>
      <c r="C76" s="44" t="s">
        <v>388</v>
      </c>
      <c r="D76" s="48">
        <v>40436</v>
      </c>
      <c r="E76" s="49">
        <v>13000827000</v>
      </c>
      <c r="F76" s="49">
        <v>12996027000</v>
      </c>
      <c r="G76" s="49">
        <v>4800000</v>
      </c>
      <c r="H76" s="49">
        <v>0</v>
      </c>
    </row>
    <row r="77" spans="1:8" ht="15">
      <c r="A77" s="48">
        <v>39202</v>
      </c>
      <c r="B77" s="44" t="s">
        <v>106</v>
      </c>
      <c r="C77" s="44" t="s">
        <v>190</v>
      </c>
      <c r="D77" s="48">
        <v>40466</v>
      </c>
      <c r="E77" s="49">
        <v>13000862000</v>
      </c>
      <c r="F77" s="49">
        <v>13000862000</v>
      </c>
      <c r="G77" s="49">
        <v>0</v>
      </c>
      <c r="H77" s="49">
        <v>0</v>
      </c>
    </row>
    <row r="78" spans="1:8" ht="15">
      <c r="A78" s="48">
        <v>39202</v>
      </c>
      <c r="B78" s="44" t="s">
        <v>146</v>
      </c>
      <c r="C78" s="44" t="s">
        <v>209</v>
      </c>
      <c r="D78" s="48">
        <v>40497</v>
      </c>
      <c r="E78" s="49">
        <v>15961105000</v>
      </c>
      <c r="F78" s="49">
        <v>15481365000</v>
      </c>
      <c r="G78" s="49">
        <v>479740000</v>
      </c>
      <c r="H78" s="49">
        <v>16400000</v>
      </c>
    </row>
    <row r="79" spans="1:8" ht="15">
      <c r="A79" s="48">
        <v>39202</v>
      </c>
      <c r="B79" s="44" t="s">
        <v>182</v>
      </c>
      <c r="C79" s="44" t="s">
        <v>223</v>
      </c>
      <c r="D79" s="48">
        <v>40527</v>
      </c>
      <c r="E79" s="49">
        <v>13000813000</v>
      </c>
      <c r="F79" s="49">
        <v>13000813000</v>
      </c>
      <c r="G79" s="49">
        <v>0</v>
      </c>
      <c r="H79" s="49">
        <v>0</v>
      </c>
    </row>
    <row r="80" spans="1:8" ht="15">
      <c r="A80" s="48">
        <v>39202</v>
      </c>
      <c r="B80" s="44" t="s">
        <v>373</v>
      </c>
      <c r="C80" s="44" t="s">
        <v>359</v>
      </c>
      <c r="D80" s="48">
        <v>40558</v>
      </c>
      <c r="E80" s="49">
        <v>13001339000</v>
      </c>
      <c r="F80" s="49">
        <v>13001339000</v>
      </c>
      <c r="G80" s="49">
        <v>0</v>
      </c>
      <c r="H80" s="49">
        <v>0</v>
      </c>
    </row>
    <row r="81" spans="1:8" ht="15">
      <c r="A81" s="48">
        <v>39202</v>
      </c>
      <c r="B81" s="44" t="s">
        <v>27</v>
      </c>
      <c r="C81" s="44" t="s">
        <v>65</v>
      </c>
      <c r="D81" s="48">
        <v>40589</v>
      </c>
      <c r="E81" s="49">
        <v>23436329000</v>
      </c>
      <c r="F81" s="49">
        <v>22082127000</v>
      </c>
      <c r="G81" s="49">
        <v>1354202000</v>
      </c>
      <c r="H81" s="49">
        <v>0</v>
      </c>
    </row>
    <row r="82" spans="1:8" ht="15">
      <c r="A82" s="48">
        <v>39202</v>
      </c>
      <c r="B82" s="44" t="s">
        <v>273</v>
      </c>
      <c r="C82" s="44" t="s">
        <v>250</v>
      </c>
      <c r="D82" s="48">
        <v>40602</v>
      </c>
      <c r="E82" s="49">
        <v>17500138000</v>
      </c>
      <c r="F82" s="49">
        <v>17432938000</v>
      </c>
      <c r="G82" s="49">
        <v>67200000</v>
      </c>
      <c r="H82" s="49">
        <v>0</v>
      </c>
    </row>
    <row r="83" spans="1:8" ht="15">
      <c r="A83" s="48">
        <v>39202</v>
      </c>
      <c r="B83" s="44" t="s">
        <v>163</v>
      </c>
      <c r="C83" s="44" t="s">
        <v>318</v>
      </c>
      <c r="D83" s="48">
        <v>40633</v>
      </c>
      <c r="E83" s="49">
        <v>17497861000</v>
      </c>
      <c r="F83" s="49">
        <v>17267461000</v>
      </c>
      <c r="G83" s="49">
        <v>230400000</v>
      </c>
      <c r="H83" s="49">
        <v>0</v>
      </c>
    </row>
    <row r="84" spans="1:8" ht="15">
      <c r="A84" s="48">
        <v>39202</v>
      </c>
      <c r="B84" s="44" t="s">
        <v>367</v>
      </c>
      <c r="C84" s="44" t="s">
        <v>136</v>
      </c>
      <c r="D84" s="48">
        <v>40663</v>
      </c>
      <c r="E84" s="49">
        <v>17501477000</v>
      </c>
      <c r="F84" s="49">
        <v>17431077000</v>
      </c>
      <c r="G84" s="49">
        <v>70400000</v>
      </c>
      <c r="H84" s="49">
        <v>0</v>
      </c>
    </row>
    <row r="85" spans="1:8" ht="15">
      <c r="A85" s="48">
        <v>39202</v>
      </c>
      <c r="B85" s="44" t="s">
        <v>370</v>
      </c>
      <c r="C85" s="44" t="s">
        <v>137</v>
      </c>
      <c r="D85" s="48">
        <v>40694</v>
      </c>
      <c r="E85" s="49">
        <v>17144592000</v>
      </c>
      <c r="F85" s="49">
        <v>17077192000</v>
      </c>
      <c r="G85" s="49">
        <v>67400000</v>
      </c>
      <c r="H85" s="49">
        <v>0</v>
      </c>
    </row>
    <row r="86" spans="1:8" ht="15">
      <c r="A86" s="48">
        <v>39202</v>
      </c>
      <c r="B86" s="44" t="s">
        <v>31</v>
      </c>
      <c r="C86" s="44" t="s">
        <v>32</v>
      </c>
      <c r="D86" s="48">
        <v>40724</v>
      </c>
      <c r="E86" s="49">
        <v>17500283000</v>
      </c>
      <c r="F86" s="49">
        <v>17466683000</v>
      </c>
      <c r="G86" s="49">
        <v>33600000</v>
      </c>
      <c r="H86" s="49">
        <v>0</v>
      </c>
    </row>
    <row r="87" spans="1:8" ht="15">
      <c r="A87" s="48">
        <v>39202</v>
      </c>
      <c r="B87" s="44" t="s">
        <v>180</v>
      </c>
      <c r="C87" s="44" t="s">
        <v>255</v>
      </c>
      <c r="D87" s="48">
        <v>40755</v>
      </c>
      <c r="E87" s="49">
        <v>16830671000</v>
      </c>
      <c r="F87" s="49">
        <v>16816271000</v>
      </c>
      <c r="G87" s="49">
        <v>14400000</v>
      </c>
      <c r="H87" s="49">
        <v>0</v>
      </c>
    </row>
    <row r="88" spans="1:8" ht="15">
      <c r="A88" s="48">
        <v>39202</v>
      </c>
      <c r="B88" s="44" t="s">
        <v>28</v>
      </c>
      <c r="C88" s="44" t="s">
        <v>66</v>
      </c>
      <c r="D88" s="48">
        <v>40770</v>
      </c>
      <c r="E88" s="49">
        <v>26635316000</v>
      </c>
      <c r="F88" s="49">
        <v>24724230000</v>
      </c>
      <c r="G88" s="49">
        <v>1911086000</v>
      </c>
      <c r="H88" s="49">
        <v>59110000</v>
      </c>
    </row>
    <row r="89" spans="1:8" ht="15">
      <c r="A89" s="48">
        <v>39202</v>
      </c>
      <c r="B89" s="44" t="s">
        <v>206</v>
      </c>
      <c r="C89" s="44" t="s">
        <v>13</v>
      </c>
      <c r="D89" s="48">
        <v>40786</v>
      </c>
      <c r="E89" s="49">
        <v>17500676000</v>
      </c>
      <c r="F89" s="49">
        <v>17380676000</v>
      </c>
      <c r="G89" s="49">
        <v>120000000</v>
      </c>
      <c r="H89" s="49">
        <v>0</v>
      </c>
    </row>
    <row r="90" spans="1:8" ht="15">
      <c r="A90" s="48">
        <v>39202</v>
      </c>
      <c r="B90" s="44" t="s">
        <v>153</v>
      </c>
      <c r="C90" s="44" t="s">
        <v>339</v>
      </c>
      <c r="D90" s="48">
        <v>40816</v>
      </c>
      <c r="E90" s="49">
        <v>17500158000</v>
      </c>
      <c r="F90" s="49">
        <v>17478558000</v>
      </c>
      <c r="G90" s="49">
        <v>21600000</v>
      </c>
      <c r="H90" s="49">
        <v>0</v>
      </c>
    </row>
    <row r="91" spans="1:8" ht="15">
      <c r="A91" s="48">
        <v>39202</v>
      </c>
      <c r="B91" s="44" t="s">
        <v>340</v>
      </c>
      <c r="C91" s="44" t="s">
        <v>341</v>
      </c>
      <c r="D91" s="48">
        <v>40847</v>
      </c>
      <c r="E91" s="49">
        <v>16181388000</v>
      </c>
      <c r="F91" s="49">
        <v>16163188000</v>
      </c>
      <c r="G91" s="49">
        <v>18200000</v>
      </c>
      <c r="H91" s="49">
        <v>0</v>
      </c>
    </row>
    <row r="92" spans="1:8" ht="15">
      <c r="A92" s="48">
        <v>39202</v>
      </c>
      <c r="B92" s="44" t="s">
        <v>412</v>
      </c>
      <c r="C92" s="44" t="s">
        <v>196</v>
      </c>
      <c r="D92" s="48">
        <v>40877</v>
      </c>
      <c r="E92" s="49">
        <v>17036550000</v>
      </c>
      <c r="F92" s="49">
        <v>17011450000</v>
      </c>
      <c r="G92" s="49">
        <v>25100000</v>
      </c>
      <c r="H92" s="49">
        <v>0</v>
      </c>
    </row>
    <row r="93" spans="1:8" ht="15">
      <c r="A93" s="48">
        <v>39202</v>
      </c>
      <c r="B93" s="44" t="s">
        <v>0</v>
      </c>
      <c r="C93" s="44" t="s">
        <v>112</v>
      </c>
      <c r="D93" s="48">
        <v>40908</v>
      </c>
      <c r="E93" s="49">
        <v>16131258000</v>
      </c>
      <c r="F93" s="49">
        <v>16126458000</v>
      </c>
      <c r="G93" s="49">
        <v>4800000</v>
      </c>
      <c r="H93" s="49">
        <v>0</v>
      </c>
    </row>
    <row r="94" spans="1:8" ht="15">
      <c r="A94" s="48">
        <v>39202</v>
      </c>
      <c r="B94" s="44" t="s">
        <v>2</v>
      </c>
      <c r="C94" s="44" t="s">
        <v>113</v>
      </c>
      <c r="D94" s="48">
        <v>40939</v>
      </c>
      <c r="E94" s="49">
        <v>14930221000</v>
      </c>
      <c r="F94" s="49">
        <v>14929421000</v>
      </c>
      <c r="G94" s="49">
        <v>800000</v>
      </c>
      <c r="H94" s="49">
        <v>0</v>
      </c>
    </row>
    <row r="95" spans="1:8" ht="15">
      <c r="A95" s="48">
        <v>39202</v>
      </c>
      <c r="B95" s="44" t="s">
        <v>29</v>
      </c>
      <c r="C95" s="44" t="s">
        <v>67</v>
      </c>
      <c r="D95" s="48">
        <v>40954</v>
      </c>
      <c r="E95" s="49">
        <v>24779838000</v>
      </c>
      <c r="F95" s="49">
        <v>23481408000</v>
      </c>
      <c r="G95" s="49">
        <v>1298430000</v>
      </c>
      <c r="H95" s="49">
        <v>94400000</v>
      </c>
    </row>
    <row r="96" spans="1:8" ht="15">
      <c r="A96" s="48">
        <v>39202</v>
      </c>
      <c r="B96" s="44" t="s">
        <v>93</v>
      </c>
      <c r="C96" s="44" t="s">
        <v>23</v>
      </c>
      <c r="D96" s="48">
        <v>40968</v>
      </c>
      <c r="E96" s="49">
        <v>16636927000</v>
      </c>
      <c r="F96" s="49">
        <v>16633727000</v>
      </c>
      <c r="G96" s="49">
        <v>3200000</v>
      </c>
      <c r="H96" s="49">
        <v>0</v>
      </c>
    </row>
    <row r="97" spans="1:8" ht="15">
      <c r="A97" s="48">
        <v>39202</v>
      </c>
      <c r="B97" s="44" t="s">
        <v>148</v>
      </c>
      <c r="C97" s="44" t="s">
        <v>200</v>
      </c>
      <c r="D97" s="48">
        <v>40999</v>
      </c>
      <c r="E97" s="49">
        <v>16353663000</v>
      </c>
      <c r="F97" s="49">
        <v>16353663000</v>
      </c>
      <c r="G97" s="49">
        <v>0</v>
      </c>
      <c r="H97" s="49">
        <v>0</v>
      </c>
    </row>
    <row r="98" spans="1:8" ht="15">
      <c r="A98" s="48">
        <v>39202</v>
      </c>
      <c r="B98" s="44" t="s">
        <v>81</v>
      </c>
      <c r="C98" s="44" t="s">
        <v>201</v>
      </c>
      <c r="D98" s="48">
        <v>41029</v>
      </c>
      <c r="E98" s="49">
        <v>16450467000</v>
      </c>
      <c r="F98" s="49">
        <v>16450467000</v>
      </c>
      <c r="G98" s="49">
        <v>0</v>
      </c>
      <c r="H98" s="49">
        <v>0</v>
      </c>
    </row>
    <row r="99" spans="1:8" ht="15">
      <c r="A99" s="48">
        <v>39202</v>
      </c>
      <c r="B99" s="44" t="s">
        <v>421</v>
      </c>
      <c r="C99" s="44" t="s">
        <v>68</v>
      </c>
      <c r="D99" s="48">
        <v>41136</v>
      </c>
      <c r="E99" s="49">
        <v>19647976000</v>
      </c>
      <c r="F99" s="49">
        <v>17976084000</v>
      </c>
      <c r="G99" s="49">
        <v>1671892000</v>
      </c>
      <c r="H99" s="49">
        <v>61920000</v>
      </c>
    </row>
    <row r="100" spans="1:8" ht="15">
      <c r="A100" s="48">
        <v>39202</v>
      </c>
      <c r="B100" s="44" t="s">
        <v>422</v>
      </c>
      <c r="C100" s="44" t="s">
        <v>69</v>
      </c>
      <c r="D100" s="48">
        <v>41228</v>
      </c>
      <c r="E100" s="49">
        <v>18112742000</v>
      </c>
      <c r="F100" s="49">
        <v>17164898000</v>
      </c>
      <c r="G100" s="49">
        <v>947844000</v>
      </c>
      <c r="H100" s="49">
        <v>16800000</v>
      </c>
    </row>
    <row r="101" spans="1:8" ht="15">
      <c r="A101" s="48">
        <v>39202</v>
      </c>
      <c r="B101" s="44" t="s">
        <v>83</v>
      </c>
      <c r="C101" s="44" t="s">
        <v>70</v>
      </c>
      <c r="D101" s="48">
        <v>41320</v>
      </c>
      <c r="E101" s="49">
        <v>19498396000</v>
      </c>
      <c r="F101" s="49">
        <v>18972796000</v>
      </c>
      <c r="G101" s="49">
        <v>525600000</v>
      </c>
      <c r="H101" s="49">
        <v>230555000</v>
      </c>
    </row>
    <row r="102" spans="1:8" ht="15">
      <c r="A102" s="48">
        <v>39202</v>
      </c>
      <c r="B102" s="44" t="s">
        <v>84</v>
      </c>
      <c r="C102" s="44" t="s">
        <v>71</v>
      </c>
      <c r="D102" s="48">
        <v>41409</v>
      </c>
      <c r="E102" s="49">
        <v>18253553000</v>
      </c>
      <c r="F102" s="49">
        <v>17401087000</v>
      </c>
      <c r="G102" s="49">
        <v>852466000</v>
      </c>
      <c r="H102" s="49">
        <v>1600000</v>
      </c>
    </row>
    <row r="103" spans="1:8" ht="15">
      <c r="A103" s="48">
        <v>39202</v>
      </c>
      <c r="B103" s="44" t="s">
        <v>85</v>
      </c>
      <c r="C103" s="44" t="s">
        <v>72</v>
      </c>
      <c r="D103" s="48">
        <v>41501</v>
      </c>
      <c r="E103" s="49">
        <v>33521123000</v>
      </c>
      <c r="F103" s="49">
        <v>33101543000</v>
      </c>
      <c r="G103" s="49">
        <v>419580000</v>
      </c>
      <c r="H103" s="49">
        <v>20000000</v>
      </c>
    </row>
    <row r="104" spans="1:8" ht="15">
      <c r="A104" s="48">
        <v>39202</v>
      </c>
      <c r="B104" s="44" t="s">
        <v>86</v>
      </c>
      <c r="C104" s="44" t="s">
        <v>73</v>
      </c>
      <c r="D104" s="48">
        <v>41593</v>
      </c>
      <c r="E104" s="49">
        <v>30636844000</v>
      </c>
      <c r="F104" s="49">
        <v>29804646000</v>
      </c>
      <c r="G104" s="49">
        <v>832198000</v>
      </c>
      <c r="H104" s="49">
        <v>36000000</v>
      </c>
    </row>
    <row r="105" spans="1:8" ht="15">
      <c r="A105" s="48">
        <v>39202</v>
      </c>
      <c r="B105" s="44" t="s">
        <v>87</v>
      </c>
      <c r="C105" s="44" t="s">
        <v>74</v>
      </c>
      <c r="D105" s="48">
        <v>41685</v>
      </c>
      <c r="E105" s="49">
        <v>28081066000</v>
      </c>
      <c r="F105" s="49">
        <v>27624066000</v>
      </c>
      <c r="G105" s="49">
        <v>457000000</v>
      </c>
      <c r="H105" s="49">
        <v>17950000</v>
      </c>
    </row>
    <row r="106" spans="1:8" ht="15">
      <c r="A106" s="48">
        <v>39202</v>
      </c>
      <c r="B106" s="44" t="s">
        <v>88</v>
      </c>
      <c r="C106" s="44" t="s">
        <v>75</v>
      </c>
      <c r="D106" s="48">
        <v>41774</v>
      </c>
      <c r="E106" s="49">
        <v>27302981000</v>
      </c>
      <c r="F106" s="49">
        <v>26909471000</v>
      </c>
      <c r="G106" s="49">
        <v>393510000</v>
      </c>
      <c r="H106" s="49">
        <v>3600000</v>
      </c>
    </row>
    <row r="107" spans="1:8" ht="15">
      <c r="A107" s="48">
        <v>39202</v>
      </c>
      <c r="B107" s="44" t="s">
        <v>89</v>
      </c>
      <c r="C107" s="44" t="s">
        <v>76</v>
      </c>
      <c r="D107" s="48">
        <v>41866</v>
      </c>
      <c r="E107" s="49">
        <v>24721634000</v>
      </c>
      <c r="F107" s="49">
        <v>24494434000</v>
      </c>
      <c r="G107" s="49">
        <v>227200000</v>
      </c>
      <c r="H107" s="49">
        <v>36800000</v>
      </c>
    </row>
    <row r="108" spans="1:8" ht="15">
      <c r="A108" s="48">
        <v>39202</v>
      </c>
      <c r="B108" s="44" t="s">
        <v>90</v>
      </c>
      <c r="C108" s="44" t="s">
        <v>77</v>
      </c>
      <c r="D108" s="48">
        <v>41958</v>
      </c>
      <c r="E108" s="49">
        <v>25472536000</v>
      </c>
      <c r="F108" s="49">
        <v>25011836000</v>
      </c>
      <c r="G108" s="49">
        <v>460700000</v>
      </c>
      <c r="H108" s="49">
        <v>2400000</v>
      </c>
    </row>
    <row r="109" spans="1:8" ht="15">
      <c r="A109" s="48">
        <v>39202</v>
      </c>
      <c r="B109" s="44" t="s">
        <v>91</v>
      </c>
      <c r="C109" s="44" t="s">
        <v>78</v>
      </c>
      <c r="D109" s="48">
        <v>42050</v>
      </c>
      <c r="E109" s="49">
        <v>24214991000</v>
      </c>
      <c r="F109" s="49">
        <v>24213891000</v>
      </c>
      <c r="G109" s="49">
        <v>1100000</v>
      </c>
      <c r="H109" s="49">
        <v>0</v>
      </c>
    </row>
    <row r="110" spans="1:8" ht="15">
      <c r="A110" s="48">
        <v>39202</v>
      </c>
      <c r="B110" s="44" t="s">
        <v>272</v>
      </c>
      <c r="C110" s="44" t="s">
        <v>79</v>
      </c>
      <c r="D110" s="48">
        <v>42139</v>
      </c>
      <c r="E110" s="49">
        <v>24471849000</v>
      </c>
      <c r="F110" s="49">
        <v>24468649000</v>
      </c>
      <c r="G110" s="49">
        <v>3200000</v>
      </c>
      <c r="H110" s="49">
        <v>0</v>
      </c>
    </row>
    <row r="111" spans="1:8" ht="15">
      <c r="A111" s="48">
        <v>39202</v>
      </c>
      <c r="B111" s="44" t="s">
        <v>276</v>
      </c>
      <c r="C111" s="44" t="s">
        <v>132</v>
      </c>
      <c r="D111" s="48">
        <v>42231</v>
      </c>
      <c r="E111" s="49">
        <v>22469683000</v>
      </c>
      <c r="F111" s="49">
        <v>22469683000</v>
      </c>
      <c r="G111" s="49">
        <v>0</v>
      </c>
      <c r="H111" s="49">
        <v>0</v>
      </c>
    </row>
    <row r="112" spans="1:8" ht="15">
      <c r="A112" s="48">
        <v>39202</v>
      </c>
      <c r="B112" s="44" t="s">
        <v>145</v>
      </c>
      <c r="C112" s="44" t="s">
        <v>210</v>
      </c>
      <c r="D112" s="48">
        <v>42323</v>
      </c>
      <c r="E112" s="49">
        <v>23220785000</v>
      </c>
      <c r="F112" s="49">
        <v>23220785000</v>
      </c>
      <c r="G112" s="49">
        <v>0</v>
      </c>
      <c r="H112" s="49">
        <v>0</v>
      </c>
    </row>
    <row r="113" spans="1:8" ht="15">
      <c r="A113" s="48">
        <v>39202</v>
      </c>
      <c r="B113" s="44" t="s">
        <v>156</v>
      </c>
      <c r="C113" s="44" t="s">
        <v>251</v>
      </c>
      <c r="D113" s="48">
        <v>42415</v>
      </c>
      <c r="E113" s="49">
        <v>21841772000</v>
      </c>
      <c r="F113" s="49">
        <v>21841772000</v>
      </c>
      <c r="G113" s="49">
        <v>0</v>
      </c>
      <c r="H113" s="49">
        <v>0</v>
      </c>
    </row>
    <row r="114" spans="1:8" ht="15">
      <c r="A114" s="48">
        <v>39202</v>
      </c>
      <c r="B114" s="44" t="s">
        <v>368</v>
      </c>
      <c r="C114" s="44" t="s">
        <v>138</v>
      </c>
      <c r="D114" s="48">
        <v>42505</v>
      </c>
      <c r="E114" s="49">
        <v>23293690000</v>
      </c>
      <c r="F114" s="49">
        <v>23293690000</v>
      </c>
      <c r="G114" s="49">
        <v>0</v>
      </c>
      <c r="H114" s="49">
        <v>0</v>
      </c>
    </row>
    <row r="115" spans="1:8" ht="15">
      <c r="A115" s="48">
        <v>39202</v>
      </c>
      <c r="B115" s="44" t="s">
        <v>204</v>
      </c>
      <c r="C115" s="44" t="s">
        <v>14</v>
      </c>
      <c r="D115" s="48">
        <v>42597</v>
      </c>
      <c r="E115" s="49">
        <v>22556671000</v>
      </c>
      <c r="F115" s="49">
        <v>22553471000</v>
      </c>
      <c r="G115" s="49">
        <v>3200000</v>
      </c>
      <c r="H115" s="49">
        <v>0</v>
      </c>
    </row>
    <row r="116" spans="1:8" ht="15">
      <c r="A116" s="48">
        <v>39202</v>
      </c>
      <c r="B116" s="44" t="s">
        <v>193</v>
      </c>
      <c r="C116" s="44" t="s">
        <v>197</v>
      </c>
      <c r="D116" s="48">
        <v>42689</v>
      </c>
      <c r="E116" s="49">
        <v>23293786000</v>
      </c>
      <c r="F116" s="49">
        <v>23293786000</v>
      </c>
      <c r="G116" s="49">
        <v>0</v>
      </c>
      <c r="H116" s="49">
        <v>0</v>
      </c>
    </row>
    <row r="117" spans="1:8" ht="15">
      <c r="A117" s="48">
        <v>39202</v>
      </c>
      <c r="B117" s="44" t="s">
        <v>406</v>
      </c>
      <c r="C117" s="44" t="s">
        <v>24</v>
      </c>
      <c r="D117" s="48">
        <v>42781</v>
      </c>
      <c r="E117" s="49">
        <v>22192761000</v>
      </c>
      <c r="F117" s="49">
        <v>22192761000</v>
      </c>
      <c r="G117" s="49">
        <v>0</v>
      </c>
      <c r="H117" s="49">
        <v>0</v>
      </c>
    </row>
    <row r="118" spans="1:8" ht="15">
      <c r="A118" s="48">
        <v>39202</v>
      </c>
      <c r="B118" s="44" t="s">
        <v>5</v>
      </c>
      <c r="C118" s="44" t="s">
        <v>225</v>
      </c>
      <c r="D118" s="48">
        <v>41958</v>
      </c>
      <c r="E118" s="49">
        <v>5015284000</v>
      </c>
      <c r="F118" s="49">
        <v>2949704000</v>
      </c>
      <c r="G118" s="49">
        <v>2065580000</v>
      </c>
      <c r="H118" s="49">
        <v>0</v>
      </c>
    </row>
    <row r="119" spans="1:8" ht="15">
      <c r="A119" s="48">
        <v>39202</v>
      </c>
      <c r="B119" s="44" t="s">
        <v>6</v>
      </c>
      <c r="C119" s="44" t="s">
        <v>226</v>
      </c>
      <c r="D119" s="48">
        <v>42050</v>
      </c>
      <c r="E119" s="49">
        <v>10520299000</v>
      </c>
      <c r="F119" s="49">
        <v>8373863000</v>
      </c>
      <c r="G119" s="49">
        <v>2146436000</v>
      </c>
      <c r="H119" s="49">
        <v>640860000</v>
      </c>
    </row>
    <row r="120" spans="1:8" ht="15">
      <c r="A120" s="48">
        <v>39202</v>
      </c>
      <c r="B120" s="44" t="s">
        <v>7</v>
      </c>
      <c r="C120" s="44" t="s">
        <v>227</v>
      </c>
      <c r="D120" s="48">
        <v>42231</v>
      </c>
      <c r="E120" s="49">
        <v>4023916000</v>
      </c>
      <c r="F120" s="49">
        <v>3318055000</v>
      </c>
      <c r="G120" s="49">
        <v>705861000</v>
      </c>
      <c r="H120" s="49">
        <v>99600000</v>
      </c>
    </row>
    <row r="121" spans="1:8" ht="15">
      <c r="A121" s="48">
        <v>39202</v>
      </c>
      <c r="B121" s="44" t="s">
        <v>8</v>
      </c>
      <c r="C121" s="44" t="s">
        <v>228</v>
      </c>
      <c r="D121" s="48">
        <v>42323</v>
      </c>
      <c r="E121" s="49">
        <v>5584859000</v>
      </c>
      <c r="F121" s="49">
        <v>4151808000</v>
      </c>
      <c r="G121" s="49">
        <v>1433051000</v>
      </c>
      <c r="H121" s="49">
        <v>1017200000</v>
      </c>
    </row>
    <row r="122" spans="1:8" ht="15">
      <c r="A122" s="48">
        <v>39202</v>
      </c>
      <c r="B122" s="44" t="s">
        <v>9</v>
      </c>
      <c r="C122" s="44" t="s">
        <v>167</v>
      </c>
      <c r="D122" s="48">
        <v>42415</v>
      </c>
      <c r="E122" s="49">
        <v>5431754000</v>
      </c>
      <c r="F122" s="49">
        <v>5275272000</v>
      </c>
      <c r="G122" s="49">
        <v>156482000</v>
      </c>
      <c r="H122" s="49">
        <v>38400000</v>
      </c>
    </row>
    <row r="123" spans="1:8" ht="15">
      <c r="A123" s="48">
        <v>39202</v>
      </c>
      <c r="B123" s="44" t="s">
        <v>10</v>
      </c>
      <c r="C123" s="44" t="s">
        <v>245</v>
      </c>
      <c r="D123" s="48">
        <v>42505</v>
      </c>
      <c r="E123" s="49">
        <v>18823551000</v>
      </c>
      <c r="F123" s="49">
        <v>17801369000</v>
      </c>
      <c r="G123" s="49">
        <v>1022182000</v>
      </c>
      <c r="H123" s="49">
        <v>37200000</v>
      </c>
    </row>
    <row r="124" spans="1:8" ht="15">
      <c r="A124" s="48">
        <v>39202</v>
      </c>
      <c r="B124" s="44" t="s">
        <v>231</v>
      </c>
      <c r="C124" s="44" t="s">
        <v>246</v>
      </c>
      <c r="D124" s="48">
        <v>42689</v>
      </c>
      <c r="E124" s="49">
        <v>18787448000</v>
      </c>
      <c r="F124" s="49">
        <v>17096005000</v>
      </c>
      <c r="G124" s="49">
        <v>1691443000</v>
      </c>
      <c r="H124" s="49">
        <v>487200000</v>
      </c>
    </row>
    <row r="125" spans="1:8" ht="15">
      <c r="A125" s="48">
        <v>39202</v>
      </c>
      <c r="B125" s="44" t="s">
        <v>232</v>
      </c>
      <c r="C125" s="44" t="s">
        <v>247</v>
      </c>
      <c r="D125" s="48">
        <v>42870</v>
      </c>
      <c r="E125" s="49">
        <v>15559169000</v>
      </c>
      <c r="F125" s="49">
        <v>10823772000</v>
      </c>
      <c r="G125" s="49">
        <v>4735397000</v>
      </c>
      <c r="H125" s="49">
        <v>1460560000</v>
      </c>
    </row>
    <row r="126" spans="1:8" ht="15">
      <c r="A126" s="48">
        <v>39202</v>
      </c>
      <c r="B126" s="44" t="s">
        <v>233</v>
      </c>
      <c r="C126" s="44" t="s">
        <v>257</v>
      </c>
      <c r="D126" s="48">
        <v>42962</v>
      </c>
      <c r="E126" s="49">
        <v>10968358000</v>
      </c>
      <c r="F126" s="49">
        <v>8836966000</v>
      </c>
      <c r="G126" s="49">
        <v>2131392000</v>
      </c>
      <c r="H126" s="49">
        <v>1569800000</v>
      </c>
    </row>
    <row r="127" spans="1:8" ht="15">
      <c r="A127" s="48">
        <v>39202</v>
      </c>
      <c r="B127" s="44" t="s">
        <v>234</v>
      </c>
      <c r="C127" s="44" t="s">
        <v>258</v>
      </c>
      <c r="D127" s="48">
        <v>43235</v>
      </c>
      <c r="E127" s="49">
        <v>6717439000</v>
      </c>
      <c r="F127" s="49">
        <v>3985721000</v>
      </c>
      <c r="G127" s="49">
        <v>2731718000</v>
      </c>
      <c r="H127" s="49">
        <v>658000000</v>
      </c>
    </row>
    <row r="128" spans="1:8" ht="15">
      <c r="A128" s="48">
        <v>39202</v>
      </c>
      <c r="B128" s="44" t="s">
        <v>235</v>
      </c>
      <c r="C128" s="44" t="s">
        <v>259</v>
      </c>
      <c r="D128" s="48">
        <v>43419</v>
      </c>
      <c r="E128" s="49">
        <v>7174470000</v>
      </c>
      <c r="F128" s="49">
        <v>3170829000</v>
      </c>
      <c r="G128" s="49">
        <v>4003641000</v>
      </c>
      <c r="H128" s="49">
        <v>525800000</v>
      </c>
    </row>
    <row r="129" spans="1:8" ht="15">
      <c r="A129" s="48">
        <v>39202</v>
      </c>
      <c r="B129" s="44" t="s">
        <v>236</v>
      </c>
      <c r="C129" s="44" t="s">
        <v>260</v>
      </c>
      <c r="D129" s="48">
        <v>43511</v>
      </c>
      <c r="E129" s="49">
        <v>13090498000</v>
      </c>
      <c r="F129" s="49">
        <v>8701484000</v>
      </c>
      <c r="G129" s="49">
        <v>4389014000</v>
      </c>
      <c r="H129" s="49">
        <v>649600000</v>
      </c>
    </row>
    <row r="130" spans="1:8" ht="15">
      <c r="A130" s="48">
        <v>39202</v>
      </c>
      <c r="B130" s="44" t="s">
        <v>237</v>
      </c>
      <c r="C130" s="44" t="s">
        <v>261</v>
      </c>
      <c r="D130" s="48">
        <v>43692</v>
      </c>
      <c r="E130" s="49">
        <v>18940932000</v>
      </c>
      <c r="F130" s="49">
        <v>17197122000</v>
      </c>
      <c r="G130" s="49">
        <v>1743810000</v>
      </c>
      <c r="H130" s="49">
        <v>951280000</v>
      </c>
    </row>
    <row r="131" spans="1:8" ht="15">
      <c r="A131" s="48">
        <v>39202</v>
      </c>
      <c r="B131" s="44" t="s">
        <v>238</v>
      </c>
      <c r="C131" s="44" t="s">
        <v>262</v>
      </c>
      <c r="D131" s="48">
        <v>43876</v>
      </c>
      <c r="E131" s="49">
        <v>9476268000</v>
      </c>
      <c r="F131" s="49">
        <v>7792365000</v>
      </c>
      <c r="G131" s="49">
        <v>1683903000</v>
      </c>
      <c r="H131" s="49">
        <v>515200000</v>
      </c>
    </row>
    <row r="132" spans="1:8" ht="15">
      <c r="A132" s="48">
        <v>39202</v>
      </c>
      <c r="B132" s="44" t="s">
        <v>239</v>
      </c>
      <c r="C132" s="44" t="s">
        <v>263</v>
      </c>
      <c r="D132" s="48">
        <v>43966</v>
      </c>
      <c r="E132" s="49">
        <v>7582183000</v>
      </c>
      <c r="F132" s="49">
        <v>3220799000</v>
      </c>
      <c r="G132" s="49">
        <v>4361384000</v>
      </c>
      <c r="H132" s="49">
        <v>1656680000</v>
      </c>
    </row>
    <row r="133" spans="1:8" ht="15">
      <c r="A133" s="48">
        <v>39202</v>
      </c>
      <c r="B133" s="44" t="s">
        <v>240</v>
      </c>
      <c r="C133" s="44" t="s">
        <v>264</v>
      </c>
      <c r="D133" s="48">
        <v>44058</v>
      </c>
      <c r="E133" s="49">
        <v>17059306000</v>
      </c>
      <c r="F133" s="49">
        <v>13539579000</v>
      </c>
      <c r="G133" s="49">
        <v>3519727000</v>
      </c>
      <c r="H133" s="49">
        <v>2280180000</v>
      </c>
    </row>
    <row r="134" spans="1:8" ht="15">
      <c r="A134" s="48">
        <v>39202</v>
      </c>
      <c r="B134" s="44" t="s">
        <v>241</v>
      </c>
      <c r="C134" s="44" t="s">
        <v>265</v>
      </c>
      <c r="D134" s="48">
        <v>44242</v>
      </c>
      <c r="E134" s="49">
        <v>10075573000</v>
      </c>
      <c r="F134" s="49">
        <v>9119826000</v>
      </c>
      <c r="G134" s="49">
        <v>955747000</v>
      </c>
      <c r="H134" s="49">
        <v>1366200000</v>
      </c>
    </row>
    <row r="135" spans="1:8" ht="15">
      <c r="A135" s="48">
        <v>39202</v>
      </c>
      <c r="B135" s="44" t="s">
        <v>242</v>
      </c>
      <c r="C135" s="44" t="s">
        <v>266</v>
      </c>
      <c r="D135" s="48">
        <v>44331</v>
      </c>
      <c r="E135" s="49">
        <v>10066788000</v>
      </c>
      <c r="F135" s="49">
        <v>5623959000</v>
      </c>
      <c r="G135" s="49">
        <v>4442829000</v>
      </c>
      <c r="H135" s="49">
        <v>1587080000</v>
      </c>
    </row>
    <row r="136" spans="1:8" ht="15">
      <c r="A136" s="48">
        <v>39202</v>
      </c>
      <c r="B136" s="44" t="s">
        <v>185</v>
      </c>
      <c r="C136" s="44" t="s">
        <v>267</v>
      </c>
      <c r="D136" s="48">
        <v>44423</v>
      </c>
      <c r="E136" s="49">
        <v>9506382000</v>
      </c>
      <c r="F136" s="49">
        <v>8471979000</v>
      </c>
      <c r="G136" s="49">
        <v>1034403000</v>
      </c>
      <c r="H136" s="49">
        <v>2016760000</v>
      </c>
    </row>
    <row r="137" spans="1:8" ht="15">
      <c r="A137" s="48">
        <v>39202</v>
      </c>
      <c r="B137" s="44" t="s">
        <v>186</v>
      </c>
      <c r="C137" s="44" t="s">
        <v>268</v>
      </c>
      <c r="D137" s="48">
        <v>44515</v>
      </c>
      <c r="E137" s="49">
        <v>30632194000</v>
      </c>
      <c r="F137" s="49">
        <v>14961032000</v>
      </c>
      <c r="G137" s="49">
        <v>15671162000</v>
      </c>
      <c r="H137" s="49">
        <v>2695550000</v>
      </c>
    </row>
    <row r="138" spans="1:8" ht="15">
      <c r="A138" s="48">
        <v>39202</v>
      </c>
      <c r="B138" s="44" t="s">
        <v>187</v>
      </c>
      <c r="C138" s="44" t="s">
        <v>269</v>
      </c>
      <c r="D138" s="48">
        <v>44788</v>
      </c>
      <c r="E138" s="49">
        <v>10127790000</v>
      </c>
      <c r="F138" s="49">
        <v>8385820000</v>
      </c>
      <c r="G138" s="49">
        <v>1741970000</v>
      </c>
      <c r="H138" s="49">
        <v>2175600000</v>
      </c>
    </row>
    <row r="139" spans="1:8" ht="15">
      <c r="A139" s="48">
        <v>39202</v>
      </c>
      <c r="B139" s="44" t="s">
        <v>188</v>
      </c>
      <c r="C139" s="44" t="s">
        <v>270</v>
      </c>
      <c r="D139" s="48">
        <v>44880</v>
      </c>
      <c r="E139" s="49">
        <v>7423626000</v>
      </c>
      <c r="F139" s="49">
        <v>3404868000</v>
      </c>
      <c r="G139" s="49">
        <v>4018758000</v>
      </c>
      <c r="H139" s="49">
        <v>1744200000</v>
      </c>
    </row>
    <row r="140" spans="1:8" ht="15">
      <c r="A140" s="48">
        <v>39202</v>
      </c>
      <c r="B140" s="44" t="s">
        <v>319</v>
      </c>
      <c r="C140" s="44" t="s">
        <v>271</v>
      </c>
      <c r="D140" s="48">
        <v>44972</v>
      </c>
      <c r="E140" s="49">
        <v>15782061000</v>
      </c>
      <c r="F140" s="49">
        <v>11888755000</v>
      </c>
      <c r="G140" s="49">
        <v>3893306000</v>
      </c>
      <c r="H140" s="49">
        <v>850000000</v>
      </c>
    </row>
    <row r="141" spans="1:8" ht="15">
      <c r="A141" s="48">
        <v>39202</v>
      </c>
      <c r="B141" s="44" t="s">
        <v>320</v>
      </c>
      <c r="C141" s="44" t="s">
        <v>389</v>
      </c>
      <c r="D141" s="48">
        <v>45153</v>
      </c>
      <c r="E141" s="49">
        <v>22659044000</v>
      </c>
      <c r="F141" s="49">
        <v>20519755000</v>
      </c>
      <c r="G141" s="49">
        <v>2139289000</v>
      </c>
      <c r="H141" s="49">
        <v>2157616000</v>
      </c>
    </row>
    <row r="142" spans="1:8" ht="15">
      <c r="A142" s="48">
        <v>39202</v>
      </c>
      <c r="B142" s="44" t="s">
        <v>321</v>
      </c>
      <c r="C142" s="44" t="s">
        <v>390</v>
      </c>
      <c r="D142" s="48">
        <v>45611</v>
      </c>
      <c r="E142" s="49">
        <v>9604162000</v>
      </c>
      <c r="F142" s="49">
        <v>3161331000</v>
      </c>
      <c r="G142" s="49">
        <v>6442831000</v>
      </c>
      <c r="H142" s="49">
        <v>315420000</v>
      </c>
    </row>
    <row r="143" spans="1:8" ht="15">
      <c r="A143" s="48">
        <v>39202</v>
      </c>
      <c r="B143" s="44" t="s">
        <v>322</v>
      </c>
      <c r="C143" s="44" t="s">
        <v>391</v>
      </c>
      <c r="D143" s="48">
        <v>45703</v>
      </c>
      <c r="E143" s="49">
        <v>9509170000</v>
      </c>
      <c r="F143" s="49">
        <v>4990269000</v>
      </c>
      <c r="G143" s="49">
        <v>4518901000</v>
      </c>
      <c r="H143" s="49">
        <v>456800000</v>
      </c>
    </row>
    <row r="144" spans="1:8" ht="15">
      <c r="A144" s="48">
        <v>39202</v>
      </c>
      <c r="B144" s="44" t="s">
        <v>323</v>
      </c>
      <c r="C144" s="44" t="s">
        <v>392</v>
      </c>
      <c r="D144" s="48">
        <v>45884</v>
      </c>
      <c r="E144" s="49">
        <v>11187207000</v>
      </c>
      <c r="F144" s="49">
        <v>7315566000</v>
      </c>
      <c r="G144" s="49">
        <v>3871641000</v>
      </c>
      <c r="H144" s="49">
        <v>632200000</v>
      </c>
    </row>
    <row r="145" spans="1:8" ht="15">
      <c r="A145" s="48">
        <v>39202</v>
      </c>
      <c r="B145" s="44" t="s">
        <v>324</v>
      </c>
      <c r="C145" s="44" t="s">
        <v>393</v>
      </c>
      <c r="D145" s="48">
        <v>46068</v>
      </c>
      <c r="E145" s="49">
        <v>12837916000</v>
      </c>
      <c r="F145" s="49">
        <v>12075872000</v>
      </c>
      <c r="G145" s="49">
        <v>762044000</v>
      </c>
      <c r="H145" s="49">
        <v>942700000</v>
      </c>
    </row>
    <row r="146" spans="1:8" ht="15">
      <c r="A146" s="48">
        <v>39202</v>
      </c>
      <c r="B146" s="44" t="s">
        <v>325</v>
      </c>
      <c r="C146" s="44" t="s">
        <v>394</v>
      </c>
      <c r="D146" s="48">
        <v>46249</v>
      </c>
      <c r="E146" s="49">
        <v>8810418000</v>
      </c>
      <c r="F146" s="49">
        <v>5699855000</v>
      </c>
      <c r="G146" s="49">
        <v>3110563000</v>
      </c>
      <c r="H146" s="49">
        <v>786400000</v>
      </c>
    </row>
    <row r="147" spans="1:8" ht="15">
      <c r="A147" s="48">
        <v>39202</v>
      </c>
      <c r="B147" s="44" t="s">
        <v>326</v>
      </c>
      <c r="C147" s="44" t="s">
        <v>395</v>
      </c>
      <c r="D147" s="48">
        <v>46341</v>
      </c>
      <c r="E147" s="49">
        <v>10860177000</v>
      </c>
      <c r="F147" s="49">
        <v>4869130000</v>
      </c>
      <c r="G147" s="49">
        <v>5991047000</v>
      </c>
      <c r="H147" s="49">
        <v>968000000</v>
      </c>
    </row>
    <row r="148" spans="1:8" ht="15">
      <c r="A148" s="48">
        <v>39202</v>
      </c>
      <c r="B148" s="44" t="s">
        <v>327</v>
      </c>
      <c r="C148" s="44" t="s">
        <v>396</v>
      </c>
      <c r="D148" s="48">
        <v>46433</v>
      </c>
      <c r="E148" s="49">
        <v>9521971000</v>
      </c>
      <c r="F148" s="49">
        <v>4611655000</v>
      </c>
      <c r="G148" s="49">
        <v>4910316000</v>
      </c>
      <c r="H148" s="49">
        <v>1894120000</v>
      </c>
    </row>
    <row r="149" spans="1:8" ht="15">
      <c r="A149" s="48">
        <v>39202</v>
      </c>
      <c r="B149" s="44" t="s">
        <v>328</v>
      </c>
      <c r="C149" s="44" t="s">
        <v>397</v>
      </c>
      <c r="D149" s="48">
        <v>46614</v>
      </c>
      <c r="E149" s="49">
        <v>9196756000</v>
      </c>
      <c r="F149" s="49">
        <v>5455997000</v>
      </c>
      <c r="G149" s="49">
        <v>3740759000</v>
      </c>
      <c r="H149" s="49">
        <v>1189733000</v>
      </c>
    </row>
    <row r="150" spans="1:8" ht="15">
      <c r="A150" s="48">
        <v>39202</v>
      </c>
      <c r="B150" s="44" t="s">
        <v>329</v>
      </c>
      <c r="C150" s="44" t="s">
        <v>398</v>
      </c>
      <c r="D150" s="48">
        <v>46706</v>
      </c>
      <c r="E150" s="49">
        <v>22021339000</v>
      </c>
      <c r="F150" s="49">
        <v>7054011000</v>
      </c>
      <c r="G150" s="49">
        <v>14967328000</v>
      </c>
      <c r="H150" s="49">
        <v>1454800000</v>
      </c>
    </row>
    <row r="151" spans="1:8" ht="15">
      <c r="A151" s="48">
        <v>39202</v>
      </c>
      <c r="B151" s="44" t="s">
        <v>330</v>
      </c>
      <c r="C151" s="44" t="s">
        <v>399</v>
      </c>
      <c r="D151" s="48">
        <v>46980</v>
      </c>
      <c r="E151" s="49">
        <v>11776201000</v>
      </c>
      <c r="F151" s="49">
        <v>10109069000</v>
      </c>
      <c r="G151" s="49">
        <v>1667132000</v>
      </c>
      <c r="H151" s="49">
        <v>1059000000</v>
      </c>
    </row>
    <row r="152" spans="1:8" ht="15">
      <c r="A152" s="48">
        <v>39202</v>
      </c>
      <c r="B152" s="44" t="s">
        <v>331</v>
      </c>
      <c r="C152" s="44" t="s">
        <v>400</v>
      </c>
      <c r="D152" s="48">
        <v>47072</v>
      </c>
      <c r="E152" s="49">
        <v>10947052000</v>
      </c>
      <c r="F152" s="49">
        <v>9043496000</v>
      </c>
      <c r="G152" s="49">
        <v>1903556000</v>
      </c>
      <c r="H152" s="49">
        <v>3837333000</v>
      </c>
    </row>
    <row r="153" spans="1:8" ht="15">
      <c r="A153" s="48">
        <v>39202</v>
      </c>
      <c r="B153" s="44" t="s">
        <v>332</v>
      </c>
      <c r="C153" s="44" t="s">
        <v>401</v>
      </c>
      <c r="D153" s="48">
        <v>47164</v>
      </c>
      <c r="E153" s="49">
        <v>11350341000</v>
      </c>
      <c r="F153" s="49">
        <v>10079445000</v>
      </c>
      <c r="G153" s="49">
        <v>1270896000</v>
      </c>
      <c r="H153" s="49">
        <v>1108100000</v>
      </c>
    </row>
    <row r="154" spans="1:8" ht="15">
      <c r="A154" s="48">
        <v>39202</v>
      </c>
      <c r="B154" s="44" t="s">
        <v>333</v>
      </c>
      <c r="C154" s="44" t="s">
        <v>402</v>
      </c>
      <c r="D154" s="48">
        <v>47345</v>
      </c>
      <c r="E154" s="49">
        <v>11178580000</v>
      </c>
      <c r="F154" s="49">
        <v>7445043000</v>
      </c>
      <c r="G154" s="49">
        <v>3733537000</v>
      </c>
      <c r="H154" s="49">
        <v>718400000</v>
      </c>
    </row>
    <row r="155" spans="1:8" ht="15">
      <c r="A155" s="48">
        <v>39202</v>
      </c>
      <c r="B155" s="44" t="s">
        <v>334</v>
      </c>
      <c r="C155" s="44" t="s">
        <v>403</v>
      </c>
      <c r="D155" s="48">
        <v>47618</v>
      </c>
      <c r="E155" s="49">
        <v>17043162000</v>
      </c>
      <c r="F155" s="49">
        <v>5381307000</v>
      </c>
      <c r="G155" s="49">
        <v>11661855000</v>
      </c>
      <c r="H155" s="49">
        <v>2701416000</v>
      </c>
    </row>
    <row r="156" spans="1:8" ht="15">
      <c r="A156" s="48">
        <v>39202</v>
      </c>
      <c r="B156" s="44" t="s">
        <v>335</v>
      </c>
      <c r="C156" s="44" t="s">
        <v>404</v>
      </c>
      <c r="D156" s="48">
        <v>47894</v>
      </c>
      <c r="E156" s="49">
        <v>16427648000</v>
      </c>
      <c r="F156" s="49">
        <v>13971048000</v>
      </c>
      <c r="G156" s="49">
        <v>2456600000</v>
      </c>
      <c r="H156" s="49">
        <v>915400000</v>
      </c>
    </row>
    <row r="157" spans="1:8" ht="15">
      <c r="A157" s="48">
        <v>39202</v>
      </c>
      <c r="B157" s="44" t="s">
        <v>157</v>
      </c>
      <c r="C157" s="44" t="s">
        <v>252</v>
      </c>
      <c r="D157" s="48">
        <v>49720</v>
      </c>
      <c r="E157" s="49">
        <v>26397130000</v>
      </c>
      <c r="F157" s="49">
        <v>13979530000</v>
      </c>
      <c r="G157" s="49">
        <v>12417600000</v>
      </c>
      <c r="H157" s="49">
        <v>10052400000</v>
      </c>
    </row>
    <row r="158" spans="1:8" ht="15">
      <c r="A158" s="48">
        <v>39202</v>
      </c>
      <c r="B158" s="44" t="s">
        <v>407</v>
      </c>
      <c r="C158" s="44" t="s">
        <v>25</v>
      </c>
      <c r="D158" s="48">
        <v>50086</v>
      </c>
      <c r="E158" s="49">
        <v>9825586000</v>
      </c>
      <c r="F158" s="49">
        <v>7918986000</v>
      </c>
      <c r="G158" s="49">
        <v>1906600000</v>
      </c>
      <c r="H158" s="49">
        <v>7711200000</v>
      </c>
    </row>
    <row r="159" spans="1:8" ht="15">
      <c r="A159" s="48">
        <v>39202</v>
      </c>
      <c r="B159" s="44" t="s">
        <v>336</v>
      </c>
      <c r="C159" s="44" t="s">
        <v>214</v>
      </c>
      <c r="D159" s="48">
        <v>39462</v>
      </c>
      <c r="E159" s="49">
        <v>21172466070</v>
      </c>
      <c r="F159" s="49">
        <v>21046526070</v>
      </c>
      <c r="G159" s="49">
        <v>125940000</v>
      </c>
      <c r="H159" s="49">
        <v>0</v>
      </c>
    </row>
    <row r="160" spans="1:8" ht="15">
      <c r="A160" s="48">
        <v>39202</v>
      </c>
      <c r="B160" s="44" t="s">
        <v>337</v>
      </c>
      <c r="C160" s="44" t="s">
        <v>215</v>
      </c>
      <c r="D160" s="48">
        <v>39828</v>
      </c>
      <c r="E160" s="49">
        <v>19728990790.11</v>
      </c>
      <c r="F160" s="49">
        <v>19727750160.11</v>
      </c>
      <c r="G160" s="49">
        <v>1240630</v>
      </c>
      <c r="H160" s="49">
        <v>0</v>
      </c>
    </row>
    <row r="161" spans="1:8" ht="15">
      <c r="A161" s="48">
        <v>39202</v>
      </c>
      <c r="B161" s="44" t="s">
        <v>338</v>
      </c>
      <c r="C161" s="44" t="s">
        <v>216</v>
      </c>
      <c r="D161" s="48">
        <v>40193</v>
      </c>
      <c r="E161" s="49">
        <v>13690666975.16</v>
      </c>
      <c r="F161" s="49">
        <v>13690666975.16</v>
      </c>
      <c r="G161" s="49">
        <v>0</v>
      </c>
      <c r="H161" s="49">
        <v>0</v>
      </c>
    </row>
    <row r="162" spans="1:8" ht="15">
      <c r="A162" s="48">
        <v>39202</v>
      </c>
      <c r="B162" s="44" t="s">
        <v>416</v>
      </c>
      <c r="C162" s="44" t="s">
        <v>217</v>
      </c>
      <c r="D162" s="48">
        <v>40283</v>
      </c>
      <c r="E162" s="49">
        <v>30073197810.24</v>
      </c>
      <c r="F162" s="49">
        <v>30073197810.24</v>
      </c>
      <c r="G162" s="49">
        <v>0</v>
      </c>
      <c r="H162" s="49">
        <v>0</v>
      </c>
    </row>
    <row r="163" spans="1:8" ht="15">
      <c r="A163" s="48">
        <v>39202</v>
      </c>
      <c r="B163" s="44" t="s">
        <v>417</v>
      </c>
      <c r="C163" s="44" t="s">
        <v>218</v>
      </c>
      <c r="D163" s="48">
        <v>40558</v>
      </c>
      <c r="E163" s="49">
        <v>12860431104.72</v>
      </c>
      <c r="F163" s="49">
        <v>12860431104.72</v>
      </c>
      <c r="G163" s="49">
        <v>0</v>
      </c>
      <c r="H163" s="49">
        <v>0</v>
      </c>
    </row>
    <row r="164" spans="1:8" ht="15">
      <c r="A164" s="48">
        <v>39202</v>
      </c>
      <c r="B164" s="44" t="s">
        <v>116</v>
      </c>
      <c r="C164" s="44" t="s">
        <v>414</v>
      </c>
      <c r="D164" s="48">
        <v>40648</v>
      </c>
      <c r="E164" s="49">
        <v>20683519061.55</v>
      </c>
      <c r="F164" s="49">
        <v>20683519061.55</v>
      </c>
      <c r="G164" s="49">
        <v>0</v>
      </c>
      <c r="H164" s="49">
        <v>0</v>
      </c>
    </row>
    <row r="165" spans="1:8" ht="15">
      <c r="A165" s="48">
        <v>39202</v>
      </c>
      <c r="B165" s="44" t="s">
        <v>418</v>
      </c>
      <c r="C165" s="44" t="s">
        <v>219</v>
      </c>
      <c r="D165" s="48">
        <v>40923</v>
      </c>
      <c r="E165" s="49">
        <v>6880007675.55</v>
      </c>
      <c r="F165" s="49">
        <v>6880007675.55</v>
      </c>
      <c r="G165" s="49">
        <v>0</v>
      </c>
      <c r="H165" s="49">
        <v>0</v>
      </c>
    </row>
    <row r="166" spans="1:8" ht="15">
      <c r="A166" s="48">
        <v>39202</v>
      </c>
      <c r="B166" s="44" t="s">
        <v>420</v>
      </c>
      <c r="C166" s="44" t="s">
        <v>202</v>
      </c>
      <c r="D166" s="48">
        <v>41014</v>
      </c>
      <c r="E166" s="49">
        <v>10150188661.93</v>
      </c>
      <c r="F166" s="49">
        <v>10150188661.93</v>
      </c>
      <c r="G166" s="49">
        <v>0</v>
      </c>
      <c r="H166" s="49">
        <v>0</v>
      </c>
    </row>
    <row r="167" spans="1:8" ht="15">
      <c r="A167" s="48">
        <v>39202</v>
      </c>
      <c r="B167" s="44" t="s">
        <v>419</v>
      </c>
      <c r="C167" s="44" t="s">
        <v>220</v>
      </c>
      <c r="D167" s="48">
        <v>41105</v>
      </c>
      <c r="E167" s="49">
        <v>26047060628.61</v>
      </c>
      <c r="F167" s="49">
        <v>26047060628.61</v>
      </c>
      <c r="G167" s="49">
        <v>0</v>
      </c>
      <c r="H167" s="49">
        <v>0</v>
      </c>
    </row>
    <row r="168" spans="1:8" ht="15">
      <c r="A168" s="48">
        <v>39202</v>
      </c>
      <c r="B168" s="44" t="s">
        <v>158</v>
      </c>
      <c r="C168" s="44" t="s">
        <v>221</v>
      </c>
      <c r="D168" s="48">
        <v>41470</v>
      </c>
      <c r="E168" s="49">
        <v>22165215788.2</v>
      </c>
      <c r="F168" s="49">
        <v>22165215788.2</v>
      </c>
      <c r="G168" s="49">
        <v>0</v>
      </c>
      <c r="H168" s="49">
        <v>0</v>
      </c>
    </row>
    <row r="169" spans="1:8" ht="15">
      <c r="A169" s="48">
        <v>39202</v>
      </c>
      <c r="B169" s="44" t="s">
        <v>159</v>
      </c>
      <c r="C169" s="44" t="s">
        <v>222</v>
      </c>
      <c r="D169" s="48">
        <v>41654</v>
      </c>
      <c r="E169" s="49">
        <v>23125659980.68</v>
      </c>
      <c r="F169" s="49">
        <v>23125659980.68</v>
      </c>
      <c r="G169" s="49">
        <v>0</v>
      </c>
      <c r="H169" s="49">
        <v>0</v>
      </c>
    </row>
    <row r="170" spans="1:8" ht="15">
      <c r="A170" s="48">
        <v>39202</v>
      </c>
      <c r="B170" s="44" t="s">
        <v>229</v>
      </c>
      <c r="C170" s="44" t="s">
        <v>178</v>
      </c>
      <c r="D170" s="48">
        <v>41835</v>
      </c>
      <c r="E170" s="49">
        <v>20511022173.6</v>
      </c>
      <c r="F170" s="49">
        <v>20511022173.6</v>
      </c>
      <c r="G170" s="49">
        <v>0</v>
      </c>
      <c r="H170" s="49">
        <v>0</v>
      </c>
    </row>
    <row r="171" spans="1:8" ht="15">
      <c r="A171" s="48">
        <v>39202</v>
      </c>
      <c r="B171" s="44" t="s">
        <v>230</v>
      </c>
      <c r="C171" s="44" t="s">
        <v>179</v>
      </c>
      <c r="D171" s="48">
        <v>42019</v>
      </c>
      <c r="E171" s="49">
        <v>20246984736.72</v>
      </c>
      <c r="F171" s="49">
        <v>20246984736.72</v>
      </c>
      <c r="G171" s="49">
        <v>0</v>
      </c>
      <c r="H171" s="49">
        <v>0</v>
      </c>
    </row>
    <row r="172" spans="1:8" ht="15">
      <c r="A172" s="48">
        <v>39202</v>
      </c>
      <c r="B172" s="44" t="s">
        <v>191</v>
      </c>
      <c r="C172" s="44" t="s">
        <v>41</v>
      </c>
      <c r="D172" s="48">
        <v>42200</v>
      </c>
      <c r="E172" s="49">
        <v>17782287195.61</v>
      </c>
      <c r="F172" s="49">
        <v>17782287195.61</v>
      </c>
      <c r="G172" s="49">
        <v>0</v>
      </c>
      <c r="H172" s="49">
        <v>0</v>
      </c>
    </row>
    <row r="173" spans="1:8" ht="15">
      <c r="A173" s="48">
        <v>39202</v>
      </c>
      <c r="B173" s="44" t="s">
        <v>374</v>
      </c>
      <c r="C173" s="44" t="s">
        <v>365</v>
      </c>
      <c r="D173" s="48">
        <v>42384</v>
      </c>
      <c r="E173" s="49">
        <v>17427559735.84</v>
      </c>
      <c r="F173" s="49">
        <v>17427559735.84</v>
      </c>
      <c r="G173" s="49">
        <v>0</v>
      </c>
      <c r="H173" s="49">
        <v>0</v>
      </c>
    </row>
    <row r="174" spans="1:8" ht="15">
      <c r="A174" s="48">
        <v>39202</v>
      </c>
      <c r="B174" s="44" t="s">
        <v>181</v>
      </c>
      <c r="C174" s="44" t="s">
        <v>256</v>
      </c>
      <c r="D174" s="48">
        <v>42566</v>
      </c>
      <c r="E174" s="49">
        <v>20150044298.68</v>
      </c>
      <c r="F174" s="49">
        <v>20150044298.68</v>
      </c>
      <c r="G174" s="49">
        <v>0</v>
      </c>
      <c r="H174" s="49">
        <v>0</v>
      </c>
    </row>
    <row r="175" spans="1:8" ht="15">
      <c r="A175" s="48">
        <v>39202</v>
      </c>
      <c r="B175" s="44" t="s">
        <v>4</v>
      </c>
      <c r="C175" s="44" t="s">
        <v>114</v>
      </c>
      <c r="D175" s="48">
        <v>42750</v>
      </c>
      <c r="E175" s="49">
        <v>17403211356.13</v>
      </c>
      <c r="F175" s="49">
        <v>17403211356.13</v>
      </c>
      <c r="G175" s="49">
        <v>0</v>
      </c>
      <c r="H175" s="49">
        <v>0</v>
      </c>
    </row>
    <row r="176" spans="1:8" ht="15">
      <c r="A176" s="48">
        <v>39202</v>
      </c>
      <c r="B176" s="44" t="s">
        <v>80</v>
      </c>
      <c r="C176" s="44" t="s">
        <v>139</v>
      </c>
      <c r="D176" s="48">
        <v>45672</v>
      </c>
      <c r="E176" s="49">
        <v>30224048408.4</v>
      </c>
      <c r="F176" s="49">
        <v>30224048408.4</v>
      </c>
      <c r="G176" s="49">
        <v>0</v>
      </c>
      <c r="H176" s="49">
        <v>0</v>
      </c>
    </row>
    <row r="177" spans="1:8" ht="15">
      <c r="A177" s="48">
        <v>39202</v>
      </c>
      <c r="B177" s="44" t="s">
        <v>376</v>
      </c>
      <c r="C177" s="44" t="s">
        <v>360</v>
      </c>
      <c r="D177" s="48">
        <v>46037</v>
      </c>
      <c r="E177" s="49">
        <v>20502519939.04</v>
      </c>
      <c r="F177" s="49">
        <v>20502519939.04</v>
      </c>
      <c r="G177" s="49">
        <v>0</v>
      </c>
      <c r="H177" s="49">
        <v>0</v>
      </c>
    </row>
    <row r="178" spans="1:8" ht="15">
      <c r="A178" s="48">
        <v>39202</v>
      </c>
      <c r="B178" s="44" t="s">
        <v>3</v>
      </c>
      <c r="C178" s="44" t="s">
        <v>115</v>
      </c>
      <c r="D178" s="48">
        <v>46402</v>
      </c>
      <c r="E178" s="49">
        <v>9270454357.56</v>
      </c>
      <c r="F178" s="49">
        <v>9270454357.56</v>
      </c>
      <c r="G178" s="49">
        <v>0</v>
      </c>
      <c r="H178" s="49">
        <v>0</v>
      </c>
    </row>
    <row r="179" spans="1:8" ht="15">
      <c r="A179" s="48">
        <v>39202</v>
      </c>
      <c r="B179" s="44" t="s">
        <v>211</v>
      </c>
      <c r="C179" s="44" t="s">
        <v>140</v>
      </c>
      <c r="D179" s="48">
        <v>46858</v>
      </c>
      <c r="E179" s="49">
        <v>21112943984.88</v>
      </c>
      <c r="F179" s="49">
        <v>21106654184.88</v>
      </c>
      <c r="G179" s="49">
        <v>6289800</v>
      </c>
      <c r="H179" s="49">
        <v>0</v>
      </c>
    </row>
    <row r="180" spans="1:8" ht="15">
      <c r="A180" s="48">
        <v>39202</v>
      </c>
      <c r="B180" s="44" t="s">
        <v>212</v>
      </c>
      <c r="C180" s="44" t="s">
        <v>141</v>
      </c>
      <c r="D180" s="48">
        <v>47223</v>
      </c>
      <c r="E180" s="49">
        <v>24130538204.64</v>
      </c>
      <c r="F180" s="49">
        <v>23975830704.64</v>
      </c>
      <c r="G180" s="49">
        <v>154707500</v>
      </c>
      <c r="H180" s="49">
        <v>0</v>
      </c>
    </row>
    <row r="181" spans="1:8" ht="15">
      <c r="A181" s="48">
        <v>39202</v>
      </c>
      <c r="B181" s="44" t="s">
        <v>213</v>
      </c>
      <c r="C181" s="44" t="s">
        <v>142</v>
      </c>
      <c r="D181" s="48">
        <v>48319</v>
      </c>
      <c r="E181" s="49">
        <v>5745374613.45</v>
      </c>
      <c r="F181" s="49">
        <v>5745374613.45</v>
      </c>
      <c r="G181" s="49">
        <v>0</v>
      </c>
      <c r="H181" s="49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jlee</cp:lastModifiedBy>
  <cp:lastPrinted>2007-05-03T11:53:06Z</cp:lastPrinted>
  <dcterms:created xsi:type="dcterms:W3CDTF">1998-12-22T15:47:59Z</dcterms:created>
  <dcterms:modified xsi:type="dcterms:W3CDTF">2007-05-04T11:31:29Z</dcterms:modified>
  <cp:category/>
  <cp:version/>
  <cp:contentType/>
  <cp:contentStatus/>
</cp:coreProperties>
</file>