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5880" windowHeight="6945" activeTab="0"/>
  </bookViews>
  <sheets>
    <sheet name="A" sheetId="1" r:id="rId1"/>
  </sheets>
  <definedNames>
    <definedName name="_Order1" hidden="1">255</definedName>
    <definedName name="_Order2" hidden="1">255</definedName>
    <definedName name="_Sort" hidden="1">'A'!$A$8:$D$42</definedName>
    <definedName name="_xlnm.Print_Area" localSheetId="0">'A'!$A$1:$K$57</definedName>
    <definedName name="Print_Area_MI" localSheetId="0">'A'!$E$8:$K$44</definedName>
  </definedNames>
  <calcPr fullCalcOnLoad="1"/>
</workbook>
</file>

<file path=xl/sharedStrings.xml><?xml version="1.0" encoding="utf-8"?>
<sst xmlns="http://schemas.openxmlformats.org/spreadsheetml/2006/main" count="109" uniqueCount="72">
  <si>
    <t>% OF</t>
  </si>
  <si>
    <t>REIN-</t>
  </si>
  <si>
    <t>LOANS IN</t>
  </si>
  <si>
    <t>DOLLARS</t>
  </si>
  <si>
    <t>APPLIED</t>
  </si>
  <si>
    <t>TRIGGER BASIS</t>
  </si>
  <si>
    <t xml:space="preserve">TRIGGER </t>
  </si>
  <si>
    <t>REQUESTS</t>
  </si>
  <si>
    <t>SURANCE</t>
  </si>
  <si>
    <t>GUARANTY AGENCY</t>
  </si>
  <si>
    <t>REPAYMENT</t>
  </si>
  <si>
    <t>REQUESTED</t>
  </si>
  <si>
    <t xml:space="preserve">PAID </t>
  </si>
  <si>
    <t>NOT PAID</t>
  </si>
  <si>
    <t>REFUNDS</t>
  </si>
  <si>
    <t>REHABS</t>
  </si>
  <si>
    <t>AMOUNT</t>
  </si>
  <si>
    <t>RATE</t>
  </si>
  <si>
    <t>PAID</t>
  </si>
  <si>
    <t xml:space="preserve">LEVEL </t>
  </si>
  <si>
    <t>ARKANSAS</t>
  </si>
  <si>
    <t>CALIFORNIA</t>
  </si>
  <si>
    <t>COLORADO</t>
  </si>
  <si>
    <t>CONNECTICUT</t>
  </si>
  <si>
    <t>FLORIDA</t>
  </si>
  <si>
    <t>GEORGIA</t>
  </si>
  <si>
    <t>ILLINOIS</t>
  </si>
  <si>
    <t>IOWA</t>
  </si>
  <si>
    <t>KENTUCKY [1]</t>
  </si>
  <si>
    <t>LOUISIANA</t>
  </si>
  <si>
    <t>MAINE</t>
  </si>
  <si>
    <t>MASSACHUSETTS [2]</t>
  </si>
  <si>
    <t>MICHIGAN</t>
  </si>
  <si>
    <t>MISSOURI</t>
  </si>
  <si>
    <t>MONTANA</t>
  </si>
  <si>
    <t xml:space="preserve">NEBRASKA (NSLP) 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</si>
  <si>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</si>
  <si>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</si>
  <si>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</si>
  <si>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</si>
  <si>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</si>
  <si>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</si>
  <si>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</si>
  <si>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</si>
  <si>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 [3]</t>
  </si>
  <si>
    <t>RHODE ISLAND</t>
  </si>
  <si>
    <t>SOUTH CAROLINA</t>
  </si>
  <si>
    <t>SOUTH DAKOTA</t>
  </si>
  <si>
    <t>TENNESSEE</t>
  </si>
  <si>
    <t>TEXAS</t>
  </si>
  <si>
    <t>USAF [4]</t>
  </si>
  <si>
    <t>UTAH</t>
  </si>
  <si>
    <t>VERMONT</t>
  </si>
  <si>
    <t xml:space="preserve">WASHINGTON [5]  </t>
  </si>
  <si>
    <t>WISCONSIN [6]</t>
  </si>
  <si>
    <t>TOTALS</t>
  </si>
  <si>
    <t>[1] ALABAMA HAS DESIGNATED KENTUCKY TO ACT AS ITS GUARANTOR AND REPORTS DEFAULTS UNDER KENTUCKY.</t>
  </si>
  <si>
    <t>[2] D. C. HAS DESIGNATED MASSACHUSETTS TO ACT AS ITS GUARANTOR AND REPORTS DEFAULTS UNDER MASSACHUSETTS.</t>
  </si>
  <si>
    <t>[3] DELAWARE AND WEST VIRGINIA HAVE DESIGNATED PENNSYLVANIA TO ACT AS ITS GUARANTOR AND REPORTS DEFAULTS UNDER PENNSYLVANIA.</t>
  </si>
  <si>
    <t>[4] ALASKA, ARIZONA, HAWAII, INDIANA, KANSAS, MARYLAND, MISSISSIPPI, NEVADA, AND WYOMING HAVE DESIGNATED USAF TO ACT AS THEIR GUARANTOR AND REPORT DEFAULTS UNDER USAF.</t>
  </si>
  <si>
    <t>[5] IDAHO HAS DESIGNATED WASHINGTON TO ACT AS ITS GUARANTOR AND REPORTS DEFAULTS UNDER WASHINGTON.</t>
  </si>
  <si>
    <t>[6[ MINNESOTA, OHIO, PUERTO RICO AND VIRGIN ISLANDS HAVE DESIGNATED WISCONSIN (GREAT LAKES) TO ACT AS THEIR GUARANTOR AND REPORT DEFAULTS UNDER WISCONSIN (GREAT LAKES).</t>
  </si>
  <si>
    <t xml:space="preserve">SOURCE: GUARANTY AGENCY STATEMENT OF ACCOUNT </t>
  </si>
  <si>
    <t>period ending</t>
  </si>
  <si>
    <t>100% / 98% / 95%</t>
  </si>
  <si>
    <t>100%[8]</t>
  </si>
  <si>
    <t>[7] VIRGINIA HAS DESIGNATED ECMC TO ACT AS ITS GUARANTOR AND REPORTS DEFAULTS UNDER ECMC.</t>
  </si>
  <si>
    <t>[8] THE VFA AGENCIES THAT RECEIVE 100% REINSURANCE.</t>
  </si>
  <si>
    <t>ECMC/VA [7]</t>
  </si>
  <si>
    <t>AS OF 12/10/2004</t>
  </si>
  <si>
    <t xml:space="preserve">                GUARANTY AGENCY REINSURANCE AGREEMENT DEFAULT STATUS  -  FY2004</t>
  </si>
  <si>
    <t>AS OF 9/30/2003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</si>
</sst>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</numFmts>
  <fonts count="9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2"/>
    </font>
    <font>
      <b/>
      <sz val="12"/>
      <name val="Arial MT"/>
      <family val="2"/>
    </font>
    <font>
      <b/>
      <sz val="18"/>
      <name val="Arial MT"/>
      <family val="2"/>
    </font>
    <font>
      <b/>
      <sz val="13"/>
      <name val="Arial MT"/>
      <family val="2"/>
    </font>
    <font>
      <b/>
      <sz val="15"/>
      <name val="Arial MT"/>
      <family val="2"/>
    </font>
    <font>
      <b/>
      <sz val="11"/>
      <name val="Arial MT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37" fontId="2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6" fillId="0" borderId="4" xfId="0" applyFont="1" applyBorder="1" applyAlignment="1">
      <alignment/>
    </xf>
    <xf numFmtId="37" fontId="6" fillId="0" borderId="5" xfId="0" applyFont="1" applyBorder="1" applyAlignment="1">
      <alignment/>
    </xf>
    <xf numFmtId="9" fontId="6" fillId="0" borderId="0" xfId="0" applyNumberFormat="1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7" fontId="7" fillId="0" borderId="0" xfId="0" applyFont="1" applyAlignment="1">
      <alignment/>
    </xf>
    <xf numFmtId="37" fontId="5" fillId="0" borderId="2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6" fillId="0" borderId="9" xfId="0" applyFont="1" applyBorder="1" applyAlignment="1">
      <alignment/>
    </xf>
    <xf numFmtId="9" fontId="6" fillId="0" borderId="10" xfId="0" applyNumberFormat="1" applyFont="1" applyBorder="1" applyAlignment="1" applyProtection="1">
      <alignment horizontal="center"/>
      <protection/>
    </xf>
    <xf numFmtId="10" fontId="8" fillId="0" borderId="4" xfId="0" applyNumberFormat="1" applyFont="1" applyBorder="1" applyAlignment="1">
      <alignment/>
    </xf>
    <xf numFmtId="37" fontId="6" fillId="0" borderId="4" xfId="0" applyFont="1" applyBorder="1" applyAlignment="1">
      <alignment/>
    </xf>
    <xf numFmtId="10" fontId="8" fillId="0" borderId="0" xfId="0" applyNumberFormat="1" applyFont="1" applyBorder="1" applyAlignment="1">
      <alignment/>
    </xf>
    <xf numFmtId="37" fontId="6" fillId="0" borderId="3" xfId="0" applyFont="1" applyFill="1" applyBorder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3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2"/>
  <sheetViews>
    <sheetView tabSelected="1" defaultGridColor="0" zoomScale="87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6.7109375" defaultRowHeight="12.75"/>
  <cols>
    <col min="1" max="1" width="28.7109375" style="0" customWidth="1"/>
    <col min="2" max="2" width="24.140625" style="0" customWidth="1"/>
    <col min="3" max="3" width="21.140625" style="0" customWidth="1"/>
    <col min="4" max="4" width="20.28125" style="0" customWidth="1"/>
    <col min="5" max="5" width="17.8515625" style="0" bestFit="1" customWidth="1"/>
    <col min="6" max="6" width="16.57421875" style="0" customWidth="1"/>
    <col min="7" max="7" width="18.00390625" style="0" customWidth="1"/>
    <col min="8" max="8" width="20.00390625" style="0" customWidth="1"/>
    <col min="9" max="9" width="12.7109375" style="0" customWidth="1"/>
    <col min="10" max="10" width="14.00390625" style="0" customWidth="1"/>
    <col min="11" max="11" width="25.00390625" style="0" customWidth="1"/>
  </cols>
  <sheetData>
    <row r="1" ht="18" customHeight="1">
      <c r="K1" s="1"/>
    </row>
    <row r="2" spans="1:11" ht="18" customHeight="1">
      <c r="A2" s="2"/>
      <c r="B2" s="23" t="s">
        <v>70</v>
      </c>
      <c r="K2" s="1"/>
    </row>
    <row r="5" spans="1:11" ht="15" customHeight="1">
      <c r="A5" s="3"/>
      <c r="B5" s="27" t="s">
        <v>2</v>
      </c>
      <c r="C5" s="4"/>
      <c r="D5" s="4"/>
      <c r="E5" s="4"/>
      <c r="F5" s="4"/>
      <c r="G5" s="4"/>
      <c r="H5" s="4"/>
      <c r="I5" s="4"/>
      <c r="J5" s="13" t="s">
        <v>0</v>
      </c>
      <c r="K5" s="13" t="s">
        <v>1</v>
      </c>
    </row>
    <row r="6" spans="1:11" ht="15" customHeight="1">
      <c r="A6" s="5"/>
      <c r="B6" s="26" t="s">
        <v>10</v>
      </c>
      <c r="C6" s="14" t="s">
        <v>3</v>
      </c>
      <c r="D6" s="14" t="s">
        <v>3</v>
      </c>
      <c r="E6" s="14" t="s">
        <v>3</v>
      </c>
      <c r="F6" s="14" t="s">
        <v>4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ht="15" customHeight="1">
      <c r="A7" s="15" t="s">
        <v>9</v>
      </c>
      <c r="B7" s="28" t="s">
        <v>71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16</v>
      </c>
      <c r="I7" s="14" t="s">
        <v>17</v>
      </c>
      <c r="J7" s="14" t="s">
        <v>18</v>
      </c>
      <c r="K7" s="16" t="s">
        <v>19</v>
      </c>
    </row>
    <row r="8" spans="1:11" ht="16.5" customHeight="1">
      <c r="A8" s="6" t="s">
        <v>20</v>
      </c>
      <c r="B8" s="7">
        <v>1000995116</v>
      </c>
      <c r="C8" s="7">
        <v>22172393.48</v>
      </c>
      <c r="D8" s="7">
        <v>21399462.88</v>
      </c>
      <c r="E8" s="7">
        <f>C8-D8</f>
        <v>772930.6000000015</v>
      </c>
      <c r="F8" s="7">
        <v>37877.71</v>
      </c>
      <c r="G8" s="7">
        <v>4762509.08</v>
      </c>
      <c r="H8" s="17">
        <f>D8-F8-G8</f>
        <v>16599076.089999998</v>
      </c>
      <c r="I8" s="19">
        <f>H8/B8</f>
        <v>0.01658257450478909</v>
      </c>
      <c r="J8" s="19">
        <f>(D8-E8)/D8</f>
        <v>0.9638808411064194</v>
      </c>
      <c r="K8" s="18" t="s">
        <v>64</v>
      </c>
    </row>
    <row r="9" spans="1:11" ht="16.5" customHeight="1">
      <c r="A9" s="6" t="s">
        <v>21</v>
      </c>
      <c r="B9" s="7">
        <v>13513989938</v>
      </c>
      <c r="C9" s="7">
        <v>325938293.80999994</v>
      </c>
      <c r="D9" s="7">
        <v>313603997.20000005</v>
      </c>
      <c r="E9" s="7">
        <f aca="true" t="shared" si="0" ref="E9:E44">C9-D9</f>
        <v>12334296.609999895</v>
      </c>
      <c r="F9" s="7">
        <v>10370707.94</v>
      </c>
      <c r="G9" s="7">
        <v>13866710.9</v>
      </c>
      <c r="H9" s="17">
        <f aca="true" t="shared" si="1" ref="H9:H43">D9-F9-G9</f>
        <v>289366578.3600001</v>
      </c>
      <c r="I9" s="19">
        <f aca="true" t="shared" si="2" ref="I9:I43">H9/B9</f>
        <v>0.02141237189664689</v>
      </c>
      <c r="J9" s="19">
        <f aca="true" t="shared" si="3" ref="J9:J43">(D9-E9)/D9</f>
        <v>0.9606691983516596</v>
      </c>
      <c r="K9" s="18" t="s">
        <v>64</v>
      </c>
    </row>
    <row r="10" spans="1:11" ht="16.5" customHeight="1">
      <c r="A10" s="6" t="s">
        <v>22</v>
      </c>
      <c r="B10" s="7">
        <v>1977705499</v>
      </c>
      <c r="C10" s="7">
        <v>40259151.20999999</v>
      </c>
      <c r="D10" s="7">
        <v>39136108.06</v>
      </c>
      <c r="E10" s="7">
        <f t="shared" si="0"/>
        <v>1123043.149999991</v>
      </c>
      <c r="F10" s="7">
        <v>1854618.78</v>
      </c>
      <c r="G10" s="7">
        <v>4465806.3</v>
      </c>
      <c r="H10" s="17">
        <f t="shared" si="1"/>
        <v>32815682.98</v>
      </c>
      <c r="I10" s="19">
        <f t="shared" si="2"/>
        <v>0.01659280565109052</v>
      </c>
      <c r="J10" s="19">
        <f t="shared" si="3"/>
        <v>0.9713041688182626</v>
      </c>
      <c r="K10" s="18" t="s">
        <v>64</v>
      </c>
    </row>
    <row r="11" spans="1:11" ht="16.5" customHeight="1">
      <c r="A11" s="6" t="s">
        <v>23</v>
      </c>
      <c r="B11" s="7">
        <v>689460133</v>
      </c>
      <c r="C11" s="7">
        <v>18458972.9</v>
      </c>
      <c r="D11" s="7">
        <v>17794938.669999998</v>
      </c>
      <c r="E11" s="7">
        <f t="shared" si="0"/>
        <v>664034.2300000004</v>
      </c>
      <c r="F11" s="7">
        <v>4310.26</v>
      </c>
      <c r="G11" s="7">
        <v>0</v>
      </c>
      <c r="H11" s="17">
        <f t="shared" si="1"/>
        <v>17790628.409999996</v>
      </c>
      <c r="I11" s="19">
        <f t="shared" si="2"/>
        <v>0.02580370866780777</v>
      </c>
      <c r="J11" s="19">
        <f t="shared" si="3"/>
        <v>0.9626840956120024</v>
      </c>
      <c r="K11" s="18" t="s">
        <v>64</v>
      </c>
    </row>
    <row r="12" spans="1:11" ht="16.5" customHeight="1">
      <c r="A12" s="6" t="s">
        <v>24</v>
      </c>
      <c r="B12" s="7">
        <v>3579623599</v>
      </c>
      <c r="C12" s="7">
        <v>113973879.21999998</v>
      </c>
      <c r="D12" s="7">
        <v>109586887.04</v>
      </c>
      <c r="E12" s="7">
        <f t="shared" si="0"/>
        <v>4386992.179999977</v>
      </c>
      <c r="F12" s="7">
        <v>2709087.69</v>
      </c>
      <c r="G12" s="7">
        <v>8369167.859999999</v>
      </c>
      <c r="H12" s="17">
        <f t="shared" si="1"/>
        <v>98508631.49000001</v>
      </c>
      <c r="I12" s="19">
        <f t="shared" si="2"/>
        <v>0.027519270885776728</v>
      </c>
      <c r="J12" s="19">
        <f t="shared" si="3"/>
        <v>0.9599679094963369</v>
      </c>
      <c r="K12" s="18" t="s">
        <v>64</v>
      </c>
    </row>
    <row r="13" spans="1:11" ht="16.5" customHeight="1">
      <c r="A13" s="6" t="s">
        <v>25</v>
      </c>
      <c r="B13" s="7">
        <v>880691419</v>
      </c>
      <c r="C13" s="7">
        <v>33806326.440000005</v>
      </c>
      <c r="D13" s="7">
        <v>32628845.3</v>
      </c>
      <c r="E13" s="7">
        <f t="shared" si="0"/>
        <v>1177481.1400000043</v>
      </c>
      <c r="F13" s="7">
        <v>30560.95</v>
      </c>
      <c r="G13" s="7">
        <v>7437175.39</v>
      </c>
      <c r="H13" s="17">
        <f t="shared" si="1"/>
        <v>25161108.96</v>
      </c>
      <c r="I13" s="19">
        <f t="shared" si="2"/>
        <v>0.028569721944798468</v>
      </c>
      <c r="J13" s="19">
        <f t="shared" si="3"/>
        <v>0.9639128774195388</v>
      </c>
      <c r="K13" s="18" t="s">
        <v>64</v>
      </c>
    </row>
    <row r="14" spans="1:11" ht="16.5" customHeight="1">
      <c r="A14" s="6" t="s">
        <v>26</v>
      </c>
      <c r="B14" s="7">
        <v>3844303512</v>
      </c>
      <c r="C14" s="7">
        <v>83800255.45</v>
      </c>
      <c r="D14" s="7">
        <v>81231042.81</v>
      </c>
      <c r="E14" s="7">
        <f t="shared" si="0"/>
        <v>2569212.6400000006</v>
      </c>
      <c r="F14" s="7">
        <v>144098.1</v>
      </c>
      <c r="G14" s="7">
        <v>8411130.030000001</v>
      </c>
      <c r="H14" s="17">
        <f t="shared" si="1"/>
        <v>72675814.68</v>
      </c>
      <c r="I14" s="19">
        <f t="shared" si="2"/>
        <v>0.018904806671258483</v>
      </c>
      <c r="J14" s="19">
        <f t="shared" si="3"/>
        <v>0.9683715418253412</v>
      </c>
      <c r="K14" s="18" t="s">
        <v>64</v>
      </c>
    </row>
    <row r="15" spans="1:11" ht="16.5" customHeight="1">
      <c r="A15" s="6" t="s">
        <v>27</v>
      </c>
      <c r="B15" s="7">
        <v>1320609046</v>
      </c>
      <c r="C15" s="7">
        <v>28405079.11</v>
      </c>
      <c r="D15" s="7">
        <v>27425132.14</v>
      </c>
      <c r="E15" s="7">
        <f t="shared" si="0"/>
        <v>979946.9699999988</v>
      </c>
      <c r="F15" s="7">
        <v>47038.75</v>
      </c>
      <c r="G15" s="7">
        <v>5082252.57</v>
      </c>
      <c r="H15" s="17">
        <f t="shared" si="1"/>
        <v>22295840.82</v>
      </c>
      <c r="I15" s="19">
        <f t="shared" si="2"/>
        <v>0.01688299870997552</v>
      </c>
      <c r="J15" s="19">
        <f t="shared" si="3"/>
        <v>0.964268286293114</v>
      </c>
      <c r="K15" s="18" t="s">
        <v>64</v>
      </c>
    </row>
    <row r="16" spans="1:11" ht="16.5" customHeight="1">
      <c r="A16" s="6" t="s">
        <v>28</v>
      </c>
      <c r="B16" s="7">
        <v>2126792138</v>
      </c>
      <c r="C16" s="7">
        <v>42680543.370000005</v>
      </c>
      <c r="D16" s="7">
        <v>41088413.84</v>
      </c>
      <c r="E16" s="7">
        <f t="shared" si="0"/>
        <v>1592129.5300000012</v>
      </c>
      <c r="F16" s="7">
        <v>1013604.26</v>
      </c>
      <c r="G16" s="7">
        <v>4274520.2</v>
      </c>
      <c r="H16" s="17">
        <f t="shared" si="1"/>
        <v>35800289.38</v>
      </c>
      <c r="I16" s="19">
        <f t="shared" si="2"/>
        <v>0.01683299874037808</v>
      </c>
      <c r="J16" s="19">
        <f t="shared" si="3"/>
        <v>0.961251131859219</v>
      </c>
      <c r="K16" s="18" t="s">
        <v>64</v>
      </c>
    </row>
    <row r="17" spans="1:11" ht="16.5" customHeight="1">
      <c r="A17" s="6" t="s">
        <v>29</v>
      </c>
      <c r="B17" s="7">
        <v>1001283447</v>
      </c>
      <c r="C17" s="7">
        <v>26572970.349999994</v>
      </c>
      <c r="D17" s="7">
        <v>25684492.310000002</v>
      </c>
      <c r="E17" s="7">
        <f t="shared" si="0"/>
        <v>888478.0399999917</v>
      </c>
      <c r="F17" s="7">
        <v>766867.52</v>
      </c>
      <c r="G17" s="7">
        <v>1806809.34</v>
      </c>
      <c r="H17" s="17">
        <f t="shared" si="1"/>
        <v>23110815.450000003</v>
      </c>
      <c r="I17" s="19">
        <f t="shared" si="2"/>
        <v>0.02308119196341813</v>
      </c>
      <c r="J17" s="19">
        <f t="shared" si="3"/>
        <v>0.9654079968069265</v>
      </c>
      <c r="K17" s="18" t="s">
        <v>64</v>
      </c>
    </row>
    <row r="18" spans="1:11" ht="16.5" customHeight="1">
      <c r="A18" s="6" t="s">
        <v>30</v>
      </c>
      <c r="B18" s="7">
        <v>704951202</v>
      </c>
      <c r="C18" s="7">
        <v>11791866.559999999</v>
      </c>
      <c r="D18" s="7">
        <v>11398791.240000002</v>
      </c>
      <c r="E18" s="7">
        <f t="shared" si="0"/>
        <v>393075.3199999966</v>
      </c>
      <c r="F18" s="7">
        <v>11213.63</v>
      </c>
      <c r="G18" s="7">
        <v>4075362.51</v>
      </c>
      <c r="H18" s="17">
        <f t="shared" si="1"/>
        <v>7312215.1000000015</v>
      </c>
      <c r="I18" s="19">
        <f t="shared" si="2"/>
        <v>0.010372654276288477</v>
      </c>
      <c r="J18" s="19">
        <f t="shared" si="3"/>
        <v>0.9655160523845161</v>
      </c>
      <c r="K18" s="18" t="s">
        <v>64</v>
      </c>
    </row>
    <row r="19" spans="1:11" ht="16.5" customHeight="1">
      <c r="A19" s="6" t="s">
        <v>31</v>
      </c>
      <c r="B19" s="7">
        <v>13912542787</v>
      </c>
      <c r="C19" s="7">
        <v>132369007.96000002</v>
      </c>
      <c r="D19" s="7">
        <v>132369007.96000002</v>
      </c>
      <c r="E19" s="7">
        <f t="shared" si="0"/>
        <v>0</v>
      </c>
      <c r="F19" s="7">
        <v>2037867.06</v>
      </c>
      <c r="G19" s="7">
        <v>31985312.89</v>
      </c>
      <c r="H19" s="17">
        <f t="shared" si="1"/>
        <v>98345828.01000002</v>
      </c>
      <c r="I19" s="19">
        <f t="shared" si="2"/>
        <v>0.007068860776614841</v>
      </c>
      <c r="J19" s="19">
        <f t="shared" si="3"/>
        <v>1</v>
      </c>
      <c r="K19" s="18" t="s">
        <v>65</v>
      </c>
    </row>
    <row r="20" spans="1:11" ht="16.5" customHeight="1">
      <c r="A20" s="6" t="s">
        <v>32</v>
      </c>
      <c r="B20" s="7">
        <v>1862947872</v>
      </c>
      <c r="C20" s="7">
        <v>48234690.46</v>
      </c>
      <c r="D20" s="7">
        <v>46616366.21</v>
      </c>
      <c r="E20" s="7">
        <f t="shared" si="0"/>
        <v>1618324.25</v>
      </c>
      <c r="F20" s="7">
        <v>67451.97</v>
      </c>
      <c r="G20" s="7">
        <v>3714014.7</v>
      </c>
      <c r="H20" s="17">
        <f t="shared" si="1"/>
        <v>42834899.54</v>
      </c>
      <c r="I20" s="19">
        <f t="shared" si="2"/>
        <v>0.02299307467686353</v>
      </c>
      <c r="J20" s="19">
        <f t="shared" si="3"/>
        <v>0.9652842042061004</v>
      </c>
      <c r="K20" s="18" t="s">
        <v>64</v>
      </c>
    </row>
    <row r="21" spans="1:11" ht="16.5" customHeight="1">
      <c r="A21" s="6" t="s">
        <v>33</v>
      </c>
      <c r="B21" s="7">
        <v>1628999469</v>
      </c>
      <c r="C21" s="7">
        <v>37333233.34</v>
      </c>
      <c r="D21" s="7">
        <v>36020768.15</v>
      </c>
      <c r="E21" s="7">
        <f t="shared" si="0"/>
        <v>1312465.190000005</v>
      </c>
      <c r="F21" s="7">
        <v>861892.68</v>
      </c>
      <c r="G21" s="7">
        <v>2362382.7</v>
      </c>
      <c r="H21" s="17">
        <f t="shared" si="1"/>
        <v>32796492.77</v>
      </c>
      <c r="I21" s="19">
        <f t="shared" si="2"/>
        <v>0.020132905746208074</v>
      </c>
      <c r="J21" s="19">
        <f t="shared" si="3"/>
        <v>0.9635636534863845</v>
      </c>
      <c r="K21" s="18" t="s">
        <v>64</v>
      </c>
    </row>
    <row r="22" spans="1:11" ht="16.5" customHeight="1">
      <c r="A22" s="6" t="s">
        <v>34</v>
      </c>
      <c r="B22" s="7">
        <v>621567125</v>
      </c>
      <c r="C22" s="7">
        <v>13585091.509999998</v>
      </c>
      <c r="D22" s="7">
        <v>13064496.57</v>
      </c>
      <c r="E22" s="7">
        <f t="shared" si="0"/>
        <v>520594.9399999976</v>
      </c>
      <c r="F22" s="7">
        <v>11922.95</v>
      </c>
      <c r="G22" s="7">
        <v>1710926.06</v>
      </c>
      <c r="H22" s="17">
        <f t="shared" si="1"/>
        <v>11341647.56</v>
      </c>
      <c r="I22" s="19">
        <f t="shared" si="2"/>
        <v>0.018246858792604258</v>
      </c>
      <c r="J22" s="19">
        <f t="shared" si="3"/>
        <v>0.9601519325899293</v>
      </c>
      <c r="K22" s="18" t="s">
        <v>64</v>
      </c>
    </row>
    <row r="23" spans="1:11" ht="16.5" customHeight="1">
      <c r="A23" s="6" t="s">
        <v>35</v>
      </c>
      <c r="B23" s="7">
        <v>3924628768</v>
      </c>
      <c r="C23" s="7">
        <v>53313998.46000001</v>
      </c>
      <c r="D23" s="7">
        <v>51301642.81999999</v>
      </c>
      <c r="E23" s="7">
        <f t="shared" si="0"/>
        <v>2012355.6400000155</v>
      </c>
      <c r="F23" s="7">
        <v>10552.2</v>
      </c>
      <c r="G23" s="7">
        <v>9726631.09</v>
      </c>
      <c r="H23" s="17">
        <f t="shared" si="1"/>
        <v>41564459.52999999</v>
      </c>
      <c r="I23" s="19">
        <f t="shared" si="2"/>
        <v>0.010590672898517567</v>
      </c>
      <c r="J23" s="19">
        <f t="shared" si="3"/>
        <v>0.9607740507051463</v>
      </c>
      <c r="K23" s="18" t="s">
        <v>64</v>
      </c>
    </row>
    <row r="24" spans="1:11" ht="16.5" customHeight="1">
      <c r="A24" s="6" t="s">
        <v>36</v>
      </c>
      <c r="B24" s="7">
        <v>1153572676</v>
      </c>
      <c r="C24" s="7">
        <v>11805695.330000002</v>
      </c>
      <c r="D24" s="7">
        <v>11388248.010000002</v>
      </c>
      <c r="E24" s="7">
        <f t="shared" si="0"/>
        <v>417447.3200000003</v>
      </c>
      <c r="F24" s="7">
        <v>135444.66</v>
      </c>
      <c r="G24" s="7">
        <v>889549.08</v>
      </c>
      <c r="H24" s="17">
        <f t="shared" si="1"/>
        <v>10363254.270000001</v>
      </c>
      <c r="I24" s="19">
        <f t="shared" si="2"/>
        <v>0.008983616278026336</v>
      </c>
      <c r="J24" s="19">
        <f t="shared" si="3"/>
        <v>0.9633440262599269</v>
      </c>
      <c r="K24" s="18" t="s">
        <v>64</v>
      </c>
    </row>
    <row r="25" spans="1:11" ht="16.5" customHeight="1">
      <c r="A25" s="6" t="s">
        <v>37</v>
      </c>
      <c r="B25" s="7">
        <v>2501797344</v>
      </c>
      <c r="C25" s="7">
        <v>41171864.03000001</v>
      </c>
      <c r="D25" s="7">
        <v>39678247.5</v>
      </c>
      <c r="E25" s="7">
        <f t="shared" si="0"/>
        <v>1493616.5300000086</v>
      </c>
      <c r="F25" s="7">
        <v>678645.01</v>
      </c>
      <c r="G25" s="7">
        <v>3858245.69</v>
      </c>
      <c r="H25" s="17">
        <f t="shared" si="1"/>
        <v>35141356.800000004</v>
      </c>
      <c r="I25" s="19">
        <f t="shared" si="2"/>
        <v>0.01404644420311608</v>
      </c>
      <c r="J25" s="19">
        <f t="shared" si="3"/>
        <v>0.9623567918416758</v>
      </c>
      <c r="K25" s="18" t="s">
        <v>64</v>
      </c>
    </row>
    <row r="26" spans="1:11" ht="16.5" customHeight="1">
      <c r="A26" s="6" t="s">
        <v>38</v>
      </c>
      <c r="B26" s="7">
        <v>492688683</v>
      </c>
      <c r="C26" s="7">
        <v>6655963.73</v>
      </c>
      <c r="D26" s="7">
        <v>6416379.090000001</v>
      </c>
      <c r="E26" s="7">
        <f t="shared" si="0"/>
        <v>239584.63999999966</v>
      </c>
      <c r="F26" s="7">
        <v>58831.46</v>
      </c>
      <c r="G26" s="7">
        <v>782549.89</v>
      </c>
      <c r="H26" s="17">
        <f t="shared" si="1"/>
        <v>5574997.740000001</v>
      </c>
      <c r="I26" s="19">
        <f t="shared" si="2"/>
        <v>0.011315457270204847</v>
      </c>
      <c r="J26" s="19">
        <f t="shared" si="3"/>
        <v>0.9626604605745014</v>
      </c>
      <c r="K26" s="18" t="s">
        <v>64</v>
      </c>
    </row>
    <row r="27" spans="1:11" ht="16.5" customHeight="1">
      <c r="A27" s="6" t="s">
        <v>39</v>
      </c>
      <c r="B27" s="7">
        <v>15688077537</v>
      </c>
      <c r="C27" s="7">
        <v>263710596.95999998</v>
      </c>
      <c r="D27" s="7">
        <v>253702180.84</v>
      </c>
      <c r="E27" s="7">
        <f t="shared" si="0"/>
        <v>10008416.119999975</v>
      </c>
      <c r="F27" s="7">
        <v>14695651.48</v>
      </c>
      <c r="G27" s="7">
        <v>6207512.260000001</v>
      </c>
      <c r="H27" s="17">
        <f t="shared" si="1"/>
        <v>232799017.10000002</v>
      </c>
      <c r="I27" s="19">
        <f t="shared" si="2"/>
        <v>0.01483923167455977</v>
      </c>
      <c r="J27" s="19">
        <f t="shared" si="3"/>
        <v>0.9605505317815463</v>
      </c>
      <c r="K27" s="18" t="s">
        <v>64</v>
      </c>
    </row>
    <row r="28" spans="1:11" ht="16.5" customHeight="1">
      <c r="A28" s="6" t="s">
        <v>40</v>
      </c>
      <c r="B28" s="7">
        <v>1070719198</v>
      </c>
      <c r="C28" s="7">
        <v>7195760.47</v>
      </c>
      <c r="D28" s="7">
        <v>6941058.69</v>
      </c>
      <c r="E28" s="7">
        <f t="shared" si="0"/>
        <v>254701.77999999933</v>
      </c>
      <c r="F28" s="7">
        <v>1289.81</v>
      </c>
      <c r="G28" s="7">
        <v>545565.79</v>
      </c>
      <c r="H28" s="17">
        <f t="shared" si="1"/>
        <v>6394203.090000001</v>
      </c>
      <c r="I28" s="19">
        <f t="shared" si="2"/>
        <v>0.0059718767553096595</v>
      </c>
      <c r="J28" s="19">
        <f t="shared" si="3"/>
        <v>0.9633050531085483</v>
      </c>
      <c r="K28" s="18" t="s">
        <v>64</v>
      </c>
    </row>
    <row r="29" spans="1:11" ht="16.5" customHeight="1">
      <c r="A29" s="6" t="s">
        <v>41</v>
      </c>
      <c r="B29" s="7">
        <v>483671079</v>
      </c>
      <c r="C29" s="7">
        <v>6738330.32</v>
      </c>
      <c r="D29" s="7">
        <v>6500416.600000001</v>
      </c>
      <c r="E29" s="7">
        <f t="shared" si="0"/>
        <v>237913.71999999974</v>
      </c>
      <c r="F29" s="7">
        <v>809.54</v>
      </c>
      <c r="G29" s="7">
        <v>553788.03</v>
      </c>
      <c r="H29" s="17">
        <f t="shared" si="1"/>
        <v>5945819.03</v>
      </c>
      <c r="I29" s="19">
        <f t="shared" si="2"/>
        <v>0.012293104318523871</v>
      </c>
      <c r="J29" s="19">
        <f t="shared" si="3"/>
        <v>0.9634002349941695</v>
      </c>
      <c r="K29" s="18" t="s">
        <v>64</v>
      </c>
    </row>
    <row r="30" spans="1:11" ht="16.5" customHeight="1">
      <c r="A30" s="6" t="s">
        <v>42</v>
      </c>
      <c r="B30" s="7">
        <v>1881291358</v>
      </c>
      <c r="C30" s="7">
        <v>58919065</v>
      </c>
      <c r="D30" s="7">
        <v>56878109.31</v>
      </c>
      <c r="E30" s="7">
        <f t="shared" si="0"/>
        <v>2040955.6899999976</v>
      </c>
      <c r="F30" s="7">
        <v>39010.84</v>
      </c>
      <c r="G30" s="7">
        <v>3106282.09</v>
      </c>
      <c r="H30" s="17">
        <f t="shared" si="1"/>
        <v>53732816.379999995</v>
      </c>
      <c r="I30" s="19">
        <f t="shared" si="2"/>
        <v>0.028561666512476477</v>
      </c>
      <c r="J30" s="19">
        <f t="shared" si="3"/>
        <v>0.9641170264841914</v>
      </c>
      <c r="K30" s="18" t="s">
        <v>64</v>
      </c>
    </row>
    <row r="31" spans="1:11" ht="16.5" customHeight="1">
      <c r="A31" s="6" t="s">
        <v>43</v>
      </c>
      <c r="B31" s="7">
        <v>755901037</v>
      </c>
      <c r="C31" s="7">
        <v>14750536.959999999</v>
      </c>
      <c r="D31" s="7">
        <v>14248050.410000002</v>
      </c>
      <c r="E31" s="7">
        <f t="shared" si="0"/>
        <v>502486.549999997</v>
      </c>
      <c r="F31" s="7">
        <v>8824.25</v>
      </c>
      <c r="G31" s="7">
        <v>611215.58</v>
      </c>
      <c r="H31" s="17">
        <f t="shared" si="1"/>
        <v>13628010.580000002</v>
      </c>
      <c r="I31" s="19">
        <f t="shared" si="2"/>
        <v>0.01802882905689148</v>
      </c>
      <c r="J31" s="19">
        <f t="shared" si="3"/>
        <v>0.9647329609637452</v>
      </c>
      <c r="K31" s="18" t="s">
        <v>64</v>
      </c>
    </row>
    <row r="32" spans="1:11" ht="16.5" customHeight="1">
      <c r="A32" s="6" t="s">
        <v>44</v>
      </c>
      <c r="B32" s="7">
        <v>16386266880</v>
      </c>
      <c r="C32" s="7">
        <v>228956210.09000003</v>
      </c>
      <c r="D32" s="7">
        <v>220686452.94</v>
      </c>
      <c r="E32" s="7">
        <f t="shared" si="0"/>
        <v>8269757.150000036</v>
      </c>
      <c r="F32" s="7">
        <v>2174452.92</v>
      </c>
      <c r="G32" s="7">
        <v>39422048.129999995</v>
      </c>
      <c r="H32" s="17">
        <f t="shared" si="1"/>
        <v>179089951.89000002</v>
      </c>
      <c r="I32" s="19">
        <f t="shared" si="2"/>
        <v>0.010929271029302313</v>
      </c>
      <c r="J32" s="19">
        <f t="shared" si="3"/>
        <v>0.9625271191782289</v>
      </c>
      <c r="K32" s="18" t="s">
        <v>64</v>
      </c>
    </row>
    <row r="33" spans="1:11" ht="16.5" customHeight="1">
      <c r="A33" s="6" t="s">
        <v>45</v>
      </c>
      <c r="B33" s="7">
        <v>858691344</v>
      </c>
      <c r="C33" s="7">
        <v>24337403.32</v>
      </c>
      <c r="D33" s="7">
        <v>23388021.23</v>
      </c>
      <c r="E33" s="7">
        <f t="shared" si="0"/>
        <v>949382.0899999999</v>
      </c>
      <c r="F33" s="7">
        <v>25756.69</v>
      </c>
      <c r="G33" s="7">
        <v>5468275.300000001</v>
      </c>
      <c r="H33" s="17">
        <f t="shared" si="1"/>
        <v>17893989.24</v>
      </c>
      <c r="I33" s="19">
        <f t="shared" si="2"/>
        <v>0.02083867429785108</v>
      </c>
      <c r="J33" s="19">
        <f t="shared" si="3"/>
        <v>0.9594073358894416</v>
      </c>
      <c r="K33" s="18" t="s">
        <v>64</v>
      </c>
    </row>
    <row r="34" spans="1:11" ht="16.5" customHeight="1">
      <c r="A34" s="6" t="s">
        <v>46</v>
      </c>
      <c r="B34" s="7">
        <v>1308872735</v>
      </c>
      <c r="C34" s="7">
        <v>8422903.940000001</v>
      </c>
      <c r="D34" s="7">
        <v>8154257.4</v>
      </c>
      <c r="E34" s="7">
        <f t="shared" si="0"/>
        <v>268646.54000000097</v>
      </c>
      <c r="F34" s="7">
        <v>57090.26</v>
      </c>
      <c r="G34" s="7">
        <v>181126.97</v>
      </c>
      <c r="H34" s="17">
        <f t="shared" si="1"/>
        <v>7916040.170000001</v>
      </c>
      <c r="I34" s="19">
        <f t="shared" si="2"/>
        <v>0.006047983091343102</v>
      </c>
      <c r="J34" s="19">
        <f t="shared" si="3"/>
        <v>0.9670544444672545</v>
      </c>
      <c r="K34" s="18" t="s">
        <v>64</v>
      </c>
    </row>
    <row r="35" spans="1:11" ht="16.5" customHeight="1">
      <c r="A35" s="6" t="s">
        <v>47</v>
      </c>
      <c r="B35" s="7">
        <v>1133441969</v>
      </c>
      <c r="C35" s="7">
        <v>14130191.090000002</v>
      </c>
      <c r="D35" s="7">
        <v>13528750.87</v>
      </c>
      <c r="E35" s="7">
        <f t="shared" si="0"/>
        <v>601440.2200000025</v>
      </c>
      <c r="F35" s="7">
        <v>109665.85</v>
      </c>
      <c r="G35" s="7">
        <v>1280256.11</v>
      </c>
      <c r="H35" s="17">
        <f t="shared" si="1"/>
        <v>12138828.91</v>
      </c>
      <c r="I35" s="19">
        <f t="shared" si="2"/>
        <v>0.010709704812421676</v>
      </c>
      <c r="J35" s="19">
        <f t="shared" si="3"/>
        <v>0.9555435512280963</v>
      </c>
      <c r="K35" s="18" t="s">
        <v>64</v>
      </c>
    </row>
    <row r="36" spans="1:11" ht="16.5" customHeight="1">
      <c r="A36" s="6" t="s">
        <v>48</v>
      </c>
      <c r="B36" s="7">
        <v>2619322114</v>
      </c>
      <c r="C36" s="7">
        <v>55135307.94</v>
      </c>
      <c r="D36" s="7">
        <v>53141733.07</v>
      </c>
      <c r="E36" s="7">
        <f t="shared" si="0"/>
        <v>1993574.8699999973</v>
      </c>
      <c r="F36" s="7">
        <v>479111.66</v>
      </c>
      <c r="G36" s="7">
        <v>7718354.300000001</v>
      </c>
      <c r="H36" s="17">
        <f t="shared" si="1"/>
        <v>44944267.11</v>
      </c>
      <c r="I36" s="19">
        <f t="shared" si="2"/>
        <v>0.01715873999222075</v>
      </c>
      <c r="J36" s="19">
        <f t="shared" si="3"/>
        <v>0.9624857008826943</v>
      </c>
      <c r="K36" s="18" t="s">
        <v>64</v>
      </c>
    </row>
    <row r="37" spans="1:11" ht="16.5" customHeight="1">
      <c r="A37" s="6" t="s">
        <v>49</v>
      </c>
      <c r="B37" s="7">
        <v>9327108643</v>
      </c>
      <c r="C37" s="7">
        <v>243635287.36000004</v>
      </c>
      <c r="D37" s="7">
        <v>243635287.36000004</v>
      </c>
      <c r="E37" s="7">
        <f t="shared" si="0"/>
        <v>0</v>
      </c>
      <c r="F37" s="7">
        <v>5689572.779999999</v>
      </c>
      <c r="G37" s="7">
        <v>10863820.120000001</v>
      </c>
      <c r="H37" s="17">
        <f t="shared" si="1"/>
        <v>227081894.46000004</v>
      </c>
      <c r="I37" s="19">
        <f t="shared" si="2"/>
        <v>0.024346440376292296</v>
      </c>
      <c r="J37" s="19">
        <f t="shared" si="3"/>
        <v>1</v>
      </c>
      <c r="K37" s="18" t="s">
        <v>65</v>
      </c>
    </row>
    <row r="38" spans="1:11" ht="16.5" customHeight="1">
      <c r="A38" s="6" t="s">
        <v>50</v>
      </c>
      <c r="B38" s="7">
        <v>42767926348</v>
      </c>
      <c r="C38" s="7">
        <v>739474295.5100001</v>
      </c>
      <c r="D38" s="7">
        <v>716467296.5400002</v>
      </c>
      <c r="E38" s="7">
        <f t="shared" si="0"/>
        <v>23006998.96999991</v>
      </c>
      <c r="F38" s="7">
        <v>1263614.63</v>
      </c>
      <c r="G38" s="7">
        <v>230568307.25</v>
      </c>
      <c r="H38" s="17">
        <f t="shared" si="1"/>
        <v>484635374.6600002</v>
      </c>
      <c r="I38" s="19">
        <f t="shared" si="2"/>
        <v>0.011331748252570205</v>
      </c>
      <c r="J38" s="19">
        <f t="shared" si="3"/>
        <v>0.967888277551388</v>
      </c>
      <c r="K38" s="18" t="s">
        <v>64</v>
      </c>
    </row>
    <row r="39" spans="1:11" ht="16.5" customHeight="1">
      <c r="A39" s="6" t="s">
        <v>51</v>
      </c>
      <c r="B39" s="7">
        <v>1194082810</v>
      </c>
      <c r="C39" s="7">
        <v>15235743.530000003</v>
      </c>
      <c r="D39" s="7">
        <v>14707880.27</v>
      </c>
      <c r="E39" s="7">
        <f t="shared" si="0"/>
        <v>527863.2600000035</v>
      </c>
      <c r="F39" s="7">
        <v>117702.66</v>
      </c>
      <c r="G39" s="7">
        <v>1207037.81</v>
      </c>
      <c r="H39" s="17">
        <f t="shared" si="1"/>
        <v>13383139.799999999</v>
      </c>
      <c r="I39" s="19">
        <f t="shared" si="2"/>
        <v>0.011207882475085626</v>
      </c>
      <c r="J39" s="19">
        <f t="shared" si="3"/>
        <v>0.9641101742528665</v>
      </c>
      <c r="K39" s="18" t="s">
        <v>64</v>
      </c>
    </row>
    <row r="40" spans="1:11" ht="16.5" customHeight="1">
      <c r="A40" s="6" t="s">
        <v>52</v>
      </c>
      <c r="B40" s="7">
        <v>995257611</v>
      </c>
      <c r="C40" s="7">
        <v>10436385.040000001</v>
      </c>
      <c r="D40" s="7">
        <v>10039879.249999998</v>
      </c>
      <c r="E40" s="7">
        <f t="shared" si="0"/>
        <v>396505.79000000283</v>
      </c>
      <c r="F40" s="7">
        <v>0</v>
      </c>
      <c r="G40" s="7">
        <v>978802.67</v>
      </c>
      <c r="H40" s="17">
        <f t="shared" si="1"/>
        <v>9061076.579999998</v>
      </c>
      <c r="I40" s="19">
        <f t="shared" si="2"/>
        <v>0.009104252486846843</v>
      </c>
      <c r="J40" s="19">
        <f t="shared" si="3"/>
        <v>0.9605069164551951</v>
      </c>
      <c r="K40" s="18" t="s">
        <v>64</v>
      </c>
    </row>
    <row r="41" spans="1:11" ht="16.5" customHeight="1">
      <c r="A41" s="6" t="s">
        <v>53</v>
      </c>
      <c r="B41" s="7">
        <v>3486477381</v>
      </c>
      <c r="C41" s="7">
        <v>50833509.239999995</v>
      </c>
      <c r="D41" s="7">
        <v>49050336.70000001</v>
      </c>
      <c r="E41" s="7">
        <f t="shared" si="0"/>
        <v>1783172.5399999842</v>
      </c>
      <c r="F41" s="7">
        <v>1268204.52</v>
      </c>
      <c r="G41" s="7">
        <v>10245568.5</v>
      </c>
      <c r="H41" s="17">
        <f t="shared" si="1"/>
        <v>37536563.68000001</v>
      </c>
      <c r="I41" s="19">
        <f t="shared" si="2"/>
        <v>0.010766329328439147</v>
      </c>
      <c r="J41" s="19">
        <f t="shared" si="3"/>
        <v>0.9636460693245357</v>
      </c>
      <c r="K41" s="18" t="s">
        <v>64</v>
      </c>
    </row>
    <row r="42" spans="1:11" ht="16.5" customHeight="1">
      <c r="A42" s="6" t="s">
        <v>54</v>
      </c>
      <c r="B42" s="7">
        <v>15470159576</v>
      </c>
      <c r="C42" s="7">
        <v>183108577.72999996</v>
      </c>
      <c r="D42" s="7">
        <v>183108577.72999996</v>
      </c>
      <c r="E42" s="7">
        <f t="shared" si="0"/>
        <v>0</v>
      </c>
      <c r="F42" s="7">
        <v>155716.54</v>
      </c>
      <c r="G42" s="7">
        <v>77391257.29</v>
      </c>
      <c r="H42" s="17">
        <f t="shared" si="1"/>
        <v>105561603.89999996</v>
      </c>
      <c r="I42" s="19">
        <f t="shared" si="2"/>
        <v>0.006823562703500839</v>
      </c>
      <c r="J42" s="19">
        <f t="shared" si="3"/>
        <v>1</v>
      </c>
      <c r="K42" s="18" t="s">
        <v>65</v>
      </c>
    </row>
    <row r="43" spans="1:11" ht="16.5" customHeight="1">
      <c r="A43" s="6" t="s">
        <v>68</v>
      </c>
      <c r="B43" s="8">
        <v>1402170662</v>
      </c>
      <c r="C43" s="7">
        <v>47405686.77</v>
      </c>
      <c r="D43" s="7">
        <v>46090866.910000004</v>
      </c>
      <c r="E43" s="7">
        <f t="shared" si="0"/>
        <v>1314819.8599999994</v>
      </c>
      <c r="F43" s="7">
        <v>27816.95</v>
      </c>
      <c r="G43" s="7">
        <v>2335738.62</v>
      </c>
      <c r="H43" s="17">
        <f t="shared" si="1"/>
        <v>43727311.34</v>
      </c>
      <c r="I43" s="19">
        <f t="shared" si="2"/>
        <v>0.03118544163349497</v>
      </c>
      <c r="J43" s="19">
        <f t="shared" si="3"/>
        <v>0.971473310264105</v>
      </c>
      <c r="K43" s="18" t="s">
        <v>64</v>
      </c>
    </row>
    <row r="44" spans="1:11" ht="16.5" customHeight="1">
      <c r="A44" s="6" t="s">
        <v>55</v>
      </c>
      <c r="B44" s="7">
        <f>SUM(B8:B43)</f>
        <v>173568588055</v>
      </c>
      <c r="C44" s="20">
        <f>SUM(C8:C43)</f>
        <v>3064755067.9900007</v>
      </c>
      <c r="D44" s="7">
        <f>SUM(D8:D43)</f>
        <v>2978102423.92</v>
      </c>
      <c r="E44" s="7">
        <f t="shared" si="0"/>
        <v>86652644.07000065</v>
      </c>
      <c r="F44" s="7">
        <f>SUM(F8:F43)</f>
        <v>46966884.96</v>
      </c>
      <c r="G44" s="17">
        <f>SUM(G8:G43)</f>
        <v>516266013.1000001</v>
      </c>
      <c r="H44" s="7">
        <f>D44-F44-G44</f>
        <v>2414869525.86</v>
      </c>
      <c r="I44" s="21"/>
      <c r="J44" s="21"/>
      <c r="K44" s="8"/>
    </row>
    <row r="45" spans="5:11" ht="16.5" customHeight="1">
      <c r="E45" s="22"/>
      <c r="K45" s="9"/>
    </row>
    <row r="46" spans="3:11" ht="16.5" customHeight="1">
      <c r="C46" s="10"/>
      <c r="D46" s="11"/>
      <c r="E46" s="11"/>
      <c r="K46" s="9"/>
    </row>
    <row r="47" ht="13.5" customHeight="1">
      <c r="A47" s="12" t="s">
        <v>56</v>
      </c>
    </row>
    <row r="48" s="25" customFormat="1" ht="13.5" customHeight="1">
      <c r="A48" s="24" t="s">
        <v>57</v>
      </c>
    </row>
    <row r="49" ht="15">
      <c r="A49" s="12" t="s">
        <v>58</v>
      </c>
    </row>
    <row r="50" ht="15">
      <c r="A50" s="12" t="s">
        <v>59</v>
      </c>
    </row>
    <row r="51" ht="15">
      <c r="A51" s="12" t="s">
        <v>60</v>
      </c>
    </row>
    <row r="52" ht="15">
      <c r="A52" s="12" t="s">
        <v>61</v>
      </c>
    </row>
    <row r="53" ht="15">
      <c r="A53" s="12" t="s">
        <v>66</v>
      </c>
    </row>
    <row r="54" ht="15">
      <c r="A54" s="12" t="s">
        <v>67</v>
      </c>
    </row>
    <row r="56" ht="12.75">
      <c r="A56" s="1" t="s">
        <v>62</v>
      </c>
    </row>
    <row r="57" ht="12.75">
      <c r="A57" s="1" t="s">
        <v>69</v>
      </c>
    </row>
    <row r="82" ht="12.75">
      <c r="A82" t="s">
        <v>63</v>
      </c>
    </row>
  </sheetData>
  <printOptions/>
  <pageMargins left="0.5" right="0.5" top="0.55" bottom="0.3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EPNHARDING</dc:creator>
  <cp:keywords/>
  <dc:description/>
  <cp:lastModifiedBy>EPCWASHINGTON</cp:lastModifiedBy>
  <cp:lastPrinted>2004-12-10T15:52:49Z</cp:lastPrinted>
  <dcterms:created xsi:type="dcterms:W3CDTF">2003-09-11T13:28:26Z</dcterms:created>
  <dcterms:modified xsi:type="dcterms:W3CDTF">2004-12-14T12:25:35Z</dcterms:modified>
  <cp:category/>
  <cp:version/>
  <cp:contentType/>
  <cp:contentStatus/>
</cp:coreProperties>
</file>