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2000" windowHeight="6630" activeTab="0"/>
  </bookViews>
  <sheets>
    <sheet name="Sheet1" sheetId="1" r:id="rId1"/>
  </sheets>
  <definedNames>
    <definedName name="_xlnm.Print_Area" localSheetId="0">'Sheet1'!$A$4:$F$73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<sst xmlns="http://schemas.openxmlformats.org/spreadsheetml/2006/main" count="144" uniqueCount="113">
  <si>
    <t>STATE</t>
  </si>
  <si>
    <t>PROJECT</t>
  </si>
  <si>
    <t>California</t>
  </si>
  <si>
    <t>Colorado</t>
  </si>
  <si>
    <t>Florida</t>
  </si>
  <si>
    <t>TOTALS</t>
  </si>
  <si>
    <t>Kentucky</t>
  </si>
  <si>
    <t>Maryland</t>
  </si>
  <si>
    <t>Michigan</t>
  </si>
  <si>
    <t>Nevada</t>
  </si>
  <si>
    <t>Texas</t>
  </si>
  <si>
    <t>Utah</t>
  </si>
  <si>
    <t>Virginia</t>
  </si>
  <si>
    <t>Washington</t>
  </si>
  <si>
    <t>Nebraska</t>
  </si>
  <si>
    <t>North Dakota</t>
  </si>
  <si>
    <t>Oregon</t>
  </si>
  <si>
    <t>Wyoming</t>
  </si>
  <si>
    <t>DESIGNATED AMOUNT IN CONF. REPT. 108-792 (1)</t>
  </si>
  <si>
    <t>FUNDS ALLOCATED TO STATE</t>
  </si>
  <si>
    <t>FUNDS YET TO BE ALLOCATED TO STATE</t>
  </si>
  <si>
    <t>Alabama</t>
  </si>
  <si>
    <t>Arkansas</t>
  </si>
  <si>
    <t>Delaware</t>
  </si>
  <si>
    <t>Georgia</t>
  </si>
  <si>
    <t>Illinois</t>
  </si>
  <si>
    <t>Indiana</t>
  </si>
  <si>
    <t>Kansas</t>
  </si>
  <si>
    <t>Louisiana</t>
  </si>
  <si>
    <t>Maine</t>
  </si>
  <si>
    <t>Minnesota</t>
  </si>
  <si>
    <t>Mississippi</t>
  </si>
  <si>
    <t>Missouri</t>
  </si>
  <si>
    <t>New Jersey</t>
  </si>
  <si>
    <t>New York</t>
  </si>
  <si>
    <t>Ohio</t>
  </si>
  <si>
    <t>Oklahoma</t>
  </si>
  <si>
    <t>Pennsylvania</t>
  </si>
  <si>
    <t>Rhode Island</t>
  </si>
  <si>
    <t>South Carolina</t>
  </si>
  <si>
    <t>Tennessee</t>
  </si>
  <si>
    <t>Wisconsin</t>
  </si>
  <si>
    <t>(1) - All FY2005 available IMD funds were designated for specific projects by Congress in the conference report accompanying the FY2005 Transportation Appropriations Act (Division H of Public Law 108-447).</t>
  </si>
  <si>
    <t>(2) - SAFETEA-LU (Public Law 109-59) authorized $100 million for IMD for FY2005.  After takedown of 14.5% for the obligation limitation lop-off, $85,500,000 is available to fund these designated projects.</t>
  </si>
  <si>
    <t>AWARD AMOUNT AFTER OBLIGATION LIMITATION LOP-OFF (2)</t>
  </si>
  <si>
    <t>I-15 and 24th Street Interchange in Ogden - environmental study for replacement of existing partial interchange with a full interchange</t>
  </si>
  <si>
    <t>I-15 North Commuter Rail Coordination, Davis County - capital improvements to enhance coordination of I-15 with regional commuter rail</t>
  </si>
  <si>
    <t>I-15, from SR-92 to University Parkway, Utah County - preliminary engineering, including environmental study, to add additional travel lane in each direction</t>
  </si>
  <si>
    <t>Valleydale Road from US-31 to I-65 in Hoover, Shelby County - widening from 3 lanes to 5 lanes</t>
  </si>
  <si>
    <t>University of Alabama, Aging Infrastructure System Center of Excellence (AISCE), Tuscaloosa - continued development of methodical and organized approaches to prolonging infrastructure life and performance</t>
  </si>
  <si>
    <t xml:space="preserve">Laval Road Interchange at Interstate I-5, Kern County - constructing a new 3-lane overcrossing
</t>
  </si>
  <si>
    <t>Interstate 5, from Coast Highway to Avenida Pico in Orange County - preliminary planning for extending HOV lane</t>
  </si>
  <si>
    <t>Interstate 10 at Riverside Avenue in the City of Rialto, from Post Miles 18.7 to 20.8, San Bernardino County - interchange reconstruction and widening of Riverside Avenue</t>
  </si>
  <si>
    <t>Interstate 215 at Barton Road overcrossing, City of Grand Terrace, San Bernardino County - interchange reconstruction, including redesign of northbound Barton Road on and off ramps and widening of Barton Road bridge structure</t>
  </si>
  <si>
    <t>Interstate 10 in the City of Fontana, milepost 15.73, San Bernardino County - construct new four-lane overcrossing at Cypress Avenue over Interstate 10, and widen Cypress Avenue from two lanes to four lanes from Slover Avenue to Valley Boulevard</t>
  </si>
  <si>
    <t>I-5, from 0.1km south of I-8 to DeAnza Off-Ramp undercrossing; and I-8 from the I-8/I-5 separation to 0.6km east of Morena Blvd. undercrossing, San Diego County - construct auxiliary lanes and widen connector</t>
  </si>
  <si>
    <t>I-70 and SH-58 Interchange, Jefferson County - interchange improvements</t>
  </si>
  <si>
    <t>Clark County Beltway (I-215) Interchanges at McCarran International Airport Connector - interchange reconstruction, including auxiliary lanes from the Airport connector to Warm Springs Road and from Warm Springs Road to Windmill Lane, and a 4th through lane in each direction between I-15 and Windmill Lane</t>
  </si>
  <si>
    <t>I-40 Connector Roads, Cocke County - construction of two connector roads, one with State Route 32 and one with State Route 73</t>
  </si>
  <si>
    <t>Exit 3, I-295 in Cumberland County - construct new on ramp</t>
  </si>
  <si>
    <t>I-12 at SH-1088 Interchange, St. Tammany Parish - interchange construction</t>
  </si>
  <si>
    <t>I-20/59 Interchange between Hawkins Crossing Road and Murphy Road, Lauderdale County - construct new interchange, and approximately 3.5 miles of four lane connector roads on new location</t>
  </si>
  <si>
    <t>I-205 between I-5 and the Stafford Interchange, Clackamas County – preliminary engineering for addition of one auxiliary lane in each direction</t>
  </si>
  <si>
    <t>Interchanges at I-235 and US-54 (Kellogg) and I-235 and Central Avenue in Sedgwick County - preliminary engineering for reconstruction of interchanges and widening I-235 to 6 lanes between the interchanges</t>
  </si>
  <si>
    <t>I-29 northbound from Main Ave in Fargo, north to Cass County 20, MP 65 to MP 69, Cass County - roadway reconstruction</t>
  </si>
  <si>
    <t>I-30 at Trinity River in Dallas, Dallas County - roadway reconstruction and widening</t>
  </si>
  <si>
    <t>I-35, from Texas State line north approximately 3.0 miles to Rogers Road, Love County – reconstruction of I-35 Interchange at MP 1 near Thackerville, reconstruction of frontage road (Merle Wolfe Road) from Interchange 1 north to Rogers Road, and improvements to Rogers Road from Merle Wolfe Road west to US-77</t>
  </si>
  <si>
    <t>I-40/Morgan Road Interchange in western Oklahoma City metropolitan area, Canadian County - interchange improvements</t>
  </si>
  <si>
    <t>I-40 Oklahoma City Cross town Expressway from I-44 to I-235, Oklahoma County – roadway reconstruction and widening from 6 lanes to 10 lanes</t>
  </si>
  <si>
    <t>I-5 Blaine Exit Interchange, Whatcom County - Exit 276 interchange improvements</t>
  </si>
  <si>
    <t>I-5/SR-18 Interchange, in vicinity of Federal Way, King County - interchange improvements</t>
  </si>
  <si>
    <t>I-55 at various locations from Lemont Road to Illinois 83 in Darien, DuPage County - construction of sound barriers</t>
  </si>
  <si>
    <t>I-580 /Meadowood Complex Improvements, between the South Virginia Street southbound ramp (Exit 63) and Neil Road (Exit 62) in Reno, Washoe County - interchange improvements</t>
  </si>
  <si>
    <t>I-94 and 34th Street Interchange in Moorhead, Clay County - roadway and interchange reconstruction</t>
  </si>
  <si>
    <t>I-70 Tunnel Improvements (Twin Tunnels in Clear Creek County, Eisenhower Johnson Memorial Tunnels  in Clear Creek and Summit Counties, and No-Name Tunnels in Garfield County) - various tunnel improvements, including enhanced lighting and wall panels</t>
  </si>
  <si>
    <t>I-76 Northeast Gateway, from Sedgwick to Julesburg, MP 80.52-88.32, Sedgwick County - design of concrete overlay and reconstruction</t>
  </si>
  <si>
    <t>I-95 Interchange in Pineda, Brevard County - interchange construction</t>
  </si>
  <si>
    <t>I-75/C.R. 54 Interchange in Pasco county - interchange reconstruction, including widening lanes and constructing turning lanes on CR-54 under I-75</t>
  </si>
  <si>
    <t>I-64 from Illinois 157 to Greenmount Road at O'Fallon, St. Clair County - roadway reconstruction, including widening and bridge replacement</t>
  </si>
  <si>
    <t>I-35 interchange at 159th Street and Lone Elm Road, Olathe, Johnson County - construction of new interchange, including widening I-35 to three lanes in each direction</t>
  </si>
  <si>
    <t>I-264 and Manslick Road, Jefferson County - feasibility study for new interchange</t>
  </si>
  <si>
    <t>I-265/I-64 Interchange, Jefferson County - preliminary engineering, environmental work, design, and right-of-way activities for widening exit ramp</t>
  </si>
  <si>
    <t>I-75, milepoint 55.74 to 69.0, Rockcastle County - roadway widening from 4 to 6 lanes</t>
  </si>
  <si>
    <t>LA37/US 190 Connector (Central Thruway), from Florida Blvd. to S Choctaw Drive, East Baton Rouge Parish - constructing new 2 lane roadway</t>
  </si>
  <si>
    <t>I-695, from I-83 to MD 147, Baltimore County - widening I-695 to 4 lanes in each direction, including interchange improvements</t>
  </si>
  <si>
    <t>I-70, from Mt. Philip Road to MD 144, Frederick County - widening existing four-lane section to six lanes, adding ramps, and reconstructing several interchanges</t>
  </si>
  <si>
    <t>I-94 from I-196 to Friday Road (Exits 34-39), Berrien County - resurfacing maintenance crossovers</t>
  </si>
  <si>
    <t>I-96/Wixom Road Interchange, Oakland County - making geometric and operational improvements to interchange and Wixom Road</t>
  </si>
  <si>
    <t>I-80 east of Fernley, Lyon and Churchill Counties - new interchange construction</t>
  </si>
  <si>
    <t>I-280 Interchange at Harrison, Hudson County - planning study for interchange improvements</t>
  </si>
  <si>
    <t>I-295 and Route 42/I-76 Interchange, Bellmawr &amp; Mount Ephraim Boroughs, Camden County - interchange improvements, including direct connection</t>
  </si>
  <si>
    <t>I-75, 0.1 mile south of Harrison Avenue to 0.1 mile south of Paddock Road, Hamilton County - conduct study for access improvements</t>
  </si>
  <si>
    <t>I-75/I-475 North Interchange in Toledo, Lucas County - freeway management study</t>
  </si>
  <si>
    <t>I-195, Providence and East Providence, Providence County - roadway reconstruction, including replacement of Washington Bridge</t>
  </si>
  <si>
    <t>I-195 in Providence, Providence County - roadway relocation and reconstruction</t>
  </si>
  <si>
    <t>I-79/I-279 (Parkway West) Interchange, Collier and Robinson Townships, Allegheny County - completion of interchange, including construction of missing ramps, and widening US 22 from interchange west to Campbell’s Run Road</t>
  </si>
  <si>
    <t>I-95 and the Pennsylvania Turnpike Interchange - construction of direct interchange between PA Turnpike and I-95, including widening both highways to six lanes</t>
  </si>
  <si>
    <t>I-520 (Palmetto Parkway-Phase 2) extension, from US Route 1 to Interstate 20, in North Augusta, Aiken County - right-of-way acquisition and construction for extension of I-520 as 4-lane divided facility</t>
  </si>
  <si>
    <t>Barbours Cut Boulevard in La Porte, Harris County - roadway reconstruction</t>
  </si>
  <si>
    <t>I-30/I-635 Interchange, with connection to Town East Blvd., Dallas County - reconstruction of interchange</t>
  </si>
  <si>
    <t>I-66/Route 29 Interchange, Gainesville, Prince William County - preliminary engineering for interchange reconstruction</t>
  </si>
  <si>
    <t>Interstate 94/43/794 (Marquette Interchange) in Milwaukee County - interchange reconstruction</t>
  </si>
  <si>
    <t>I-80, from MP 258.95 to 263.63, Carbon County - pavement reconstruction, including dowel bar retrofit and concrete slab replacement</t>
  </si>
  <si>
    <t>I-64, 2.3 miles west of SR 135, Harrison County - interchange justification study, environmental documentation, and design of new interchange</t>
  </si>
  <si>
    <t>I-635 and Van De Populier Interchange, Platte County - new interchange, including bridge replacements, and roadway widening</t>
  </si>
  <si>
    <t>I-87, Exit 18, Corinth Road in Warren County - widening Corinth Rd. between I-87 Exit 18 ramps to accommodate a fourth lane for turns</t>
  </si>
  <si>
    <t>I-95 (Delaware Turnpike), from Maryland line through the SR-141 Interchange, New Castle County - roadway reconstruction, including additional thru lane in each direction</t>
  </si>
  <si>
    <t>I-85, from SR 154 to Collinsworth Road, Coweta County - noise barriers</t>
  </si>
  <si>
    <t xml:space="preserve"> I-430/I630 Interchange in Pulaski County - upgrading interchange between two major urban Interstates</t>
  </si>
  <si>
    <t>I-25 through Colorado Springs, from MP 132 to MP 161, El Paso County - roadway reconstruction</t>
  </si>
  <si>
    <t>I-76, Ft. Morgan to Brush, MP 80.52-88.32, Morgan County - roadway reconstruction</t>
  </si>
  <si>
    <t>US-26, L-26A and US-385 from Minatare to Alliance - preliminary engineering for the Heartland Expressway</t>
  </si>
  <si>
    <t>FY 2005 Interstate Maintenance Discretionary (IMD) Awards   (as of January 28, 2009)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</si>
</sst>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mm/dd/yy"/>
    <numFmt numFmtId="166" formatCode="&quot;$&quot;#,##0.000_);\(&quot;$&quot;#,##0.000\)"/>
  </numFmts>
  <fonts count="6">
    <font>
      <sz val="10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7" fontId="0" fillId="0" borderId="0" xfId="0" applyNumberFormat="1" applyFont="1" applyFill="1" applyBorder="1" applyAlignment="1">
      <alignment vertical="top"/>
    </xf>
    <xf numFmtId="5" fontId="0" fillId="0" borderId="0" xfId="0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 wrapText="1"/>
    </xf>
    <xf numFmtId="7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5" fontId="0" fillId="0" borderId="0" xfId="0" applyNumberFormat="1" applyFont="1" applyFill="1" applyBorder="1" applyAlignment="1">
      <alignment vertical="top"/>
    </xf>
    <xf numFmtId="0" fontId="0" fillId="0" borderId="0" xfId="0" applyFill="1" applyBorder="1" applyAlignment="1">
      <alignment vertical="top" wrapText="1"/>
    </xf>
    <xf numFmtId="5" fontId="0" fillId="0" borderId="0" xfId="0" applyNumberFormat="1" applyFill="1" applyBorder="1" applyAlignment="1">
      <alignment vertical="top"/>
    </xf>
    <xf numFmtId="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7" fontId="1" fillId="0" borderId="0" xfId="0" applyNumberFormat="1" applyFont="1" applyFill="1" applyBorder="1" applyAlignment="1">
      <alignment horizontal="center" vertical="center" wrapText="1"/>
    </xf>
    <xf numFmtId="7" fontId="0" fillId="0" borderId="0" xfId="0" applyNumberForma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5" fontId="1" fillId="0" borderId="0" xfId="0" applyNumberFormat="1" applyFont="1" applyFill="1" applyBorder="1" applyAlignment="1">
      <alignment horizontal="center" vertical="center" wrapText="1"/>
    </xf>
    <xf numFmtId="5" fontId="0" fillId="0" borderId="0" xfId="0" applyNumberForma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tabSelected="1" workbookViewId="0" topLeftCell="A1">
      <pane ySplit="3" topLeftCell="BM4" activePane="bottomLeft" state="frozen"/>
      <selection pane="topLeft" activeCell="A1" sqref="A1"/>
      <selection pane="bottomLeft" activeCell="A2" sqref="A2:A3"/>
    </sheetView>
  </sheetViews>
  <sheetFormatPr defaultColWidth="9.140625" defaultRowHeight="12.75"/>
  <cols>
    <col min="1" max="1" width="14.00390625" style="6" customWidth="1"/>
    <col min="2" max="2" width="32.57421875" style="9" customWidth="1"/>
    <col min="3" max="4" width="14.7109375" style="13" customWidth="1"/>
    <col min="5" max="6" width="15.00390625" style="14" customWidth="1"/>
    <col min="7" max="16384" width="8.8515625" style="6" customWidth="1"/>
  </cols>
  <sheetData>
    <row r="1" spans="1:6" s="3" customFormat="1" ht="24" customHeight="1">
      <c r="A1" s="23" t="s">
        <v>112</v>
      </c>
      <c r="B1" s="23"/>
      <c r="C1" s="23"/>
      <c r="D1" s="23"/>
      <c r="E1" s="23"/>
      <c r="F1" s="23"/>
    </row>
    <row r="2" spans="1:6" s="4" customFormat="1" ht="27" customHeight="1">
      <c r="A2" s="19" t="s">
        <v>0</v>
      </c>
      <c r="B2" s="19" t="s">
        <v>1</v>
      </c>
      <c r="C2" s="21" t="s">
        <v>18</v>
      </c>
      <c r="D2" s="21" t="s">
        <v>44</v>
      </c>
      <c r="E2" s="17" t="s">
        <v>19</v>
      </c>
      <c r="F2" s="17" t="s">
        <v>20</v>
      </c>
    </row>
    <row r="3" spans="1:6" s="5" customFormat="1" ht="65.25" customHeight="1">
      <c r="A3" s="20"/>
      <c r="B3" s="20"/>
      <c r="C3" s="22"/>
      <c r="D3" s="22"/>
      <c r="E3" s="18"/>
      <c r="F3" s="18"/>
    </row>
    <row r="4" spans="1:6" s="9" customFormat="1" ht="38.25">
      <c r="A4" s="6" t="s">
        <v>21</v>
      </c>
      <c r="B4" s="7" t="s">
        <v>48</v>
      </c>
      <c r="C4" s="2">
        <v>3000000</v>
      </c>
      <c r="D4" s="2">
        <v>2565000</v>
      </c>
      <c r="E4" s="8">
        <v>520000</v>
      </c>
      <c r="F4" s="1">
        <f>D4-520000</f>
        <v>2045000</v>
      </c>
    </row>
    <row r="5" spans="1:6" s="9" customFormat="1" ht="89.25">
      <c r="A5" s="6" t="s">
        <v>21</v>
      </c>
      <c r="B5" s="7" t="s">
        <v>49</v>
      </c>
      <c r="C5" s="2">
        <v>1000000</v>
      </c>
      <c r="D5" s="2">
        <v>855000</v>
      </c>
      <c r="E5" s="8">
        <v>855000</v>
      </c>
      <c r="F5" s="1"/>
    </row>
    <row r="6" spans="1:6" s="9" customFormat="1" ht="38.25">
      <c r="A6" s="10" t="s">
        <v>22</v>
      </c>
      <c r="B6" s="7" t="s">
        <v>108</v>
      </c>
      <c r="C6" s="2">
        <v>1000000</v>
      </c>
      <c r="D6" s="2">
        <v>855000</v>
      </c>
      <c r="E6" s="8">
        <v>855000</v>
      </c>
      <c r="F6" s="1"/>
    </row>
    <row r="7" spans="1:6" s="9" customFormat="1" ht="63.75">
      <c r="A7" s="10" t="s">
        <v>2</v>
      </c>
      <c r="B7" s="7" t="s">
        <v>52</v>
      </c>
      <c r="C7" s="2">
        <v>1250000</v>
      </c>
      <c r="D7" s="2">
        <v>1068750</v>
      </c>
      <c r="E7" s="8"/>
      <c r="F7" s="1">
        <v>1068750</v>
      </c>
    </row>
    <row r="8" spans="1:6" s="9" customFormat="1" ht="89.25">
      <c r="A8" s="10" t="s">
        <v>2</v>
      </c>
      <c r="B8" s="7" t="s">
        <v>53</v>
      </c>
      <c r="C8" s="2">
        <v>2000000</v>
      </c>
      <c r="D8" s="2">
        <v>1710000</v>
      </c>
      <c r="E8" s="8"/>
      <c r="F8" s="1">
        <v>1710000</v>
      </c>
    </row>
    <row r="9" spans="1:6" s="9" customFormat="1" ht="51">
      <c r="A9" s="10" t="s">
        <v>2</v>
      </c>
      <c r="B9" s="7" t="s">
        <v>51</v>
      </c>
      <c r="C9" s="2">
        <v>500000</v>
      </c>
      <c r="D9" s="2">
        <v>427500</v>
      </c>
      <c r="E9" s="8"/>
      <c r="F9" s="1">
        <v>427500</v>
      </c>
    </row>
    <row r="10" spans="1:6" s="9" customFormat="1" ht="102">
      <c r="A10" s="10" t="s">
        <v>2</v>
      </c>
      <c r="B10" s="7" t="s">
        <v>54</v>
      </c>
      <c r="C10" s="2">
        <v>500000</v>
      </c>
      <c r="D10" s="2">
        <v>427500</v>
      </c>
      <c r="E10" s="8">
        <v>427500</v>
      </c>
      <c r="F10" s="1"/>
    </row>
    <row r="11" spans="1:6" s="9" customFormat="1" ht="89.25">
      <c r="A11" s="10" t="s">
        <v>2</v>
      </c>
      <c r="B11" s="7" t="s">
        <v>55</v>
      </c>
      <c r="C11" s="2">
        <v>1200000</v>
      </c>
      <c r="D11" s="2">
        <v>1026000</v>
      </c>
      <c r="E11" s="8"/>
      <c r="F11" s="1">
        <v>1026000</v>
      </c>
    </row>
    <row r="12" spans="1:6" s="9" customFormat="1" ht="51">
      <c r="A12" s="10" t="s">
        <v>2</v>
      </c>
      <c r="B12" s="7" t="s">
        <v>50</v>
      </c>
      <c r="C12" s="2">
        <v>1000000</v>
      </c>
      <c r="D12" s="2">
        <v>855000</v>
      </c>
      <c r="E12" s="8">
        <v>855000</v>
      </c>
      <c r="F12" s="1"/>
    </row>
    <row r="13" spans="1:6" s="9" customFormat="1" ht="38.25">
      <c r="A13" s="10" t="s">
        <v>3</v>
      </c>
      <c r="B13" s="7" t="s">
        <v>109</v>
      </c>
      <c r="C13" s="2">
        <v>750000</v>
      </c>
      <c r="D13" s="2">
        <v>641250</v>
      </c>
      <c r="E13" s="8">
        <v>641250</v>
      </c>
      <c r="F13" s="1"/>
    </row>
    <row r="14" spans="1:6" s="9" customFormat="1" ht="25.5">
      <c r="A14" s="10" t="s">
        <v>3</v>
      </c>
      <c r="B14" s="7" t="s">
        <v>56</v>
      </c>
      <c r="C14" s="2">
        <v>1500000</v>
      </c>
      <c r="D14" s="2">
        <v>1282500</v>
      </c>
      <c r="E14" s="8">
        <v>1282500</v>
      </c>
      <c r="F14" s="1"/>
    </row>
    <row r="15" spans="1:6" s="9" customFormat="1" ht="102">
      <c r="A15" s="10" t="s">
        <v>3</v>
      </c>
      <c r="B15" s="7" t="s">
        <v>74</v>
      </c>
      <c r="C15" s="2">
        <v>2000000</v>
      </c>
      <c r="D15" s="2">
        <v>1710000</v>
      </c>
      <c r="E15" s="8">
        <v>1710000</v>
      </c>
      <c r="F15" s="1"/>
    </row>
    <row r="16" spans="1:6" s="9" customFormat="1" ht="38.25">
      <c r="A16" s="10" t="s">
        <v>3</v>
      </c>
      <c r="B16" s="7" t="s">
        <v>110</v>
      </c>
      <c r="C16" s="2">
        <v>1000000</v>
      </c>
      <c r="D16" s="2">
        <v>855000</v>
      </c>
      <c r="E16" s="8">
        <v>855000</v>
      </c>
      <c r="F16" s="1"/>
    </row>
    <row r="17" spans="1:6" s="9" customFormat="1" ht="51">
      <c r="A17" s="10" t="s">
        <v>3</v>
      </c>
      <c r="B17" s="7" t="s">
        <v>75</v>
      </c>
      <c r="C17" s="2">
        <v>1500000</v>
      </c>
      <c r="D17" s="2">
        <v>1282500</v>
      </c>
      <c r="E17" s="8">
        <v>1282500</v>
      </c>
      <c r="F17" s="1"/>
    </row>
    <row r="18" spans="1:6" s="9" customFormat="1" ht="63.75">
      <c r="A18" s="10" t="s">
        <v>23</v>
      </c>
      <c r="B18" s="7" t="s">
        <v>106</v>
      </c>
      <c r="C18" s="2">
        <v>5000000</v>
      </c>
      <c r="D18" s="2">
        <v>4275000</v>
      </c>
      <c r="E18" s="8">
        <v>4275000</v>
      </c>
      <c r="F18" s="1"/>
    </row>
    <row r="19" spans="1:6" s="9" customFormat="1" ht="25.5">
      <c r="A19" s="10" t="s">
        <v>4</v>
      </c>
      <c r="B19" s="7" t="s">
        <v>76</v>
      </c>
      <c r="C19" s="2">
        <v>1200000</v>
      </c>
      <c r="D19" s="2">
        <v>1026000</v>
      </c>
      <c r="E19" s="8">
        <v>1026000</v>
      </c>
      <c r="F19" s="1"/>
    </row>
    <row r="20" spans="1:6" s="9" customFormat="1" ht="63.75">
      <c r="A20" s="10" t="s">
        <v>4</v>
      </c>
      <c r="B20" s="7" t="s">
        <v>77</v>
      </c>
      <c r="C20" s="2">
        <v>1500000</v>
      </c>
      <c r="D20" s="2">
        <v>1282500</v>
      </c>
      <c r="E20" s="8">
        <v>1282500</v>
      </c>
      <c r="F20" s="1"/>
    </row>
    <row r="21" spans="1:6" s="9" customFormat="1" ht="25.5">
      <c r="A21" s="10" t="s">
        <v>24</v>
      </c>
      <c r="B21" s="7" t="s">
        <v>107</v>
      </c>
      <c r="C21" s="2">
        <v>750000</v>
      </c>
      <c r="D21" s="2">
        <v>641250</v>
      </c>
      <c r="E21" s="8">
        <v>641250</v>
      </c>
      <c r="F21" s="1"/>
    </row>
    <row r="22" spans="1:6" s="9" customFormat="1" ht="51">
      <c r="A22" s="10" t="s">
        <v>25</v>
      </c>
      <c r="B22" s="7" t="s">
        <v>71</v>
      </c>
      <c r="C22" s="2">
        <v>1400000</v>
      </c>
      <c r="D22" s="2">
        <v>1197000</v>
      </c>
      <c r="E22" s="8">
        <v>1197000</v>
      </c>
      <c r="F22" s="1"/>
    </row>
    <row r="23" spans="1:6" s="9" customFormat="1" ht="51">
      <c r="A23" s="10" t="s">
        <v>25</v>
      </c>
      <c r="B23" s="7" t="s">
        <v>78</v>
      </c>
      <c r="C23" s="2">
        <v>1000000</v>
      </c>
      <c r="D23" s="2">
        <v>855000</v>
      </c>
      <c r="E23" s="8">
        <v>855000</v>
      </c>
      <c r="F23" s="1"/>
    </row>
    <row r="24" spans="1:6" s="9" customFormat="1" ht="63.75">
      <c r="A24" s="10" t="s">
        <v>26</v>
      </c>
      <c r="B24" s="7" t="s">
        <v>103</v>
      </c>
      <c r="C24" s="2">
        <v>1000000</v>
      </c>
      <c r="D24" s="2">
        <v>855000</v>
      </c>
      <c r="E24" s="8"/>
      <c r="F24" s="1">
        <v>855000</v>
      </c>
    </row>
    <row r="25" spans="1:6" s="9" customFormat="1" ht="89.25">
      <c r="A25" s="10" t="s">
        <v>27</v>
      </c>
      <c r="B25" s="7" t="s">
        <v>63</v>
      </c>
      <c r="C25" s="2">
        <v>3000000</v>
      </c>
      <c r="D25" s="2">
        <v>2565000</v>
      </c>
      <c r="E25" s="8">
        <v>500000</v>
      </c>
      <c r="F25" s="1">
        <v>2065000</v>
      </c>
    </row>
    <row r="26" spans="1:6" s="9" customFormat="1" ht="63.75">
      <c r="A26" s="10" t="s">
        <v>27</v>
      </c>
      <c r="B26" s="7" t="s">
        <v>79</v>
      </c>
      <c r="C26" s="2">
        <v>1000000</v>
      </c>
      <c r="D26" s="2">
        <v>855000</v>
      </c>
      <c r="E26" s="8">
        <v>855000</v>
      </c>
      <c r="F26" s="1"/>
    </row>
    <row r="27" spans="1:6" s="9" customFormat="1" ht="38.25">
      <c r="A27" s="10" t="s">
        <v>6</v>
      </c>
      <c r="B27" s="7" t="s">
        <v>82</v>
      </c>
      <c r="C27" s="2">
        <v>1000000</v>
      </c>
      <c r="D27" s="2">
        <v>855000</v>
      </c>
      <c r="E27" s="8"/>
      <c r="F27" s="1">
        <f>D27-E27</f>
        <v>855000</v>
      </c>
    </row>
    <row r="28" spans="1:6" s="9" customFormat="1" ht="38.25">
      <c r="A28" s="10" t="s">
        <v>6</v>
      </c>
      <c r="B28" s="7" t="s">
        <v>80</v>
      </c>
      <c r="C28" s="2">
        <v>300000</v>
      </c>
      <c r="D28" s="2">
        <v>256500</v>
      </c>
      <c r="E28" s="8">
        <v>198400</v>
      </c>
      <c r="F28" s="1">
        <v>58100</v>
      </c>
    </row>
    <row r="29" spans="1:6" s="9" customFormat="1" ht="63.75">
      <c r="A29" s="10" t="s">
        <v>6</v>
      </c>
      <c r="B29" s="7" t="s">
        <v>81</v>
      </c>
      <c r="C29" s="2">
        <v>750000</v>
      </c>
      <c r="D29" s="2">
        <v>641250</v>
      </c>
      <c r="E29" s="8">
        <v>641250</v>
      </c>
      <c r="F29" s="1"/>
    </row>
    <row r="30" spans="1:6" s="9" customFormat="1" ht="38.25">
      <c r="A30" s="10" t="s">
        <v>28</v>
      </c>
      <c r="B30" s="7" t="s">
        <v>60</v>
      </c>
      <c r="C30" s="2">
        <v>500000</v>
      </c>
      <c r="D30" s="2">
        <v>427500</v>
      </c>
      <c r="E30" s="8"/>
      <c r="F30" s="1">
        <v>427500</v>
      </c>
    </row>
    <row r="31" spans="1:6" s="9" customFormat="1" ht="63.75">
      <c r="A31" s="10" t="s">
        <v>28</v>
      </c>
      <c r="B31" s="7" t="s">
        <v>83</v>
      </c>
      <c r="C31" s="2">
        <v>1250000</v>
      </c>
      <c r="D31" s="2">
        <v>1068750</v>
      </c>
      <c r="E31" s="8">
        <f>826667-811938.64</f>
        <v>14728.359999999986</v>
      </c>
      <c r="F31" s="1">
        <f>D31-E31</f>
        <v>1054021.6400000001</v>
      </c>
    </row>
    <row r="32" spans="1:6" s="9" customFormat="1" ht="25.5">
      <c r="A32" s="6" t="s">
        <v>29</v>
      </c>
      <c r="B32" s="7" t="s">
        <v>59</v>
      </c>
      <c r="C32" s="2">
        <v>800000</v>
      </c>
      <c r="D32" s="2">
        <v>684000</v>
      </c>
      <c r="E32" s="8">
        <v>684000</v>
      </c>
      <c r="F32" s="1"/>
    </row>
    <row r="33" spans="1:6" s="9" customFormat="1" ht="51">
      <c r="A33" s="6" t="s">
        <v>7</v>
      </c>
      <c r="B33" s="7" t="s">
        <v>84</v>
      </c>
      <c r="C33" s="2">
        <v>1000000</v>
      </c>
      <c r="D33" s="2">
        <v>855000</v>
      </c>
      <c r="E33" s="8">
        <v>661333</v>
      </c>
      <c r="F33" s="1">
        <v>193667</v>
      </c>
    </row>
    <row r="34" spans="1:6" s="9" customFormat="1" ht="63.75">
      <c r="A34" s="6" t="s">
        <v>7</v>
      </c>
      <c r="B34" s="7" t="s">
        <v>85</v>
      </c>
      <c r="C34" s="11">
        <v>5000000</v>
      </c>
      <c r="D34" s="2">
        <v>4275000</v>
      </c>
      <c r="E34" s="8">
        <v>3306667</v>
      </c>
      <c r="F34" s="1">
        <v>968333</v>
      </c>
    </row>
    <row r="35" spans="1:6" s="9" customFormat="1" ht="38.25">
      <c r="A35" s="6" t="s">
        <v>8</v>
      </c>
      <c r="B35" s="7" t="s">
        <v>86</v>
      </c>
      <c r="C35" s="11">
        <v>100000</v>
      </c>
      <c r="D35" s="2">
        <v>85500</v>
      </c>
      <c r="E35" s="8">
        <v>66134</v>
      </c>
      <c r="F35" s="1">
        <v>19366</v>
      </c>
    </row>
    <row r="36" spans="1:6" s="9" customFormat="1" ht="51">
      <c r="A36" s="6" t="s">
        <v>8</v>
      </c>
      <c r="B36" s="7" t="s">
        <v>87</v>
      </c>
      <c r="C36" s="11">
        <v>1000000</v>
      </c>
      <c r="D36" s="2">
        <v>855000</v>
      </c>
      <c r="E36" s="8">
        <v>855000</v>
      </c>
      <c r="F36" s="1"/>
    </row>
    <row r="37" spans="1:6" s="9" customFormat="1" ht="38.25">
      <c r="A37" s="6" t="s">
        <v>30</v>
      </c>
      <c r="B37" s="7" t="s">
        <v>73</v>
      </c>
      <c r="C37" s="11">
        <v>4000000</v>
      </c>
      <c r="D37" s="2">
        <v>3420000</v>
      </c>
      <c r="E37" s="8">
        <v>3420000</v>
      </c>
      <c r="F37" s="1"/>
    </row>
    <row r="38" spans="1:6" s="9" customFormat="1" ht="76.5">
      <c r="A38" s="12" t="s">
        <v>31</v>
      </c>
      <c r="B38" s="7" t="s">
        <v>61</v>
      </c>
      <c r="C38" s="11">
        <v>250000</v>
      </c>
      <c r="D38" s="2">
        <v>213750</v>
      </c>
      <c r="E38" s="8">
        <f>165333+48417</f>
        <v>213750</v>
      </c>
      <c r="F38" s="1"/>
    </row>
    <row r="39" spans="1:6" s="9" customFormat="1" ht="51">
      <c r="A39" s="6" t="s">
        <v>32</v>
      </c>
      <c r="B39" s="7" t="s">
        <v>104</v>
      </c>
      <c r="C39" s="11">
        <v>5000000</v>
      </c>
      <c r="D39" s="2">
        <v>4275000</v>
      </c>
      <c r="E39" s="8">
        <v>4275000</v>
      </c>
      <c r="F39" s="1"/>
    </row>
    <row r="40" spans="1:6" s="9" customFormat="1" ht="51">
      <c r="A40" s="6" t="s">
        <v>14</v>
      </c>
      <c r="B40" s="7" t="s">
        <v>111</v>
      </c>
      <c r="C40" s="11">
        <v>1000000</v>
      </c>
      <c r="D40" s="2">
        <v>855000</v>
      </c>
      <c r="E40" s="8">
        <v>855000</v>
      </c>
      <c r="F40" s="1"/>
    </row>
    <row r="41" spans="1:6" ht="38.25">
      <c r="A41" s="6" t="s">
        <v>9</v>
      </c>
      <c r="B41" s="7" t="s">
        <v>88</v>
      </c>
      <c r="C41" s="11">
        <v>500000</v>
      </c>
      <c r="D41" s="2">
        <v>427500</v>
      </c>
      <c r="E41" s="1">
        <v>427500</v>
      </c>
      <c r="F41" s="1"/>
    </row>
    <row r="42" spans="1:6" ht="127.5">
      <c r="A42" s="6" t="s">
        <v>9</v>
      </c>
      <c r="B42" s="7" t="s">
        <v>57</v>
      </c>
      <c r="C42" s="11">
        <v>1000000</v>
      </c>
      <c r="D42" s="2">
        <v>855000</v>
      </c>
      <c r="E42" s="8"/>
      <c r="F42" s="1">
        <v>855000</v>
      </c>
    </row>
    <row r="43" spans="1:6" ht="76.5">
      <c r="A43" s="6" t="s">
        <v>9</v>
      </c>
      <c r="B43" s="7" t="s">
        <v>72</v>
      </c>
      <c r="C43" s="11">
        <v>1000000</v>
      </c>
      <c r="D43" s="2">
        <v>855000</v>
      </c>
      <c r="E43" s="8"/>
      <c r="F43" s="1">
        <v>855000</v>
      </c>
    </row>
    <row r="44" spans="1:6" ht="38.25">
      <c r="A44" s="6" t="s">
        <v>33</v>
      </c>
      <c r="B44" s="7" t="s">
        <v>89</v>
      </c>
      <c r="C44" s="11">
        <v>1000000</v>
      </c>
      <c r="D44" s="2">
        <v>855000</v>
      </c>
      <c r="E44" s="8"/>
      <c r="F44" s="1">
        <v>855000</v>
      </c>
    </row>
    <row r="45" spans="1:6" ht="63.75">
      <c r="A45" s="6" t="s">
        <v>33</v>
      </c>
      <c r="B45" s="7" t="s">
        <v>90</v>
      </c>
      <c r="C45" s="11">
        <v>1250000</v>
      </c>
      <c r="D45" s="2">
        <v>1068750</v>
      </c>
      <c r="E45" s="8">
        <v>826667</v>
      </c>
      <c r="F45" s="1">
        <v>242083</v>
      </c>
    </row>
    <row r="46" spans="1:6" ht="51">
      <c r="A46" s="6" t="s">
        <v>34</v>
      </c>
      <c r="B46" s="7" t="s">
        <v>105</v>
      </c>
      <c r="C46" s="11">
        <v>1000000</v>
      </c>
      <c r="D46" s="2">
        <v>855000</v>
      </c>
      <c r="E46" s="8"/>
      <c r="F46" s="1">
        <v>855000</v>
      </c>
    </row>
    <row r="47" spans="1:6" ht="51">
      <c r="A47" s="6" t="s">
        <v>15</v>
      </c>
      <c r="B47" s="7" t="s">
        <v>64</v>
      </c>
      <c r="C47" s="13">
        <v>2000000</v>
      </c>
      <c r="D47" s="2">
        <v>1710000</v>
      </c>
      <c r="E47" s="8">
        <v>1322667</v>
      </c>
      <c r="F47" s="1">
        <v>387333</v>
      </c>
    </row>
    <row r="48" spans="1:6" ht="51">
      <c r="A48" s="6" t="s">
        <v>35</v>
      </c>
      <c r="B48" s="7" t="s">
        <v>91</v>
      </c>
      <c r="C48" s="13">
        <v>1000000</v>
      </c>
      <c r="D48" s="2">
        <v>855000</v>
      </c>
      <c r="E48" s="8">
        <v>855000</v>
      </c>
      <c r="F48" s="1"/>
    </row>
    <row r="49" spans="1:6" ht="38.25">
      <c r="A49" s="6" t="s">
        <v>35</v>
      </c>
      <c r="B49" s="7" t="s">
        <v>92</v>
      </c>
      <c r="C49" s="13">
        <v>1000000</v>
      </c>
      <c r="D49" s="2">
        <v>855000</v>
      </c>
      <c r="E49" s="8">
        <v>855000</v>
      </c>
      <c r="F49" s="1"/>
    </row>
    <row r="50" spans="1:6" ht="127.5">
      <c r="A50" s="6" t="s">
        <v>36</v>
      </c>
      <c r="B50" s="7" t="s">
        <v>66</v>
      </c>
      <c r="C50" s="13">
        <v>1000000</v>
      </c>
      <c r="D50" s="2">
        <v>855000</v>
      </c>
      <c r="E50" s="8">
        <v>855000</v>
      </c>
      <c r="F50" s="1"/>
    </row>
    <row r="51" spans="1:6" ht="51">
      <c r="A51" s="6" t="s">
        <v>36</v>
      </c>
      <c r="B51" s="7" t="s">
        <v>67</v>
      </c>
      <c r="C51" s="13">
        <v>500000</v>
      </c>
      <c r="D51" s="2">
        <v>427500</v>
      </c>
      <c r="E51" s="8"/>
      <c r="F51" s="1">
        <v>427500</v>
      </c>
    </row>
    <row r="52" spans="1:6" ht="63.75">
      <c r="A52" s="6" t="s">
        <v>36</v>
      </c>
      <c r="B52" s="7" t="s">
        <v>68</v>
      </c>
      <c r="C52" s="13">
        <v>5000000</v>
      </c>
      <c r="D52" s="2">
        <v>4275000</v>
      </c>
      <c r="E52" s="8">
        <v>4275000</v>
      </c>
      <c r="F52" s="1"/>
    </row>
    <row r="53" spans="1:6" ht="51">
      <c r="A53" s="6" t="s">
        <v>16</v>
      </c>
      <c r="B53" s="7" t="s">
        <v>62</v>
      </c>
      <c r="C53" s="13">
        <v>1000000</v>
      </c>
      <c r="D53" s="2">
        <v>855000</v>
      </c>
      <c r="E53" s="8">
        <v>855000</v>
      </c>
      <c r="F53" s="1"/>
    </row>
    <row r="54" spans="1:6" ht="89.25">
      <c r="A54" s="6" t="s">
        <v>37</v>
      </c>
      <c r="B54" s="7" t="s">
        <v>95</v>
      </c>
      <c r="C54" s="13">
        <v>2000000</v>
      </c>
      <c r="D54" s="2">
        <v>1710000</v>
      </c>
      <c r="E54" s="8">
        <v>1710000</v>
      </c>
      <c r="F54" s="1"/>
    </row>
    <row r="55" spans="1:6" ht="63.75">
      <c r="A55" s="6" t="s">
        <v>37</v>
      </c>
      <c r="B55" s="7" t="s">
        <v>96</v>
      </c>
      <c r="C55" s="13">
        <v>500000</v>
      </c>
      <c r="D55" s="2">
        <v>427500</v>
      </c>
      <c r="E55" s="8">
        <v>427500</v>
      </c>
      <c r="F55" s="1"/>
    </row>
    <row r="56" spans="1:6" ht="51">
      <c r="A56" s="6" t="s">
        <v>38</v>
      </c>
      <c r="B56" s="7" t="s">
        <v>93</v>
      </c>
      <c r="C56" s="13">
        <v>1000000</v>
      </c>
      <c r="D56" s="2">
        <v>855000</v>
      </c>
      <c r="E56" s="1">
        <v>855000</v>
      </c>
      <c r="F56" s="1"/>
    </row>
    <row r="57" spans="1:6" ht="38.25">
      <c r="A57" s="6" t="s">
        <v>38</v>
      </c>
      <c r="B57" s="7" t="s">
        <v>94</v>
      </c>
      <c r="C57" s="13">
        <v>1000000</v>
      </c>
      <c r="D57" s="2">
        <v>855000</v>
      </c>
      <c r="E57" s="8">
        <v>855000</v>
      </c>
      <c r="F57" s="1"/>
    </row>
    <row r="58" spans="1:6" ht="89.25">
      <c r="A58" s="6" t="s">
        <v>39</v>
      </c>
      <c r="B58" s="7" t="s">
        <v>97</v>
      </c>
      <c r="C58" s="13">
        <v>1000000</v>
      </c>
      <c r="D58" s="2">
        <v>855000</v>
      </c>
      <c r="E58" s="8">
        <v>855000</v>
      </c>
      <c r="F58" s="1"/>
    </row>
    <row r="59" spans="1:6" ht="51">
      <c r="A59" s="6" t="s">
        <v>40</v>
      </c>
      <c r="B59" s="7" t="s">
        <v>58</v>
      </c>
      <c r="C59" s="13">
        <v>1000000</v>
      </c>
      <c r="D59" s="2">
        <v>855000</v>
      </c>
      <c r="E59" s="8">
        <v>661333</v>
      </c>
      <c r="F59" s="1">
        <v>193667</v>
      </c>
    </row>
    <row r="60" spans="1:6" ht="38.25">
      <c r="A60" s="6" t="s">
        <v>10</v>
      </c>
      <c r="B60" s="7" t="s">
        <v>65</v>
      </c>
      <c r="C60" s="13">
        <v>500000</v>
      </c>
      <c r="D60" s="2">
        <v>427500</v>
      </c>
      <c r="E60" s="8">
        <v>427500</v>
      </c>
      <c r="F60" s="1"/>
    </row>
    <row r="61" spans="1:6" ht="51">
      <c r="A61" s="6" t="s">
        <v>10</v>
      </c>
      <c r="B61" s="7" t="s">
        <v>99</v>
      </c>
      <c r="C61" s="13">
        <v>1000000</v>
      </c>
      <c r="D61" s="2">
        <v>855000</v>
      </c>
      <c r="E61" s="8">
        <v>855000</v>
      </c>
      <c r="F61" s="1"/>
    </row>
    <row r="62" spans="1:6" ht="38.25">
      <c r="A62" s="6" t="s">
        <v>10</v>
      </c>
      <c r="B62" s="7" t="s">
        <v>98</v>
      </c>
      <c r="C62" s="13">
        <v>1500000</v>
      </c>
      <c r="D62" s="2">
        <v>1282500</v>
      </c>
      <c r="E62" s="2">
        <v>1282500</v>
      </c>
      <c r="F62" s="1"/>
    </row>
    <row r="63" spans="1:6" ht="63.75">
      <c r="A63" s="6" t="s">
        <v>11</v>
      </c>
      <c r="B63" s="7" t="s">
        <v>47</v>
      </c>
      <c r="C63" s="13">
        <v>1000000</v>
      </c>
      <c r="D63" s="2">
        <v>855000</v>
      </c>
      <c r="E63" s="8">
        <v>367735</v>
      </c>
      <c r="F63" s="1">
        <v>855000</v>
      </c>
    </row>
    <row r="64" spans="1:6" ht="51">
      <c r="A64" s="6" t="s">
        <v>11</v>
      </c>
      <c r="B64" s="7" t="s">
        <v>45</v>
      </c>
      <c r="C64" s="13">
        <v>500000</v>
      </c>
      <c r="D64" s="2">
        <v>427500</v>
      </c>
      <c r="E64" s="1">
        <v>427500</v>
      </c>
      <c r="F64" s="1"/>
    </row>
    <row r="65" spans="1:5" ht="63.75">
      <c r="A65" s="6" t="s">
        <v>11</v>
      </c>
      <c r="B65" s="7" t="s">
        <v>46</v>
      </c>
      <c r="C65" s="13">
        <v>2500000</v>
      </c>
      <c r="D65" s="2">
        <v>2137500</v>
      </c>
      <c r="E65" s="1">
        <v>2137500</v>
      </c>
    </row>
    <row r="66" spans="1:6" ht="51">
      <c r="A66" s="6" t="s">
        <v>12</v>
      </c>
      <c r="B66" s="7" t="s">
        <v>100</v>
      </c>
      <c r="C66" s="13">
        <v>250000</v>
      </c>
      <c r="D66" s="2">
        <v>213750</v>
      </c>
      <c r="E66" s="8">
        <v>213750</v>
      </c>
      <c r="F66" s="1"/>
    </row>
    <row r="67" spans="1:6" ht="38.25">
      <c r="A67" s="6" t="s">
        <v>13</v>
      </c>
      <c r="B67" s="7" t="s">
        <v>69</v>
      </c>
      <c r="C67" s="13">
        <v>2500000</v>
      </c>
      <c r="D67" s="2">
        <v>2137500</v>
      </c>
      <c r="E67" s="8">
        <v>2137500</v>
      </c>
      <c r="F67" s="1"/>
    </row>
    <row r="68" spans="1:6" ht="38.25">
      <c r="A68" s="6" t="s">
        <v>13</v>
      </c>
      <c r="B68" s="7" t="s">
        <v>70</v>
      </c>
      <c r="C68" s="13">
        <v>1000000</v>
      </c>
      <c r="D68" s="2">
        <v>855000</v>
      </c>
      <c r="E68" s="8">
        <v>855000</v>
      </c>
      <c r="F68" s="1"/>
    </row>
    <row r="69" spans="1:6" ht="38.25">
      <c r="A69" s="6" t="s">
        <v>41</v>
      </c>
      <c r="B69" s="7" t="s">
        <v>101</v>
      </c>
      <c r="C69" s="13">
        <v>5000000</v>
      </c>
      <c r="D69" s="2">
        <v>4275000</v>
      </c>
      <c r="E69" s="8">
        <v>4275000</v>
      </c>
      <c r="F69" s="1"/>
    </row>
    <row r="70" spans="1:6" ht="63.75">
      <c r="A70" s="6" t="s">
        <v>17</v>
      </c>
      <c r="B70" s="7" t="s">
        <v>102</v>
      </c>
      <c r="C70" s="13">
        <v>500000</v>
      </c>
      <c r="D70" s="2">
        <v>427500</v>
      </c>
      <c r="E70" s="8">
        <v>427500</v>
      </c>
      <c r="F70" s="1"/>
    </row>
    <row r="71" spans="1:6" ht="12.75">
      <c r="A71" s="6" t="s">
        <v>5</v>
      </c>
      <c r="C71" s="13">
        <f>SUM(C4:C70)</f>
        <v>96000000</v>
      </c>
      <c r="D71" s="13">
        <f>SUM(D4:D70)</f>
        <v>82080000</v>
      </c>
      <c r="E71" s="14">
        <f>SUM(E4:E70)</f>
        <v>64148914.36</v>
      </c>
      <c r="F71" s="14">
        <f>SUM(F4:F70)</f>
        <v>18298820.64</v>
      </c>
    </row>
    <row r="72" spans="1:6" s="15" customFormat="1" ht="35.25" customHeight="1">
      <c r="A72" s="16" t="s">
        <v>42</v>
      </c>
      <c r="B72" s="16"/>
      <c r="C72" s="16"/>
      <c r="D72" s="16"/>
      <c r="E72" s="16"/>
      <c r="F72" s="16"/>
    </row>
    <row r="73" spans="1:6" s="15" customFormat="1" ht="52.5" customHeight="1">
      <c r="A73" s="16" t="s">
        <v>43</v>
      </c>
      <c r="B73" s="16"/>
      <c r="C73" s="16"/>
      <c r="D73" s="16"/>
      <c r="E73" s="16"/>
      <c r="F73" s="16"/>
    </row>
  </sheetData>
  <mergeCells count="9">
    <mergeCell ref="A72:F72"/>
    <mergeCell ref="A73:F73"/>
    <mergeCell ref="A1:F1"/>
    <mergeCell ref="E2:E3"/>
    <mergeCell ref="A2:A3"/>
    <mergeCell ref="B2:B3"/>
    <mergeCell ref="C2:C3"/>
    <mergeCell ref="D2:D3"/>
    <mergeCell ref="F2:F3"/>
  </mergeCells>
  <printOptions gridLines="1"/>
  <pageMargins left="0.5" right="0.5" top="0.75" bottom="0.5" header="0.25" footer="0"/>
  <pageSetup fitToHeight="100" fitToWidth="1" horizontalDpi="600" verticalDpi="600" orientation="portrait" scale="92" r:id="rId1"/>
  <headerFooter alignWithMargins="0"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Beidel</dc:creator>
  <cp:keywords/>
  <dc:description/>
  <cp:lastModifiedBy>FHWA</cp:lastModifiedBy>
  <cp:lastPrinted>2006-05-03T19:02:33Z</cp:lastPrinted>
  <dcterms:created xsi:type="dcterms:W3CDTF">2002-02-08T12:21:50Z</dcterms:created>
  <dcterms:modified xsi:type="dcterms:W3CDTF">2009-02-03T12:48:18Z</dcterms:modified>
  <cp:category/>
  <cp:version/>
  <cp:contentType/>
  <cp:contentStatus/>
</cp:coreProperties>
</file>