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2390" windowHeight="9315" activeTab="0"/>
  </bookViews>
  <sheets>
    <sheet name="rg19" sheetId="1" r:id="rId1"/>
    <sheet name="Chart(2008)" sheetId="2" r:id="rId2"/>
    <sheet name="(2007)" sheetId="3" r:id="rId3"/>
    <sheet name="(2006)" sheetId="4" r:id="rId4"/>
    <sheet name="(2005)" sheetId="5" r:id="rId5"/>
    <sheet name="(2004)" sheetId="6" r:id="rId6"/>
    <sheet name="(2003)" sheetId="7" r:id="rId7"/>
    <sheet name="(2002)" sheetId="8" r:id="rId8"/>
    <sheet name="(2001)" sheetId="9" r:id="rId9"/>
    <sheet name="(2000)" sheetId="10" r:id="rId10"/>
    <sheet name="Cal Ave (in)" sheetId="11" r:id="rId11"/>
  </sheets>
  <definedNames>
    <definedName name="_xlnm.Print_Area" localSheetId="0">'rg19'!$A$1:$R$81</definedName>
    <definedName name="_xlnm.Print_Titles" localSheetId="0">'rg19'!$1:$5</definedName>
  </definedNames>
  <calcPr fullCalcOnLoad="1"/>
</workbook>
</file>

<file path=xl/sharedStrings.xml><?xml version="1.0" encoding="utf-8"?>
<sst xmlns="http://schemas.openxmlformats.org/spreadsheetml/2006/main" count="35" uniqueCount="34">
  <si>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</si>
  <si>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</si>
  <si>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</si>
  <si>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</si>
  <si>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</si>
  <si>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</si>
  <si>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</si>
  <si>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</si>
  <si>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</si>
  <si>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</si>
  <si>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</si>
  <si>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</si>
  <si>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</si>
  <si>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CY-Sum</t>
  </si>
  <si>
    <t>Dorm</t>
  </si>
  <si>
    <t>Grow</t>
  </si>
  <si>
    <t>M-A WY</t>
  </si>
  <si>
    <t>N-O WY</t>
  </si>
  <si>
    <t>Nr</t>
  </si>
  <si>
    <t>Ave</t>
  </si>
  <si>
    <t>Min</t>
  </si>
  <si>
    <t>Max</t>
  </si>
  <si>
    <t>min</t>
  </si>
  <si>
    <t>ave</t>
  </si>
  <si>
    <t>max</t>
  </si>
  <si>
    <t>CY-Ave</t>
  </si>
  <si>
    <t>Grow-Ave</t>
  </si>
  <si>
    <t>CYsum-cm</t>
  </si>
  <si>
    <t>Grow-cm</t>
  </si>
  <si>
    <t>Gw-A-sum</t>
  </si>
  <si>
    <t>CYave-cm</t>
  </si>
  <si>
    <t>Ave-Acc</t>
  </si>
  <si>
    <t>CY-Acc</t>
  </si>
  <si>
    <t>Deficit/Surplus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</si>
</sst>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505"/>
          <c:w val="0.944"/>
          <c:h val="0.8495"/>
        </c:manualLayout>
      </c:layout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5.099452054794522</c:v>
                </c:pt>
                <c:pt idx="7">
                  <c:v>4.64135135135135</c:v>
                </c:pt>
                <c:pt idx="8">
                  <c:v>4.987567567567569</c:v>
                </c:pt>
                <c:pt idx="9">
                  <c:v>4.361756756756754</c:v>
                </c:pt>
                <c:pt idx="10">
                  <c:v>4.918378378378378</c:v>
                </c:pt>
                <c:pt idx="11">
                  <c:v>5.710135135135134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8.220547945205478</c:v>
                </c:pt>
                <c:pt idx="7">
                  <c:v>8.01864864864865</c:v>
                </c:pt>
                <c:pt idx="8">
                  <c:v>10.542432432432431</c:v>
                </c:pt>
                <c:pt idx="9">
                  <c:v>7.098243243243247</c:v>
                </c:pt>
                <c:pt idx="10">
                  <c:v>12.961621621621621</c:v>
                </c:pt>
                <c:pt idx="11">
                  <c:v>8.649864864864865</c:v>
                </c:pt>
              </c:numCache>
            </c:numRef>
          </c:val>
        </c:ser>
        <c:axId val="34667231"/>
        <c:axId val="43569624"/>
      </c:areaChart>
      <c:lineChart>
        <c:grouping val="standard"/>
        <c:varyColors val="0"/>
        <c:ser>
          <c:idx val="3"/>
          <c:order val="3"/>
          <c:tx>
            <c:strRef>
              <c:f>rg19!$A$7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rg19!$B$7:$M$7</c:f>
              <c:numCache>
                <c:ptCount val="12"/>
                <c:pt idx="0">
                  <c:v>6.52</c:v>
                </c:pt>
                <c:pt idx="1">
                  <c:v>6.58</c:v>
                </c:pt>
                <c:pt idx="2">
                  <c:v>7.9</c:v>
                </c:pt>
                <c:pt idx="3">
                  <c:v>3.41</c:v>
                </c:pt>
                <c:pt idx="4">
                  <c:v>4.52</c:v>
                </c:pt>
                <c:pt idx="5">
                  <c:v>2.34</c:v>
                </c:pt>
                <c:pt idx="6">
                  <c:v>3.26</c:v>
                </c:pt>
                <c:pt idx="7">
                  <c:v>8.53</c:v>
                </c:pt>
                <c:pt idx="8">
                  <c:v>0.62</c:v>
                </c:pt>
                <c:pt idx="9">
                  <c:v>3.45</c:v>
                </c:pt>
                <c:pt idx="10">
                  <c:v>3.9</c:v>
                </c:pt>
              </c:numCache>
            </c:numRef>
          </c:val>
          <c:smooth val="0"/>
        </c:ser>
        <c:axId val="34667231"/>
        <c:axId val="43569624"/>
      </c:line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0"/>
        <c:lblOffset val="100"/>
        <c:noMultiLvlLbl val="0"/>
      </c:catAx>
      <c:valAx>
        <c:axId val="43569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Annual Precipitation Total for SRG19
by Calendar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875"/>
          <c:w val="0.9525"/>
          <c:h val="0.8025"/>
        </c:manualLayout>
      </c:layout>
      <c:lineChart>
        <c:grouping val="standard"/>
        <c:varyColors val="0"/>
        <c:ser>
          <c:idx val="0"/>
          <c:order val="0"/>
          <c:tx>
            <c:v>Yearly Total by Calendar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rg19!$A$8:$A$80</c:f>
              <c:numCache>
                <c:ptCount val="73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  <c:pt idx="72">
                  <c:v>1935</c:v>
                </c:pt>
              </c:numCache>
            </c:numRef>
          </c:cat>
          <c:val>
            <c:numRef>
              <c:f>rg19!$N$8:$N$80</c:f>
              <c:numCache>
                <c:ptCount val="73"/>
                <c:pt idx="0">
                  <c:v>47.71</c:v>
                </c:pt>
                <c:pt idx="1">
                  <c:v>61.01</c:v>
                </c:pt>
                <c:pt idx="2">
                  <c:v>81.67000000000002</c:v>
                </c:pt>
                <c:pt idx="3">
                  <c:v>71.80000000000001</c:v>
                </c:pt>
                <c:pt idx="4">
                  <c:v>83.01</c:v>
                </c:pt>
                <c:pt idx="5">
                  <c:v>70.22</c:v>
                </c:pt>
                <c:pt idx="6">
                  <c:v>54.919999999999995</c:v>
                </c:pt>
                <c:pt idx="7">
                  <c:v>48.599999999999994</c:v>
                </c:pt>
                <c:pt idx="8">
                  <c:v>61.89</c:v>
                </c:pt>
                <c:pt idx="9">
                  <c:v>68.64</c:v>
                </c:pt>
                <c:pt idx="10">
                  <c:v>76.71</c:v>
                </c:pt>
                <c:pt idx="11">
                  <c:v>80.34</c:v>
                </c:pt>
                <c:pt idx="12">
                  <c:v>76</c:v>
                </c:pt>
                <c:pt idx="13">
                  <c:v>84.05</c:v>
                </c:pt>
                <c:pt idx="14">
                  <c:v>62.379999999999995</c:v>
                </c:pt>
                <c:pt idx="15">
                  <c:v>89.82000000000001</c:v>
                </c:pt>
                <c:pt idx="16">
                  <c:v>68.19000000000001</c:v>
                </c:pt>
                <c:pt idx="17">
                  <c:v>82.46000000000001</c:v>
                </c:pt>
                <c:pt idx="18">
                  <c:v>92.17</c:v>
                </c:pt>
                <c:pt idx="19">
                  <c:v>49.89</c:v>
                </c:pt>
                <c:pt idx="20">
                  <c:v>58.22</c:v>
                </c:pt>
                <c:pt idx="21">
                  <c:v>48.800000000000004</c:v>
                </c:pt>
                <c:pt idx="22">
                  <c:v>53.85</c:v>
                </c:pt>
                <c:pt idx="23">
                  <c:v>70.88</c:v>
                </c:pt>
                <c:pt idx="24">
                  <c:v>82.75</c:v>
                </c:pt>
                <c:pt idx="25">
                  <c:v>72.67</c:v>
                </c:pt>
                <c:pt idx="26">
                  <c:v>56.589999999999996</c:v>
                </c:pt>
                <c:pt idx="27">
                  <c:v>67.57000000000001</c:v>
                </c:pt>
                <c:pt idx="28">
                  <c:v>91.14</c:v>
                </c:pt>
                <c:pt idx="29">
                  <c:v>54.77</c:v>
                </c:pt>
                <c:pt idx="30">
                  <c:v>73.92</c:v>
                </c:pt>
                <c:pt idx="31">
                  <c:v>76.89999999999999</c:v>
                </c:pt>
                <c:pt idx="32">
                  <c:v>86.11000000000001</c:v>
                </c:pt>
                <c:pt idx="33">
                  <c:v>76.80000000000001</c:v>
                </c:pt>
                <c:pt idx="34">
                  <c:v>88.75999999999999</c:v>
                </c:pt>
                <c:pt idx="35">
                  <c:v>76.53999999999999</c:v>
                </c:pt>
                <c:pt idx="36">
                  <c:v>79.97999999999999</c:v>
                </c:pt>
                <c:pt idx="37">
                  <c:v>64.78999999999999</c:v>
                </c:pt>
                <c:pt idx="38">
                  <c:v>80.50999999999999</c:v>
                </c:pt>
                <c:pt idx="39">
                  <c:v>59.61</c:v>
                </c:pt>
                <c:pt idx="40">
                  <c:v>82.03999999999999</c:v>
                </c:pt>
                <c:pt idx="41">
                  <c:v>76.36000000000001</c:v>
                </c:pt>
                <c:pt idx="42">
                  <c:v>57.41</c:v>
                </c:pt>
                <c:pt idx="43">
                  <c:v>86</c:v>
                </c:pt>
                <c:pt idx="44">
                  <c:v>60.35000000000001</c:v>
                </c:pt>
                <c:pt idx="45">
                  <c:v>66.10000000000001</c:v>
                </c:pt>
                <c:pt idx="46">
                  <c:v>82.99000000000001</c:v>
                </c:pt>
                <c:pt idx="47">
                  <c:v>67.17</c:v>
                </c:pt>
                <c:pt idx="48">
                  <c:v>73.71000000000002</c:v>
                </c:pt>
                <c:pt idx="49">
                  <c:v>56.01</c:v>
                </c:pt>
                <c:pt idx="50">
                  <c:v>85.33999999999999</c:v>
                </c:pt>
                <c:pt idx="51">
                  <c:v>70.03999999999999</c:v>
                </c:pt>
                <c:pt idx="52">
                  <c:v>69.62</c:v>
                </c:pt>
                <c:pt idx="53">
                  <c:v>66.33999999999999</c:v>
                </c:pt>
                <c:pt idx="54">
                  <c:v>67.17999999999999</c:v>
                </c:pt>
                <c:pt idx="55">
                  <c:v>66.13000000000001</c:v>
                </c:pt>
                <c:pt idx="56">
                  <c:v>72.35</c:v>
                </c:pt>
                <c:pt idx="57">
                  <c:v>70.53</c:v>
                </c:pt>
                <c:pt idx="58">
                  <c:v>90.09</c:v>
                </c:pt>
                <c:pt idx="59">
                  <c:v>85.77</c:v>
                </c:pt>
                <c:pt idx="60">
                  <c:v>68.77</c:v>
                </c:pt>
                <c:pt idx="61">
                  <c:v>74.49</c:v>
                </c:pt>
                <c:pt idx="62">
                  <c:v>65.27000000000001</c:v>
                </c:pt>
                <c:pt idx="63">
                  <c:v>72.86</c:v>
                </c:pt>
                <c:pt idx="64">
                  <c:v>67.13000000000001</c:v>
                </c:pt>
                <c:pt idx="65">
                  <c:v>73.38</c:v>
                </c:pt>
                <c:pt idx="66">
                  <c:v>49.03</c:v>
                </c:pt>
                <c:pt idx="67">
                  <c:v>62.92</c:v>
                </c:pt>
                <c:pt idx="68">
                  <c:v>62.5</c:v>
                </c:pt>
                <c:pt idx="69">
                  <c:v>65.17999999999999</c:v>
                </c:pt>
                <c:pt idx="70">
                  <c:v>65.24</c:v>
                </c:pt>
                <c:pt idx="71">
                  <c:v>86.57</c:v>
                </c:pt>
                <c:pt idx="72">
                  <c:v>59.62999999999999</c:v>
                </c:pt>
              </c:numCache>
            </c:numRef>
          </c:val>
          <c:smooth val="0"/>
        </c:ser>
        <c:ser>
          <c:idx val="1"/>
          <c:order val="1"/>
          <c:tx>
            <c:v>73 Year Mean</c:v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rg19!$A$8:$A$80</c:f>
              <c:numCache>
                <c:ptCount val="73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  <c:pt idx="11">
                  <c:v>1996</c:v>
                </c:pt>
                <c:pt idx="12">
                  <c:v>1995</c:v>
                </c:pt>
                <c:pt idx="13">
                  <c:v>1994</c:v>
                </c:pt>
                <c:pt idx="14">
                  <c:v>1993</c:v>
                </c:pt>
                <c:pt idx="15">
                  <c:v>1992</c:v>
                </c:pt>
                <c:pt idx="16">
                  <c:v>1991</c:v>
                </c:pt>
                <c:pt idx="17">
                  <c:v>1990</c:v>
                </c:pt>
                <c:pt idx="18">
                  <c:v>1989</c:v>
                </c:pt>
                <c:pt idx="19">
                  <c:v>1988</c:v>
                </c:pt>
                <c:pt idx="20">
                  <c:v>1987</c:v>
                </c:pt>
                <c:pt idx="21">
                  <c:v>1986</c:v>
                </c:pt>
                <c:pt idx="22">
                  <c:v>1985</c:v>
                </c:pt>
                <c:pt idx="23">
                  <c:v>1984</c:v>
                </c:pt>
                <c:pt idx="24">
                  <c:v>1983</c:v>
                </c:pt>
                <c:pt idx="25">
                  <c:v>1982</c:v>
                </c:pt>
                <c:pt idx="26">
                  <c:v>1981</c:v>
                </c:pt>
                <c:pt idx="27">
                  <c:v>1980</c:v>
                </c:pt>
                <c:pt idx="28">
                  <c:v>1979</c:v>
                </c:pt>
                <c:pt idx="29">
                  <c:v>1978</c:v>
                </c:pt>
                <c:pt idx="30">
                  <c:v>1977</c:v>
                </c:pt>
                <c:pt idx="31">
                  <c:v>1976</c:v>
                </c:pt>
                <c:pt idx="32">
                  <c:v>1975</c:v>
                </c:pt>
                <c:pt idx="33">
                  <c:v>1974</c:v>
                </c:pt>
                <c:pt idx="34">
                  <c:v>1973</c:v>
                </c:pt>
                <c:pt idx="35">
                  <c:v>1972</c:v>
                </c:pt>
                <c:pt idx="36">
                  <c:v>1971</c:v>
                </c:pt>
                <c:pt idx="37">
                  <c:v>1970</c:v>
                </c:pt>
                <c:pt idx="38">
                  <c:v>1969</c:v>
                </c:pt>
                <c:pt idx="39">
                  <c:v>1968</c:v>
                </c:pt>
                <c:pt idx="40">
                  <c:v>1967</c:v>
                </c:pt>
                <c:pt idx="41">
                  <c:v>1966</c:v>
                </c:pt>
                <c:pt idx="42">
                  <c:v>1965</c:v>
                </c:pt>
                <c:pt idx="43">
                  <c:v>1964</c:v>
                </c:pt>
                <c:pt idx="44">
                  <c:v>1963</c:v>
                </c:pt>
                <c:pt idx="45">
                  <c:v>1962</c:v>
                </c:pt>
                <c:pt idx="46">
                  <c:v>1961</c:v>
                </c:pt>
                <c:pt idx="47">
                  <c:v>1960</c:v>
                </c:pt>
                <c:pt idx="48">
                  <c:v>1959</c:v>
                </c:pt>
                <c:pt idx="49">
                  <c:v>1958</c:v>
                </c:pt>
                <c:pt idx="50">
                  <c:v>1957</c:v>
                </c:pt>
                <c:pt idx="51">
                  <c:v>1956</c:v>
                </c:pt>
                <c:pt idx="52">
                  <c:v>1955</c:v>
                </c:pt>
                <c:pt idx="53">
                  <c:v>1954</c:v>
                </c:pt>
                <c:pt idx="54">
                  <c:v>1953</c:v>
                </c:pt>
                <c:pt idx="55">
                  <c:v>1952</c:v>
                </c:pt>
                <c:pt idx="56">
                  <c:v>1951</c:v>
                </c:pt>
                <c:pt idx="57">
                  <c:v>1950</c:v>
                </c:pt>
                <c:pt idx="58">
                  <c:v>1949</c:v>
                </c:pt>
                <c:pt idx="59">
                  <c:v>1948</c:v>
                </c:pt>
                <c:pt idx="60">
                  <c:v>1947</c:v>
                </c:pt>
                <c:pt idx="61">
                  <c:v>1946</c:v>
                </c:pt>
                <c:pt idx="62">
                  <c:v>1945</c:v>
                </c:pt>
                <c:pt idx="63">
                  <c:v>1944</c:v>
                </c:pt>
                <c:pt idx="64">
                  <c:v>1943</c:v>
                </c:pt>
                <c:pt idx="65">
                  <c:v>1942</c:v>
                </c:pt>
                <c:pt idx="66">
                  <c:v>1941</c:v>
                </c:pt>
                <c:pt idx="67">
                  <c:v>1940</c:v>
                </c:pt>
                <c:pt idx="68">
                  <c:v>1939</c:v>
                </c:pt>
                <c:pt idx="69">
                  <c:v>1938</c:v>
                </c:pt>
                <c:pt idx="70">
                  <c:v>1937</c:v>
                </c:pt>
                <c:pt idx="71">
                  <c:v>1936</c:v>
                </c:pt>
                <c:pt idx="72">
                  <c:v>1935</c:v>
                </c:pt>
              </c:numCache>
            </c:numRef>
          </c:cat>
          <c:val>
            <c:numRef>
              <c:f>rg19!$T$8:$T$80</c:f>
              <c:numCache>
                <c:ptCount val="73"/>
                <c:pt idx="0">
                  <c:v>70.64575342465756</c:v>
                </c:pt>
                <c:pt idx="1">
                  <c:v>70.65</c:v>
                </c:pt>
                <c:pt idx="2">
                  <c:v>70.65</c:v>
                </c:pt>
                <c:pt idx="3">
                  <c:v>70.65</c:v>
                </c:pt>
                <c:pt idx="4">
                  <c:v>70.65</c:v>
                </c:pt>
                <c:pt idx="5">
                  <c:v>70.65</c:v>
                </c:pt>
                <c:pt idx="6">
                  <c:v>70.65</c:v>
                </c:pt>
                <c:pt idx="7">
                  <c:v>70.65</c:v>
                </c:pt>
                <c:pt idx="8">
                  <c:v>70.65</c:v>
                </c:pt>
                <c:pt idx="9">
                  <c:v>70.65</c:v>
                </c:pt>
                <c:pt idx="10">
                  <c:v>70.65</c:v>
                </c:pt>
                <c:pt idx="11">
                  <c:v>70.65</c:v>
                </c:pt>
                <c:pt idx="12">
                  <c:v>70.65</c:v>
                </c:pt>
                <c:pt idx="13">
                  <c:v>70.65</c:v>
                </c:pt>
                <c:pt idx="14">
                  <c:v>70.65</c:v>
                </c:pt>
                <c:pt idx="15">
                  <c:v>70.65</c:v>
                </c:pt>
                <c:pt idx="16">
                  <c:v>70.65</c:v>
                </c:pt>
                <c:pt idx="17">
                  <c:v>70.65</c:v>
                </c:pt>
                <c:pt idx="18">
                  <c:v>70.65</c:v>
                </c:pt>
                <c:pt idx="19">
                  <c:v>70.65</c:v>
                </c:pt>
                <c:pt idx="20">
                  <c:v>70.65</c:v>
                </c:pt>
                <c:pt idx="21">
                  <c:v>70.65</c:v>
                </c:pt>
                <c:pt idx="22">
                  <c:v>70.65</c:v>
                </c:pt>
                <c:pt idx="23">
                  <c:v>70.65</c:v>
                </c:pt>
                <c:pt idx="24">
                  <c:v>70.65</c:v>
                </c:pt>
                <c:pt idx="25">
                  <c:v>70.65</c:v>
                </c:pt>
                <c:pt idx="26">
                  <c:v>70.65</c:v>
                </c:pt>
                <c:pt idx="27">
                  <c:v>70.65</c:v>
                </c:pt>
                <c:pt idx="28">
                  <c:v>70.65</c:v>
                </c:pt>
                <c:pt idx="29">
                  <c:v>70.65</c:v>
                </c:pt>
                <c:pt idx="30">
                  <c:v>70.65</c:v>
                </c:pt>
                <c:pt idx="31">
                  <c:v>70.65</c:v>
                </c:pt>
                <c:pt idx="32">
                  <c:v>70.65</c:v>
                </c:pt>
                <c:pt idx="33">
                  <c:v>70.65</c:v>
                </c:pt>
                <c:pt idx="34">
                  <c:v>70.65</c:v>
                </c:pt>
                <c:pt idx="35">
                  <c:v>70.65</c:v>
                </c:pt>
                <c:pt idx="36">
                  <c:v>70.65</c:v>
                </c:pt>
                <c:pt idx="37">
                  <c:v>70.65</c:v>
                </c:pt>
                <c:pt idx="38">
                  <c:v>70.65</c:v>
                </c:pt>
                <c:pt idx="39">
                  <c:v>70.65</c:v>
                </c:pt>
                <c:pt idx="40">
                  <c:v>70.65</c:v>
                </c:pt>
                <c:pt idx="41">
                  <c:v>70.65</c:v>
                </c:pt>
                <c:pt idx="42">
                  <c:v>70.65</c:v>
                </c:pt>
                <c:pt idx="43">
                  <c:v>70.65</c:v>
                </c:pt>
                <c:pt idx="44">
                  <c:v>70.65</c:v>
                </c:pt>
                <c:pt idx="45">
                  <c:v>70.65</c:v>
                </c:pt>
                <c:pt idx="46">
                  <c:v>70.65</c:v>
                </c:pt>
                <c:pt idx="47">
                  <c:v>70.65</c:v>
                </c:pt>
                <c:pt idx="48">
                  <c:v>70.65</c:v>
                </c:pt>
                <c:pt idx="49">
                  <c:v>70.65</c:v>
                </c:pt>
                <c:pt idx="50">
                  <c:v>70.65</c:v>
                </c:pt>
                <c:pt idx="51">
                  <c:v>70.65</c:v>
                </c:pt>
                <c:pt idx="52">
                  <c:v>70.65</c:v>
                </c:pt>
                <c:pt idx="53">
                  <c:v>70.65</c:v>
                </c:pt>
                <c:pt idx="54">
                  <c:v>70.65</c:v>
                </c:pt>
                <c:pt idx="55">
                  <c:v>70.65</c:v>
                </c:pt>
                <c:pt idx="56">
                  <c:v>70.65</c:v>
                </c:pt>
                <c:pt idx="57">
                  <c:v>70.65</c:v>
                </c:pt>
                <c:pt idx="58">
                  <c:v>70.65</c:v>
                </c:pt>
                <c:pt idx="59">
                  <c:v>70.65</c:v>
                </c:pt>
                <c:pt idx="60">
                  <c:v>70.65</c:v>
                </c:pt>
                <c:pt idx="61">
                  <c:v>70.65</c:v>
                </c:pt>
                <c:pt idx="62">
                  <c:v>70.65</c:v>
                </c:pt>
                <c:pt idx="63">
                  <c:v>70.65</c:v>
                </c:pt>
                <c:pt idx="64">
                  <c:v>70.65</c:v>
                </c:pt>
                <c:pt idx="65">
                  <c:v>70.65</c:v>
                </c:pt>
                <c:pt idx="66">
                  <c:v>70.65</c:v>
                </c:pt>
                <c:pt idx="67">
                  <c:v>70.65</c:v>
                </c:pt>
                <c:pt idx="68">
                  <c:v>70.65</c:v>
                </c:pt>
                <c:pt idx="69">
                  <c:v>70.65</c:v>
                </c:pt>
                <c:pt idx="70">
                  <c:v>70.65</c:v>
                </c:pt>
                <c:pt idx="71">
                  <c:v>70.65</c:v>
                </c:pt>
                <c:pt idx="72">
                  <c:v>70.65</c:v>
                </c:pt>
              </c:numCache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31103538"/>
        <c:crosses val="autoZero"/>
        <c:auto val="1"/>
        <c:lblOffset val="100"/>
        <c:tickLblSkip val="5"/>
        <c:noMultiLvlLbl val="0"/>
      </c:catAx>
      <c:valAx>
        <c:axId val="31103538"/>
        <c:scaling>
          <c:orientation val="minMax"/>
          <c:max val="100"/>
          <c:min val="4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Precip (inches)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12489"/>
        <c:crosses val="max"/>
        <c:crossBetween val="between"/>
        <c:dispUnits/>
        <c:majorUnit val="10"/>
        <c:minorUnit val="2"/>
      </c:valAx>
      <c:spPr>
        <a:noFill/>
      </c:spPr>
    </c:plotArea>
    <c:legend>
      <c:legendPos val="r"/>
      <c:layout>
        <c:manualLayout>
          <c:xMode val="edge"/>
          <c:yMode val="edge"/>
          <c:x val="0.41925"/>
          <c:y val="0.8145"/>
          <c:w val="0.25125"/>
          <c:h val="0.0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505"/>
          <c:w val="0.94375"/>
          <c:h val="0.8495"/>
        </c:manualLayout>
      </c:layout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5.099452054794522</c:v>
                </c:pt>
                <c:pt idx="7">
                  <c:v>4.64135135135135</c:v>
                </c:pt>
                <c:pt idx="8">
                  <c:v>4.987567567567569</c:v>
                </c:pt>
                <c:pt idx="9">
                  <c:v>4.361756756756754</c:v>
                </c:pt>
                <c:pt idx="10">
                  <c:v>4.918378378378378</c:v>
                </c:pt>
                <c:pt idx="11">
                  <c:v>5.710135135135134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8.220547945205478</c:v>
                </c:pt>
                <c:pt idx="7">
                  <c:v>8.01864864864865</c:v>
                </c:pt>
                <c:pt idx="8">
                  <c:v>10.542432432432431</c:v>
                </c:pt>
                <c:pt idx="9">
                  <c:v>7.098243243243247</c:v>
                </c:pt>
                <c:pt idx="10">
                  <c:v>12.961621621621621</c:v>
                </c:pt>
                <c:pt idx="11">
                  <c:v>8.649864864864865</c:v>
                </c:pt>
              </c:numCache>
            </c:numRef>
          </c:val>
        </c:ser>
        <c:axId val="56582297"/>
        <c:axId val="39478626"/>
      </c:areaChart>
      <c:lineChart>
        <c:grouping val="standard"/>
        <c:varyColors val="0"/>
        <c:ser>
          <c:idx val="3"/>
          <c:order val="3"/>
          <c:tx>
            <c:strRef>
              <c:f>rg19!$A$8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rg19!$B$8:$M$8</c:f>
              <c:numCache>
                <c:ptCount val="12"/>
                <c:pt idx="0">
                  <c:v>4.56</c:v>
                </c:pt>
                <c:pt idx="1">
                  <c:v>2.49</c:v>
                </c:pt>
                <c:pt idx="2">
                  <c:v>4.97</c:v>
                </c:pt>
                <c:pt idx="3">
                  <c:v>4.29</c:v>
                </c:pt>
                <c:pt idx="4">
                  <c:v>0.8</c:v>
                </c:pt>
                <c:pt idx="5">
                  <c:v>6.66</c:v>
                </c:pt>
                <c:pt idx="6">
                  <c:v>4.81</c:v>
                </c:pt>
                <c:pt idx="7">
                  <c:v>4.31</c:v>
                </c:pt>
                <c:pt idx="8">
                  <c:v>2</c:v>
                </c:pt>
                <c:pt idx="9">
                  <c:v>3.95</c:v>
                </c:pt>
                <c:pt idx="10">
                  <c:v>3.11</c:v>
                </c:pt>
                <c:pt idx="11">
                  <c:v>5.76</c:v>
                </c:pt>
              </c:numCache>
            </c:numRef>
          </c:val>
          <c:smooth val="0"/>
        </c:ser>
        <c:axId val="56582297"/>
        <c:axId val="39478626"/>
      </c:line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0"/>
        <c:lblOffset val="100"/>
        <c:noMultiLvlLbl val="0"/>
      </c:catAx>
      <c:valAx>
        <c:axId val="394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505"/>
          <c:w val="0.9445"/>
          <c:h val="0.8495"/>
        </c:manualLayout>
      </c:layout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19763315"/>
        <c:axId val="43652108"/>
      </c:areaChart>
      <c:lineChart>
        <c:grouping val="standard"/>
        <c:varyColors val="0"/>
        <c:ser>
          <c:idx val="3"/>
          <c:order val="3"/>
          <c:tx>
            <c:v>2006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rg19!$B$9:$M$9</c:f>
              <c:numCache>
                <c:ptCount val="12"/>
                <c:pt idx="0">
                  <c:v>8.31</c:v>
                </c:pt>
                <c:pt idx="1">
                  <c:v>2.52</c:v>
                </c:pt>
                <c:pt idx="2">
                  <c:v>2.74</c:v>
                </c:pt>
                <c:pt idx="3">
                  <c:v>4.82</c:v>
                </c:pt>
                <c:pt idx="4">
                  <c:v>2.32</c:v>
                </c:pt>
                <c:pt idx="5">
                  <c:v>4.97</c:v>
                </c:pt>
                <c:pt idx="6">
                  <c:v>2.56</c:v>
                </c:pt>
                <c:pt idx="7">
                  <c:v>4.26</c:v>
                </c:pt>
                <c:pt idx="8">
                  <c:v>6.77</c:v>
                </c:pt>
                <c:pt idx="9">
                  <c:v>6.87</c:v>
                </c:pt>
                <c:pt idx="10">
                  <c:v>6.63</c:v>
                </c:pt>
                <c:pt idx="11">
                  <c:v>8.24</c:v>
                </c:pt>
              </c:numCache>
            </c:numRef>
          </c:val>
          <c:smooth val="0"/>
        </c:ser>
        <c:axId val="19763315"/>
        <c:axId val="43652108"/>
      </c:line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0"/>
        <c:lblOffset val="100"/>
        <c:noMultiLvlLbl val="0"/>
      </c:catAx>
      <c:valAx>
        <c:axId val="4365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505"/>
          <c:w val="0.9445"/>
          <c:h val="0.8495"/>
        </c:manualLayout>
      </c:layout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57324653"/>
        <c:axId val="46159830"/>
      </c:areaChart>
      <c:lineChart>
        <c:grouping val="standard"/>
        <c:varyColors val="0"/>
        <c:ser>
          <c:idx val="3"/>
          <c:order val="3"/>
          <c:tx>
            <c:v>2005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rg19!$B$10:$M$10</c:f>
              <c:numCache>
                <c:ptCount val="12"/>
                <c:pt idx="0">
                  <c:v>3.75</c:v>
                </c:pt>
                <c:pt idx="1">
                  <c:v>5.63</c:v>
                </c:pt>
                <c:pt idx="2">
                  <c:v>6.9</c:v>
                </c:pt>
                <c:pt idx="3">
                  <c:v>6.28</c:v>
                </c:pt>
                <c:pt idx="4">
                  <c:v>4.44</c:v>
                </c:pt>
                <c:pt idx="5">
                  <c:v>13.82</c:v>
                </c:pt>
                <c:pt idx="6">
                  <c:v>13.68</c:v>
                </c:pt>
                <c:pt idx="7">
                  <c:v>9.67</c:v>
                </c:pt>
                <c:pt idx="8">
                  <c:v>1.29</c:v>
                </c:pt>
                <c:pt idx="9">
                  <c:v>2.51</c:v>
                </c:pt>
                <c:pt idx="10">
                  <c:v>7.36</c:v>
                </c:pt>
                <c:pt idx="11">
                  <c:v>6.34</c:v>
                </c:pt>
              </c:numCache>
            </c:numRef>
          </c:val>
          <c:smooth val="0"/>
        </c:ser>
        <c:axId val="57324653"/>
        <c:axId val="46159830"/>
      </c:line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0"/>
        <c:lblOffset val="100"/>
        <c:noMultiLvlLbl val="0"/>
      </c:catAx>
      <c:valAx>
        <c:axId val="461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"/>
          <c:w val="0.9455"/>
          <c:h val="0.86"/>
        </c:manualLayout>
      </c:layout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12785287"/>
        <c:axId val="47958720"/>
      </c:areaChart>
      <c:lineChart>
        <c:grouping val="standard"/>
        <c:varyColors val="0"/>
        <c:ser>
          <c:idx val="3"/>
          <c:order val="3"/>
          <c:tx>
            <c:v>2004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rg19!$B$11:$M$11</c:f>
              <c:numCache>
                <c:ptCount val="12"/>
                <c:pt idx="0">
                  <c:v>3.29</c:v>
                </c:pt>
                <c:pt idx="1">
                  <c:v>5.61</c:v>
                </c:pt>
                <c:pt idx="2">
                  <c:v>3.35</c:v>
                </c:pt>
                <c:pt idx="3">
                  <c:v>4.12</c:v>
                </c:pt>
                <c:pt idx="4">
                  <c:v>5.97</c:v>
                </c:pt>
                <c:pt idx="5">
                  <c:v>6.64</c:v>
                </c:pt>
                <c:pt idx="6">
                  <c:v>4.54</c:v>
                </c:pt>
                <c:pt idx="7">
                  <c:v>3.7</c:v>
                </c:pt>
                <c:pt idx="8">
                  <c:v>15.78</c:v>
                </c:pt>
                <c:pt idx="9">
                  <c:v>1.3</c:v>
                </c:pt>
                <c:pt idx="10">
                  <c:v>10.02</c:v>
                </c:pt>
                <c:pt idx="11">
                  <c:v>7.48</c:v>
                </c:pt>
              </c:numCache>
            </c:numRef>
          </c:val>
          <c:smooth val="0"/>
        </c:ser>
        <c:axId val="12785287"/>
        <c:axId val="47958720"/>
      </c:line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auto val="0"/>
        <c:lblOffset val="100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28975297"/>
        <c:axId val="59451082"/>
      </c:areaChart>
      <c:lineChart>
        <c:grouping val="standard"/>
        <c:varyColors val="0"/>
        <c:ser>
          <c:idx val="3"/>
          <c:order val="3"/>
          <c:tx>
            <c:v>2003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rg19!$B$12:$M$12</c:f>
              <c:numCache>
                <c:ptCount val="12"/>
                <c:pt idx="0">
                  <c:v>2.22</c:v>
                </c:pt>
                <c:pt idx="1">
                  <c:v>9.18</c:v>
                </c:pt>
                <c:pt idx="2">
                  <c:v>5.26</c:v>
                </c:pt>
                <c:pt idx="3">
                  <c:v>7.12</c:v>
                </c:pt>
                <c:pt idx="4">
                  <c:v>10.76</c:v>
                </c:pt>
                <c:pt idx="5">
                  <c:v>7.36</c:v>
                </c:pt>
                <c:pt idx="6">
                  <c:v>10</c:v>
                </c:pt>
                <c:pt idx="7">
                  <c:v>6.26</c:v>
                </c:pt>
                <c:pt idx="8">
                  <c:v>6.3</c:v>
                </c:pt>
                <c:pt idx="9">
                  <c:v>2.53</c:v>
                </c:pt>
                <c:pt idx="10">
                  <c:v>10.51</c:v>
                </c:pt>
                <c:pt idx="11">
                  <c:v>5.51</c:v>
                </c:pt>
              </c:numCache>
            </c:numRef>
          </c:val>
          <c:smooth val="0"/>
        </c:ser>
        <c:axId val="28975297"/>
        <c:axId val="59451082"/>
      </c:line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0"/>
        <c:lblOffset val="100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75297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65297691"/>
        <c:axId val="50808308"/>
      </c:areaChart>
      <c:lineChart>
        <c:grouping val="standard"/>
        <c:varyColors val="0"/>
        <c:ser>
          <c:idx val="3"/>
          <c:order val="3"/>
          <c:tx>
            <c:v>2002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rg19!$B$13:$M$13</c:f>
              <c:numCache>
                <c:ptCount val="12"/>
                <c:pt idx="0">
                  <c:v>7.21</c:v>
                </c:pt>
                <c:pt idx="1">
                  <c:v>2.62</c:v>
                </c:pt>
                <c:pt idx="2">
                  <c:v>7.73</c:v>
                </c:pt>
                <c:pt idx="3">
                  <c:v>2.79</c:v>
                </c:pt>
                <c:pt idx="4">
                  <c:v>7.03</c:v>
                </c:pt>
                <c:pt idx="5">
                  <c:v>3.73</c:v>
                </c:pt>
                <c:pt idx="6">
                  <c:v>2.5</c:v>
                </c:pt>
                <c:pt idx="7">
                  <c:v>4.12</c:v>
                </c:pt>
                <c:pt idx="8">
                  <c:v>11.56</c:v>
                </c:pt>
                <c:pt idx="9">
                  <c:v>5.29</c:v>
                </c:pt>
                <c:pt idx="10">
                  <c:v>6.62</c:v>
                </c:pt>
                <c:pt idx="11">
                  <c:v>9.02</c:v>
                </c:pt>
              </c:numCache>
            </c:numRef>
          </c:val>
          <c:smooth val="0"/>
        </c:ser>
        <c:axId val="65297691"/>
        <c:axId val="50808308"/>
      </c:line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0"/>
        <c:lblOffset val="100"/>
        <c:noMultiLvlLbl val="0"/>
      </c:cat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54621589"/>
        <c:axId val="21832254"/>
      </c:areaChart>
      <c:lineChart>
        <c:grouping val="standard"/>
        <c:varyColors val="0"/>
        <c:ser>
          <c:idx val="3"/>
          <c:order val="3"/>
          <c:tx>
            <c:v>2001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rg19!$B$14:$M$14</c:f>
              <c:numCache>
                <c:ptCount val="12"/>
                <c:pt idx="0">
                  <c:v>5.96</c:v>
                </c:pt>
                <c:pt idx="1">
                  <c:v>5.24</c:v>
                </c:pt>
                <c:pt idx="2">
                  <c:v>6.52</c:v>
                </c:pt>
                <c:pt idx="3">
                  <c:v>2.02</c:v>
                </c:pt>
                <c:pt idx="4">
                  <c:v>3.56</c:v>
                </c:pt>
                <c:pt idx="5">
                  <c:v>7.27</c:v>
                </c:pt>
                <c:pt idx="6">
                  <c:v>2.02</c:v>
                </c:pt>
                <c:pt idx="7">
                  <c:v>4.61</c:v>
                </c:pt>
                <c:pt idx="8">
                  <c:v>7.59</c:v>
                </c:pt>
                <c:pt idx="9">
                  <c:v>3.44</c:v>
                </c:pt>
                <c:pt idx="10">
                  <c:v>3.06</c:v>
                </c:pt>
                <c:pt idx="11">
                  <c:v>3.63</c:v>
                </c:pt>
              </c:numCache>
            </c:numRef>
          </c:val>
          <c:smooth val="0"/>
        </c:ser>
        <c:axId val="54621589"/>
        <c:axId val="21832254"/>
      </c:line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0"/>
        <c:lblOffset val="100"/>
        <c:noMultiLvlLbl val="0"/>
      </c:cat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Precipitation at Coweeta CS01: RG19 (Elev 2249') 
Mean, Extremes, and Current Monthly Totals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rg19!$A$83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rg19!$B$83:$M$83</c:f>
              <c:numCache>
                <c:ptCount val="12"/>
                <c:pt idx="0">
                  <c:v>1.76</c:v>
                </c:pt>
                <c:pt idx="1">
                  <c:v>1.1</c:v>
                </c:pt>
                <c:pt idx="2">
                  <c:v>2.05</c:v>
                </c:pt>
                <c:pt idx="3">
                  <c:v>0.51</c:v>
                </c:pt>
                <c:pt idx="4">
                  <c:v>0.8</c:v>
                </c:pt>
                <c:pt idx="5">
                  <c:v>0.93</c:v>
                </c:pt>
                <c:pt idx="6">
                  <c:v>0.36</c:v>
                </c:pt>
                <c:pt idx="7">
                  <c:v>0.72</c:v>
                </c:pt>
                <c:pt idx="8">
                  <c:v>0.25</c:v>
                </c:pt>
                <c:pt idx="9">
                  <c:v>0</c:v>
                </c:pt>
                <c:pt idx="10">
                  <c:v>0.94</c:v>
                </c:pt>
                <c:pt idx="11">
                  <c:v>0.91</c:v>
                </c:pt>
              </c:numCache>
            </c:numRef>
          </c:val>
        </c:ser>
        <c:ser>
          <c:idx val="1"/>
          <c:order val="1"/>
          <c:tx>
            <c:strRef>
              <c:f>rg19!$A$84</c:f>
              <c:strCache>
                <c:ptCount val="1"/>
                <c:pt idx="0">
                  <c:v>ave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rg19!$B$84:$M$84</c:f>
              <c:numCache>
                <c:ptCount val="12"/>
                <c:pt idx="0">
                  <c:v>5.058356164383562</c:v>
                </c:pt>
                <c:pt idx="1">
                  <c:v>5.7964383561643835</c:v>
                </c:pt>
                <c:pt idx="2">
                  <c:v>5.506986301369859</c:v>
                </c:pt>
                <c:pt idx="3">
                  <c:v>5.253698630136986</c:v>
                </c:pt>
                <c:pt idx="4">
                  <c:v>4.424794520547945</c:v>
                </c:pt>
                <c:pt idx="5">
                  <c:v>4.569452054794521</c:v>
                </c:pt>
                <c:pt idx="6">
                  <c:v>5.108472222222224</c:v>
                </c:pt>
                <c:pt idx="7">
                  <c:v>4.655753424657534</c:v>
                </c:pt>
                <c:pt idx="8">
                  <c:v>5.0319178082191796</c:v>
                </c:pt>
                <c:pt idx="9">
                  <c:v>4.36739726027397</c:v>
                </c:pt>
                <c:pt idx="10">
                  <c:v>4.956027397260273</c:v>
                </c:pt>
                <c:pt idx="11">
                  <c:v>5.721917808219177</c:v>
                </c:pt>
              </c:numCache>
            </c:numRef>
          </c:val>
        </c:ser>
        <c:ser>
          <c:idx val="2"/>
          <c:order val="2"/>
          <c:tx>
            <c:strRef>
              <c:f>rg19!$A$85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rg19!$B$1:$M$1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rg19!$B$85:$M$85</c:f>
              <c:numCache>
                <c:ptCount val="12"/>
                <c:pt idx="0">
                  <c:v>7.781643835616438</c:v>
                </c:pt>
                <c:pt idx="1">
                  <c:v>9.763561643835617</c:v>
                </c:pt>
                <c:pt idx="2">
                  <c:v>9.48301369863014</c:v>
                </c:pt>
                <c:pt idx="3">
                  <c:v>5.546301369863015</c:v>
                </c:pt>
                <c:pt idx="4">
                  <c:v>13.545205479452054</c:v>
                </c:pt>
                <c:pt idx="5">
                  <c:v>8.32054794520548</c:v>
                </c:pt>
                <c:pt idx="6">
                  <c:v>8.211527777777775</c:v>
                </c:pt>
                <c:pt idx="7">
                  <c:v>8.004246575342467</c:v>
                </c:pt>
                <c:pt idx="8">
                  <c:v>10.49808219178082</c:v>
                </c:pt>
                <c:pt idx="9">
                  <c:v>7.092602739726031</c:v>
                </c:pt>
                <c:pt idx="10">
                  <c:v>12.923972602739727</c:v>
                </c:pt>
                <c:pt idx="11">
                  <c:v>8.638082191780821</c:v>
                </c:pt>
              </c:numCache>
            </c:numRef>
          </c:val>
        </c:ser>
        <c:axId val="62272559"/>
        <c:axId val="23582120"/>
      </c:areaChart>
      <c:lineChart>
        <c:grouping val="standard"/>
        <c:varyColors val="0"/>
        <c:ser>
          <c:idx val="3"/>
          <c:order val="3"/>
          <c:tx>
            <c:v>2000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rg19!$B$15:$M$15</c:f>
              <c:numCache>
                <c:ptCount val="12"/>
                <c:pt idx="0">
                  <c:v>5.95</c:v>
                </c:pt>
                <c:pt idx="1">
                  <c:v>3.06</c:v>
                </c:pt>
                <c:pt idx="2">
                  <c:v>5.3</c:v>
                </c:pt>
                <c:pt idx="3">
                  <c:v>6.74</c:v>
                </c:pt>
                <c:pt idx="4">
                  <c:v>2.39</c:v>
                </c:pt>
                <c:pt idx="5">
                  <c:v>3.8</c:v>
                </c:pt>
                <c:pt idx="6">
                  <c:v>3.25</c:v>
                </c:pt>
                <c:pt idx="7">
                  <c:v>2.14</c:v>
                </c:pt>
                <c:pt idx="8">
                  <c:v>3.46</c:v>
                </c:pt>
                <c:pt idx="9">
                  <c:v>0</c:v>
                </c:pt>
                <c:pt idx="10">
                  <c:v>9</c:v>
                </c:pt>
                <c:pt idx="11">
                  <c:v>3.51</c:v>
                </c:pt>
              </c:numCache>
            </c:numRef>
          </c:val>
          <c:smooth val="0"/>
        </c:ser>
        <c:axId val="62272559"/>
        <c:axId val="23582120"/>
      </c:line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0"/>
        <c:lblOffset val="100"/>
        <c:noMultiLvlLbl val="0"/>
      </c:catAx>
      <c:valAx>
        <c:axId val="235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Total Precipitation 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midCat"/>
        <c:dispUnits/>
        <c:min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0.569</cdr:y>
    </cdr:from>
    <cdr:to>
      <cdr:x>0.331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3718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2008
2007
</a:t>
          </a:r>
        </a:p>
      </cdr:txBody>
    </cdr:sp>
  </cdr:relSizeAnchor>
  <cdr:relSizeAnchor xmlns:cdr="http://schemas.openxmlformats.org/drawingml/2006/chartDrawing">
    <cdr:from>
      <cdr:x>0.551</cdr:x>
      <cdr:y>0.4355</cdr:y>
    </cdr:from>
    <cdr:to>
      <cdr:x>0.5865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258127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0.42025</cdr:x>
      <cdr:y>0.87925</cdr:y>
    </cdr:from>
    <cdr:to>
      <cdr:x>0.46025</cdr:x>
      <cdr:y>0.9185</cdr:y>
    </cdr:to>
    <cdr:sp>
      <cdr:nvSpPr>
        <cdr:cNvPr id="3" name="TextBox 3"/>
        <cdr:cNvSpPr txBox="1">
          <a:spLocks noChangeArrowheads="1"/>
        </cdr:cNvSpPr>
      </cdr:nvSpPr>
      <cdr:spPr>
        <a:xfrm>
          <a:off x="3638550" y="5210175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0.551</cdr:x>
      <cdr:y>0.69125</cdr:y>
    </cdr:from>
    <cdr:to>
      <cdr:x>0.59775</cdr:x>
      <cdr:y>0.7255</cdr:y>
    </cdr:to>
    <cdr:sp>
      <cdr:nvSpPr>
        <cdr:cNvPr id="4" name="TextBox 4"/>
        <cdr:cNvSpPr txBox="1">
          <a:spLocks noChangeArrowheads="1"/>
        </cdr:cNvSpPr>
      </cdr:nvSpPr>
      <cdr:spPr>
        <a:xfrm>
          <a:off x="4772025" y="40957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0.77775</cdr:x>
      <cdr:y>0.7875</cdr:y>
    </cdr:from>
    <cdr:to>
      <cdr:x>0.78</cdr:x>
      <cdr:y>0.82175</cdr:y>
    </cdr:to>
    <cdr:sp>
      <cdr:nvSpPr>
        <cdr:cNvPr id="5" name="TextBox 5"/>
        <cdr:cNvSpPr txBox="1">
          <a:spLocks noChangeArrowheads="1"/>
        </cdr:cNvSpPr>
      </cdr:nvSpPr>
      <cdr:spPr>
        <a:xfrm>
          <a:off x="6743700" y="4667250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0.786</cdr:y>
    </cdr:from>
    <cdr:to>
      <cdr:x>0.67325</cdr:x>
      <cdr:y>0.82025</cdr:y>
    </cdr:to>
    <cdr:sp>
      <cdr:nvSpPr>
        <cdr:cNvPr id="6" name="TextBox 6"/>
        <cdr:cNvSpPr txBox="1">
          <a:spLocks noChangeArrowheads="1"/>
        </cdr:cNvSpPr>
      </cdr:nvSpPr>
      <cdr:spPr>
        <a:xfrm>
          <a:off x="5819775" y="4657725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0.14475</cdr:x>
      <cdr:y>0.59275</cdr:y>
    </cdr:from>
    <cdr:to>
      <cdr:x>0.271</cdr:x>
      <cdr:y>0.66375</cdr:y>
    </cdr:to>
    <cdr:sp>
      <cdr:nvSpPr>
        <cdr:cNvPr id="7" name="Line 7"/>
        <cdr:cNvSpPr>
          <a:spLocks/>
        </cdr:cNvSpPr>
      </cdr:nvSpPr>
      <cdr:spPr>
        <a:xfrm flipH="1">
          <a:off x="1247775" y="3514725"/>
          <a:ext cx="1095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0.59275</cdr:y>
    </cdr:from>
    <cdr:to>
      <cdr:x>0.60875</cdr:x>
      <cdr:y>0.65225</cdr:y>
    </cdr:to>
    <cdr:sp>
      <cdr:nvSpPr>
        <cdr:cNvPr id="8" name="Line 8"/>
        <cdr:cNvSpPr>
          <a:spLocks/>
        </cdr:cNvSpPr>
      </cdr:nvSpPr>
      <cdr:spPr>
        <a:xfrm>
          <a:off x="2867025" y="3514725"/>
          <a:ext cx="2409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0.528</cdr:y>
    </cdr:from>
    <cdr:to>
      <cdr:x>0.29825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312420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0.51775</cdr:x>
      <cdr:y>0.41275</cdr:y>
    </cdr:from>
    <cdr:to>
      <cdr:x>0.55875</cdr:x>
      <cdr:y>0.452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24479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0.52475</cdr:x>
      <cdr:y>0.865</cdr:y>
    </cdr:from>
    <cdr:to>
      <cdr:x>0.5615</cdr:x>
      <cdr:y>0.90425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51244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0.19325</cdr:x>
      <cdr:y>0.567</cdr:y>
    </cdr:from>
    <cdr:to>
      <cdr:x>0.25</cdr:x>
      <cdr:y>0.61275</cdr:y>
    </cdr:to>
    <cdr:sp>
      <cdr:nvSpPr>
        <cdr:cNvPr id="4" name="Line 4"/>
        <cdr:cNvSpPr>
          <a:spLocks/>
        </cdr:cNvSpPr>
      </cdr:nvSpPr>
      <cdr:spPr>
        <a:xfrm flipH="1">
          <a:off x="1676400" y="3362325"/>
          <a:ext cx="495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0.67475</cdr:y>
    </cdr:from>
    <cdr:to>
      <cdr:x>0.56875</cdr:x>
      <cdr:y>0.714</cdr:y>
    </cdr:to>
    <cdr:sp>
      <cdr:nvSpPr>
        <cdr:cNvPr id="5" name="TextBox 5"/>
        <cdr:cNvSpPr txBox="1">
          <a:spLocks noChangeArrowheads="1"/>
        </cdr:cNvSpPr>
      </cdr:nvSpPr>
      <cdr:spPr>
        <a:xfrm>
          <a:off x="4486275" y="40005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0.77575</cdr:x>
      <cdr:y>0.78725</cdr:y>
    </cdr:from>
    <cdr:to>
      <cdr:x>0.7835</cdr:x>
      <cdr:y>0.82475</cdr:y>
    </cdr:to>
    <cdr:sp>
      <cdr:nvSpPr>
        <cdr:cNvPr id="6" name="TextBox 6"/>
        <cdr:cNvSpPr txBox="1">
          <a:spLocks noChangeArrowheads="1"/>
        </cdr:cNvSpPr>
      </cdr:nvSpPr>
      <cdr:spPr>
        <a:xfrm>
          <a:off x="6724650" y="4667250"/>
          <a:ext cx="66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0.7865</cdr:y>
    </cdr:from>
    <cdr:to>
      <cdr:x>0.6775</cdr:x>
      <cdr:y>0.824</cdr:y>
    </cdr:to>
    <cdr:sp>
      <cdr:nvSpPr>
        <cdr:cNvPr id="7" name="TextBox 7"/>
        <cdr:cNvSpPr txBox="1">
          <a:spLocks noChangeArrowheads="1"/>
        </cdr:cNvSpPr>
      </cdr:nvSpPr>
      <cdr:spPr>
        <a:xfrm>
          <a:off x="5810250" y="4657725"/>
          <a:ext cx="66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0.567</cdr:y>
    </cdr:from>
    <cdr:to>
      <cdr:x>0.33125</cdr:x>
      <cdr:y>0.61275</cdr:y>
    </cdr:to>
    <cdr:sp>
      <cdr:nvSpPr>
        <cdr:cNvPr id="8" name="Line 10"/>
        <cdr:cNvSpPr>
          <a:spLocks/>
        </cdr:cNvSpPr>
      </cdr:nvSpPr>
      <cdr:spPr>
        <a:xfrm>
          <a:off x="2390775" y="3362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</cdr:x>
      <cdr:y>0.54075</cdr:y>
    </cdr:from>
    <cdr:to>
      <cdr:x>0.7905</cdr:x>
      <cdr:y>0.58</cdr:y>
    </cdr:to>
    <cdr:sp>
      <cdr:nvSpPr>
        <cdr:cNvPr id="9" name="TextBox 11"/>
        <cdr:cNvSpPr txBox="1">
          <a:spLocks noChangeArrowheads="1"/>
        </cdr:cNvSpPr>
      </cdr:nvSpPr>
      <cdr:spPr>
        <a:xfrm>
          <a:off x="6372225" y="320040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0.6935</cdr:x>
      <cdr:y>0.58575</cdr:y>
    </cdr:from>
    <cdr:to>
      <cdr:x>0.743</cdr:x>
      <cdr:y>0.65975</cdr:y>
    </cdr:to>
    <cdr:sp>
      <cdr:nvSpPr>
        <cdr:cNvPr id="10" name="Line 12"/>
        <cdr:cNvSpPr>
          <a:spLocks/>
        </cdr:cNvSpPr>
      </cdr:nvSpPr>
      <cdr:spPr>
        <a:xfrm flipH="1">
          <a:off x="6010275" y="3467100"/>
          <a:ext cx="428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0.77575</cdr:x>
      <cdr:y>0.58575</cdr:y>
    </cdr:from>
    <cdr:to>
      <cdr:x>0.841</cdr:x>
      <cdr:y>0.64475</cdr:y>
    </cdr:to>
    <cdr:sp>
      <cdr:nvSpPr>
        <cdr:cNvPr id="11" name="Line 13"/>
        <cdr:cNvSpPr>
          <a:spLocks/>
        </cdr:cNvSpPr>
      </cdr:nvSpPr>
      <cdr:spPr>
        <a:xfrm>
          <a:off x="6724650" y="3467100"/>
          <a:ext cx="561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0.24025</cdr:x>
      <cdr:y>0.7685</cdr:y>
    </cdr:from>
    <cdr:to>
      <cdr:x>0.29575</cdr:x>
      <cdr:y>0.80775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45529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
2001</a:t>
          </a:r>
        </a:p>
      </cdr:txBody>
    </cdr:sp>
  </cdr:relSizeAnchor>
  <cdr:relSizeAnchor xmlns:cdr="http://schemas.openxmlformats.org/drawingml/2006/chartDrawing">
    <cdr:from>
      <cdr:x>0.51775</cdr:x>
      <cdr:y>0.41275</cdr:y>
    </cdr:from>
    <cdr:to>
      <cdr:x>0.55875</cdr:x>
      <cdr:y>0.452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24479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0.52475</cdr:x>
      <cdr:y>0.865</cdr:y>
    </cdr:from>
    <cdr:to>
      <cdr:x>0.5615</cdr:x>
      <cdr:y>0.90425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51244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0.21975</cdr:x>
      <cdr:y>0.71375</cdr:y>
    </cdr:from>
    <cdr:to>
      <cdr:x>0.24025</cdr:x>
      <cdr:y>0.7685</cdr:y>
    </cdr:to>
    <cdr:sp>
      <cdr:nvSpPr>
        <cdr:cNvPr id="4" name="Line 4"/>
        <cdr:cNvSpPr>
          <a:spLocks/>
        </cdr:cNvSpPr>
      </cdr:nvSpPr>
      <cdr:spPr>
        <a:xfrm flipH="1" flipV="1">
          <a:off x="1905000" y="4229100"/>
          <a:ext cx="180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0.67475</cdr:y>
    </cdr:from>
    <cdr:to>
      <cdr:x>0.56875</cdr:x>
      <cdr:y>0.714</cdr:y>
    </cdr:to>
    <cdr:sp>
      <cdr:nvSpPr>
        <cdr:cNvPr id="5" name="TextBox 5"/>
        <cdr:cNvSpPr txBox="1">
          <a:spLocks noChangeArrowheads="1"/>
        </cdr:cNvSpPr>
      </cdr:nvSpPr>
      <cdr:spPr>
        <a:xfrm>
          <a:off x="4486275" y="40005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0.77575</cdr:x>
      <cdr:y>0.78725</cdr:y>
    </cdr:from>
    <cdr:to>
      <cdr:x>0.7835</cdr:x>
      <cdr:y>0.8265</cdr:y>
    </cdr:to>
    <cdr:sp>
      <cdr:nvSpPr>
        <cdr:cNvPr id="6" name="TextBox 6"/>
        <cdr:cNvSpPr txBox="1">
          <a:spLocks noChangeArrowheads="1"/>
        </cdr:cNvSpPr>
      </cdr:nvSpPr>
      <cdr:spPr>
        <a:xfrm>
          <a:off x="6724650" y="4667250"/>
          <a:ext cx="66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0.7865</cdr:y>
    </cdr:from>
    <cdr:to>
      <cdr:x>0.6775</cdr:x>
      <cdr:y>0.824</cdr:y>
    </cdr:to>
    <cdr:sp>
      <cdr:nvSpPr>
        <cdr:cNvPr id="7" name="TextBox 7"/>
        <cdr:cNvSpPr txBox="1">
          <a:spLocks noChangeArrowheads="1"/>
        </cdr:cNvSpPr>
      </cdr:nvSpPr>
      <cdr:spPr>
        <a:xfrm>
          <a:off x="5810250" y="4657725"/>
          <a:ext cx="66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0.56925</cdr:y>
    </cdr:from>
    <cdr:to>
      <cdr:x>0.6615</cdr:x>
      <cdr:y>0.6085</cdr:y>
    </cdr:to>
    <cdr:sp>
      <cdr:nvSpPr>
        <cdr:cNvPr id="8" name="TextBox 9"/>
        <cdr:cNvSpPr txBox="1">
          <a:spLocks noChangeArrowheads="1"/>
        </cdr:cNvSpPr>
      </cdr:nvSpPr>
      <cdr:spPr>
        <a:xfrm>
          <a:off x="5257800" y="33718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2002
2001</a:t>
          </a:r>
        </a:p>
      </cdr:txBody>
    </cdr:sp>
  </cdr:relSizeAnchor>
  <cdr:relSizeAnchor xmlns:cdr="http://schemas.openxmlformats.org/drawingml/2006/chartDrawing">
    <cdr:from>
      <cdr:x>0.63525</cdr:x>
      <cdr:y>0.6075</cdr:y>
    </cdr:from>
    <cdr:to>
      <cdr:x>0.67775</cdr:x>
      <cdr:y>0.6195</cdr:y>
    </cdr:to>
    <cdr:sp>
      <cdr:nvSpPr>
        <cdr:cNvPr id="9" name="Line 11"/>
        <cdr:cNvSpPr>
          <a:spLocks/>
        </cdr:cNvSpPr>
      </cdr:nvSpPr>
      <cdr:spPr>
        <a:xfrm>
          <a:off x="5505450" y="3600450"/>
          <a:ext cx="3714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0.75875</cdr:y>
    </cdr:from>
    <cdr:to>
      <cdr:x>0.392</cdr:x>
      <cdr:y>0.798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449580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
2001</a:t>
          </a:r>
        </a:p>
      </cdr:txBody>
    </cdr:sp>
  </cdr:relSizeAnchor>
  <cdr:relSizeAnchor xmlns:cdr="http://schemas.openxmlformats.org/drawingml/2006/chartDrawing">
    <cdr:from>
      <cdr:x>0.51775</cdr:x>
      <cdr:y>0.41275</cdr:y>
    </cdr:from>
    <cdr:to>
      <cdr:x>0.55875</cdr:x>
      <cdr:y>0.452</cdr:y>
    </cdr:to>
    <cdr:sp>
      <cdr:nvSpPr>
        <cdr:cNvPr id="2" name="TextBox 2"/>
        <cdr:cNvSpPr txBox="1">
          <a:spLocks noChangeArrowheads="1"/>
        </cdr:cNvSpPr>
      </cdr:nvSpPr>
      <cdr:spPr>
        <a:xfrm>
          <a:off x="4486275" y="24479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0.52475</cdr:x>
      <cdr:y>0.865</cdr:y>
    </cdr:from>
    <cdr:to>
      <cdr:x>0.5615</cdr:x>
      <cdr:y>0.90425</cdr:y>
    </cdr:to>
    <cdr:sp>
      <cdr:nvSpPr>
        <cdr:cNvPr id="3" name="TextBox 3"/>
        <cdr:cNvSpPr txBox="1">
          <a:spLocks noChangeArrowheads="1"/>
        </cdr:cNvSpPr>
      </cdr:nvSpPr>
      <cdr:spPr>
        <a:xfrm>
          <a:off x="4552950" y="51244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0.2915</cdr:x>
      <cdr:y>0.74525</cdr:y>
    </cdr:from>
    <cdr:to>
      <cdr:x>0.332</cdr:x>
      <cdr:y>0.76475</cdr:y>
    </cdr:to>
    <cdr:sp>
      <cdr:nvSpPr>
        <cdr:cNvPr id="4" name="Line 4"/>
        <cdr:cNvSpPr>
          <a:spLocks/>
        </cdr:cNvSpPr>
      </cdr:nvSpPr>
      <cdr:spPr>
        <a:xfrm flipH="1" flipV="1">
          <a:off x="2524125" y="441960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0.67475</cdr:y>
    </cdr:from>
    <cdr:to>
      <cdr:x>0.56875</cdr:x>
      <cdr:y>0.714</cdr:y>
    </cdr:to>
    <cdr:sp>
      <cdr:nvSpPr>
        <cdr:cNvPr id="5" name="TextBox 5"/>
        <cdr:cNvSpPr txBox="1">
          <a:spLocks noChangeArrowheads="1"/>
        </cdr:cNvSpPr>
      </cdr:nvSpPr>
      <cdr:spPr>
        <a:xfrm>
          <a:off x="4486275" y="40005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0.77575</cdr:x>
      <cdr:y>0.78725</cdr:y>
    </cdr:from>
    <cdr:to>
      <cdr:x>0.7835</cdr:x>
      <cdr:y>0.8265</cdr:y>
    </cdr:to>
    <cdr:sp>
      <cdr:nvSpPr>
        <cdr:cNvPr id="6" name="TextBox 6"/>
        <cdr:cNvSpPr txBox="1">
          <a:spLocks noChangeArrowheads="1"/>
        </cdr:cNvSpPr>
      </cdr:nvSpPr>
      <cdr:spPr>
        <a:xfrm>
          <a:off x="6724650" y="4667250"/>
          <a:ext cx="66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0.7865</cdr:y>
    </cdr:from>
    <cdr:to>
      <cdr:x>0.7175</cdr:x>
      <cdr:y>0.82575</cdr:y>
    </cdr:to>
    <cdr:sp>
      <cdr:nvSpPr>
        <cdr:cNvPr id="7" name="TextBox 8"/>
        <cdr:cNvSpPr txBox="1">
          <a:spLocks noChangeArrowheads="1"/>
        </cdr:cNvSpPr>
      </cdr:nvSpPr>
      <cdr:spPr>
        <a:xfrm>
          <a:off x="5810250" y="4657725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2001</a:t>
          </a:r>
        </a:p>
      </cdr:txBody>
    </cdr:sp>
  </cdr:relSizeAnchor>
  <cdr:relSizeAnchor xmlns:cdr="http://schemas.openxmlformats.org/drawingml/2006/chartDrawing">
    <cdr:from>
      <cdr:x>0.63775</cdr:x>
      <cdr:y>0.773</cdr:y>
    </cdr:from>
    <cdr:to>
      <cdr:x>0.6625</cdr:x>
      <cdr:y>0.79175</cdr:y>
    </cdr:to>
    <cdr:sp>
      <cdr:nvSpPr>
        <cdr:cNvPr id="8" name="Line 10"/>
        <cdr:cNvSpPr>
          <a:spLocks/>
        </cdr:cNvSpPr>
      </cdr:nvSpPr>
      <cdr:spPr>
        <a:xfrm flipH="1" flipV="1">
          <a:off x="5524500" y="458152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0.41425</cdr:x>
      <cdr:y>0.7385</cdr:y>
    </cdr:from>
    <cdr:to>
      <cdr:x>0.462</cdr:x>
      <cdr:y>0.77775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438150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0.51775</cdr:x>
      <cdr:y>0.41275</cdr:y>
    </cdr:from>
    <cdr:to>
      <cdr:x>0.55875</cdr:x>
      <cdr:y>0.452</cdr:y>
    </cdr:to>
    <cdr:sp>
      <cdr:nvSpPr>
        <cdr:cNvPr id="2" name="TextBox 27"/>
        <cdr:cNvSpPr txBox="1">
          <a:spLocks noChangeArrowheads="1"/>
        </cdr:cNvSpPr>
      </cdr:nvSpPr>
      <cdr:spPr>
        <a:xfrm>
          <a:off x="4486275" y="2447925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0.52475</cdr:x>
      <cdr:y>0.865</cdr:y>
    </cdr:from>
    <cdr:to>
      <cdr:x>0.5615</cdr:x>
      <cdr:y>0.90425</cdr:y>
    </cdr:to>
    <cdr:sp>
      <cdr:nvSpPr>
        <cdr:cNvPr id="3" name="TextBox 29"/>
        <cdr:cNvSpPr txBox="1">
          <a:spLocks noChangeArrowheads="1"/>
        </cdr:cNvSpPr>
      </cdr:nvSpPr>
      <cdr:spPr>
        <a:xfrm>
          <a:off x="4552950" y="5124450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0.385</cdr:x>
      <cdr:y>0.75725</cdr:y>
    </cdr:from>
    <cdr:to>
      <cdr:x>0.40975</cdr:x>
      <cdr:y>0.77975</cdr:y>
    </cdr:to>
    <cdr:sp>
      <cdr:nvSpPr>
        <cdr:cNvPr id="4" name="Line 33"/>
        <cdr:cNvSpPr>
          <a:spLocks/>
        </cdr:cNvSpPr>
      </cdr:nvSpPr>
      <cdr:spPr>
        <a:xfrm flipH="1">
          <a:off x="3333750" y="448627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0.67475</cdr:y>
    </cdr:from>
    <cdr:to>
      <cdr:x>0.56875</cdr:x>
      <cdr:y>0.714</cdr:y>
    </cdr:to>
    <cdr:sp>
      <cdr:nvSpPr>
        <cdr:cNvPr id="5" name="TextBox 34"/>
        <cdr:cNvSpPr txBox="1">
          <a:spLocks noChangeArrowheads="1"/>
        </cdr:cNvSpPr>
      </cdr:nvSpPr>
      <cdr:spPr>
        <a:xfrm>
          <a:off x="4486275" y="4000500"/>
          <a:ext cx="438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0.77575</cdr:x>
      <cdr:y>0.78725</cdr:y>
    </cdr:from>
    <cdr:to>
      <cdr:x>0.8235</cdr:x>
      <cdr:y>0.8265</cdr:y>
    </cdr:to>
    <cdr:sp>
      <cdr:nvSpPr>
        <cdr:cNvPr id="6" name="TextBox 35"/>
        <cdr:cNvSpPr txBox="1">
          <a:spLocks noChangeArrowheads="1"/>
        </cdr:cNvSpPr>
      </cdr:nvSpPr>
      <cdr:spPr>
        <a:xfrm>
          <a:off x="6724650" y="4667250"/>
          <a:ext cx="419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2000</a:t>
          </a:r>
        </a:p>
      </cdr:txBody>
    </cdr:sp>
  </cdr:relSizeAnchor>
  <cdr:relSizeAnchor xmlns:cdr="http://schemas.openxmlformats.org/drawingml/2006/chartDrawing">
    <cdr:from>
      <cdr:x>0.797</cdr:x>
      <cdr:y>0.826</cdr:y>
    </cdr:from>
    <cdr:to>
      <cdr:x>0.8165</cdr:x>
      <cdr:y>0.841</cdr:y>
    </cdr:to>
    <cdr:sp>
      <cdr:nvSpPr>
        <cdr:cNvPr id="7" name="Line 39"/>
        <cdr:cNvSpPr>
          <a:spLocks/>
        </cdr:cNvSpPr>
      </cdr:nvSpPr>
      <cdr:spPr>
        <a:xfrm>
          <a:off x="6915150" y="4895850"/>
          <a:ext cx="1714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0.61575</cdr:y>
    </cdr:from>
    <cdr:to>
      <cdr:x>0.4885</cdr:x>
      <cdr:y>0.655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6480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2007
2007
</a:t>
          </a:r>
        </a:p>
      </cdr:txBody>
    </cdr:sp>
  </cdr:relSizeAnchor>
  <cdr:relSizeAnchor xmlns:cdr="http://schemas.openxmlformats.org/drawingml/2006/chartDrawing">
    <cdr:from>
      <cdr:x>0.551</cdr:x>
      <cdr:y>0.436</cdr:y>
    </cdr:from>
    <cdr:to>
      <cdr:x>0.5865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258127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0.42075</cdr:x>
      <cdr:y>0.88225</cdr:y>
    </cdr:from>
    <cdr:to>
      <cdr:x>0.46075</cdr:x>
      <cdr:y>0.9215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29225"/>
          <a:ext cx="342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0.551</cdr:x>
      <cdr:y>0.69325</cdr:y>
    </cdr:from>
    <cdr:to>
      <cdr:x>0.5975</cdr:x>
      <cdr:y>0.7275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72025" y="41052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0.77725</cdr:x>
      <cdr:y>0.79</cdr:y>
    </cdr:from>
    <cdr:to>
      <cdr:x>0.7795</cdr:x>
      <cdr:y>0.82425</cdr:y>
    </cdr:to>
    <cdr:sp>
      <cdr:nvSpPr>
        <cdr:cNvPr id="5" name="TextBox 5"/>
        <cdr:cNvSpPr txBox="1">
          <a:spLocks noChangeArrowheads="1"/>
        </cdr:cNvSpPr>
      </cdr:nvSpPr>
      <cdr:spPr>
        <a:xfrm>
          <a:off x="6743700" y="4686300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0.7885</cdr:y>
    </cdr:from>
    <cdr:to>
      <cdr:x>0.67325</cdr:x>
      <cdr:y>0.82275</cdr:y>
    </cdr:to>
    <cdr:sp>
      <cdr:nvSpPr>
        <cdr:cNvPr id="6" name="TextBox 6"/>
        <cdr:cNvSpPr txBox="1">
          <a:spLocks noChangeArrowheads="1"/>
        </cdr:cNvSpPr>
      </cdr:nvSpPr>
      <cdr:spPr>
        <a:xfrm>
          <a:off x="5819775" y="4676775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0.648</cdr:y>
    </cdr:from>
    <cdr:to>
      <cdr:x>0.4215</cdr:x>
      <cdr:y>0.73</cdr:y>
    </cdr:to>
    <cdr:sp>
      <cdr:nvSpPr>
        <cdr:cNvPr id="7" name="Line 7"/>
        <cdr:cNvSpPr>
          <a:spLocks/>
        </cdr:cNvSpPr>
      </cdr:nvSpPr>
      <cdr:spPr>
        <a:xfrm flipH="1">
          <a:off x="2619375" y="3838575"/>
          <a:ext cx="10287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0.65475</cdr:y>
    </cdr:from>
    <cdr:to>
      <cdr:x>0.5565</cdr:x>
      <cdr:y>0.73075</cdr:y>
    </cdr:to>
    <cdr:sp>
      <cdr:nvSpPr>
        <cdr:cNvPr id="8" name="Line 8"/>
        <cdr:cNvSpPr>
          <a:spLocks/>
        </cdr:cNvSpPr>
      </cdr:nvSpPr>
      <cdr:spPr>
        <a:xfrm>
          <a:off x="4162425" y="38766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0.3345</cdr:x>
      <cdr:y>0.6535</cdr:y>
    </cdr:from>
    <cdr:to>
      <cdr:x>0.39</cdr:x>
      <cdr:y>0.6925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38766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2006
</a:t>
          </a:r>
        </a:p>
      </cdr:txBody>
    </cdr:sp>
  </cdr:relSizeAnchor>
  <cdr:relSizeAnchor xmlns:cdr="http://schemas.openxmlformats.org/drawingml/2006/chartDrawing">
    <cdr:from>
      <cdr:x>0.55075</cdr:x>
      <cdr:y>0.43575</cdr:y>
    </cdr:from>
    <cdr:to>
      <cdr:x>0.58625</cdr:x>
      <cdr:y>0.47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2581275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0.38075</cdr:x>
      <cdr:y>0.89675</cdr:y>
    </cdr:from>
    <cdr:to>
      <cdr:x>0.413</cdr:x>
      <cdr:y>0.931</cdr:y>
    </cdr:to>
    <cdr:sp>
      <cdr:nvSpPr>
        <cdr:cNvPr id="3" name="TextBox 3"/>
        <cdr:cNvSpPr txBox="1">
          <a:spLocks noChangeArrowheads="1"/>
        </cdr:cNvSpPr>
      </cdr:nvSpPr>
      <cdr:spPr>
        <a:xfrm>
          <a:off x="3295650" y="5314950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0.55075</cdr:x>
      <cdr:y>0.69175</cdr:y>
    </cdr:from>
    <cdr:to>
      <cdr:x>0.59725</cdr:x>
      <cdr:y>0.726</cdr:y>
    </cdr:to>
    <cdr:sp>
      <cdr:nvSpPr>
        <cdr:cNvPr id="4" name="TextBox 4"/>
        <cdr:cNvSpPr txBox="1">
          <a:spLocks noChangeArrowheads="1"/>
        </cdr:cNvSpPr>
      </cdr:nvSpPr>
      <cdr:spPr>
        <a:xfrm>
          <a:off x="4772025" y="409575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0.77775</cdr:x>
      <cdr:y>0.78825</cdr:y>
    </cdr:from>
    <cdr:to>
      <cdr:x>0.78</cdr:x>
      <cdr:y>0.8225</cdr:y>
    </cdr:to>
    <cdr:sp>
      <cdr:nvSpPr>
        <cdr:cNvPr id="5" name="TextBox 5"/>
        <cdr:cNvSpPr txBox="1">
          <a:spLocks noChangeArrowheads="1"/>
        </cdr:cNvSpPr>
      </cdr:nvSpPr>
      <cdr:spPr>
        <a:xfrm>
          <a:off x="6743700" y="4676775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0.78675</cdr:y>
    </cdr:from>
    <cdr:to>
      <cdr:x>0.67325</cdr:x>
      <cdr:y>0.821</cdr:y>
    </cdr:to>
    <cdr:sp>
      <cdr:nvSpPr>
        <cdr:cNvPr id="6" name="TextBox 6"/>
        <cdr:cNvSpPr txBox="1">
          <a:spLocks noChangeArrowheads="1"/>
        </cdr:cNvSpPr>
      </cdr:nvSpPr>
      <cdr:spPr>
        <a:xfrm>
          <a:off x="5819775" y="4667250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0.18775</cdr:x>
      <cdr:y>0.67275</cdr:y>
    </cdr:from>
    <cdr:to>
      <cdr:x>0.33375</cdr:x>
      <cdr:y>0.7875</cdr:y>
    </cdr:to>
    <cdr:sp>
      <cdr:nvSpPr>
        <cdr:cNvPr id="7" name="Line 7"/>
        <cdr:cNvSpPr>
          <a:spLocks/>
        </cdr:cNvSpPr>
      </cdr:nvSpPr>
      <cdr:spPr>
        <a:xfrm flipH="1">
          <a:off x="1628775" y="3990975"/>
          <a:ext cx="12668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0.38975</cdr:x>
      <cdr:y>0.6735</cdr:y>
    </cdr:from>
    <cdr:to>
      <cdr:x>0.46625</cdr:x>
      <cdr:y>0.74925</cdr:y>
    </cdr:to>
    <cdr:sp>
      <cdr:nvSpPr>
        <cdr:cNvPr id="8" name="Line 8"/>
        <cdr:cNvSpPr>
          <a:spLocks/>
        </cdr:cNvSpPr>
      </cdr:nvSpPr>
      <cdr:spPr>
        <a:xfrm>
          <a:off x="3381375" y="3990975"/>
          <a:ext cx="666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0.7675</cdr:y>
    </cdr:from>
    <cdr:to>
      <cdr:x>0.5815</cdr:x>
      <cdr:y>0.8065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5529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2005
</a:t>
          </a:r>
        </a:p>
      </cdr:txBody>
    </cdr:sp>
  </cdr:relSizeAnchor>
  <cdr:relSizeAnchor xmlns:cdr="http://schemas.openxmlformats.org/drawingml/2006/chartDrawing">
    <cdr:from>
      <cdr:x>0.565</cdr:x>
      <cdr:y>0.67275</cdr:y>
    </cdr:from>
    <cdr:to>
      <cdr:x>0.60375</cdr:x>
      <cdr:y>0.707</cdr:y>
    </cdr:to>
    <cdr:sp>
      <cdr:nvSpPr>
        <cdr:cNvPr id="2" name="TextBox 2"/>
        <cdr:cNvSpPr txBox="1">
          <a:spLocks noChangeArrowheads="1"/>
        </cdr:cNvSpPr>
      </cdr:nvSpPr>
      <cdr:spPr>
        <a:xfrm>
          <a:off x="4895850" y="39909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0.38075</cdr:x>
      <cdr:y>0.89675</cdr:y>
    </cdr:from>
    <cdr:to>
      <cdr:x>0.414</cdr:x>
      <cdr:y>0.931</cdr:y>
    </cdr:to>
    <cdr:sp>
      <cdr:nvSpPr>
        <cdr:cNvPr id="3" name="TextBox 3"/>
        <cdr:cNvSpPr txBox="1">
          <a:spLocks noChangeArrowheads="1"/>
        </cdr:cNvSpPr>
      </cdr:nvSpPr>
      <cdr:spPr>
        <a:xfrm>
          <a:off x="3295650" y="5314950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0.581</cdr:x>
      <cdr:y>0.8065</cdr:y>
    </cdr:from>
    <cdr:to>
      <cdr:x>0.631</cdr:x>
      <cdr:y>0.84075</cdr:y>
    </cdr:to>
    <cdr:sp>
      <cdr:nvSpPr>
        <cdr:cNvPr id="4" name="TextBox 5"/>
        <cdr:cNvSpPr txBox="1">
          <a:spLocks noChangeArrowheads="1"/>
        </cdr:cNvSpPr>
      </cdr:nvSpPr>
      <cdr:spPr>
        <a:xfrm>
          <a:off x="5038725" y="47815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0.77775</cdr:x>
      <cdr:y>0.78825</cdr:y>
    </cdr:from>
    <cdr:to>
      <cdr:x>0.78</cdr:x>
      <cdr:y>0.8225</cdr:y>
    </cdr:to>
    <cdr:sp>
      <cdr:nvSpPr>
        <cdr:cNvPr id="5" name="TextBox 6"/>
        <cdr:cNvSpPr txBox="1">
          <a:spLocks noChangeArrowheads="1"/>
        </cdr:cNvSpPr>
      </cdr:nvSpPr>
      <cdr:spPr>
        <a:xfrm>
          <a:off x="6743700" y="4676775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0.78675</cdr:y>
    </cdr:from>
    <cdr:to>
      <cdr:x>0.67325</cdr:x>
      <cdr:y>0.821</cdr:y>
    </cdr:to>
    <cdr:sp>
      <cdr:nvSpPr>
        <cdr:cNvPr id="6" name="TextBox 7"/>
        <cdr:cNvSpPr txBox="1">
          <a:spLocks noChangeArrowheads="1"/>
        </cdr:cNvSpPr>
      </cdr:nvSpPr>
      <cdr:spPr>
        <a:xfrm>
          <a:off x="5819775" y="4667250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</cdr:x>
      <cdr:y>0.69725</cdr:y>
    </cdr:from>
    <cdr:to>
      <cdr:x>0.52675</cdr:x>
      <cdr:y>0.78575</cdr:y>
    </cdr:to>
    <cdr:sp>
      <cdr:nvSpPr>
        <cdr:cNvPr id="7" name="Line 8"/>
        <cdr:cNvSpPr>
          <a:spLocks/>
        </cdr:cNvSpPr>
      </cdr:nvSpPr>
      <cdr:spPr>
        <a:xfrm flipH="1" flipV="1">
          <a:off x="3790950" y="4133850"/>
          <a:ext cx="7810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0.573</cdr:x>
      <cdr:y>0.71175</cdr:y>
    </cdr:from>
    <cdr:to>
      <cdr:x>0.671</cdr:x>
      <cdr:y>0.78675</cdr:y>
    </cdr:to>
    <cdr:sp>
      <cdr:nvSpPr>
        <cdr:cNvPr id="8" name="Line 9"/>
        <cdr:cNvSpPr>
          <a:spLocks/>
        </cdr:cNvSpPr>
      </cdr:nvSpPr>
      <cdr:spPr>
        <a:xfrm flipV="1">
          <a:off x="4972050" y="4219575"/>
          <a:ext cx="8477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0.51875</cdr:y>
    </cdr:from>
    <cdr:to>
      <cdr:x>0.5375</cdr:x>
      <cdr:y>0.558</cdr:y>
    </cdr:to>
    <cdr:sp>
      <cdr:nvSpPr>
        <cdr:cNvPr id="1" name="TextBox 1"/>
        <cdr:cNvSpPr txBox="1">
          <a:spLocks noChangeArrowheads="1"/>
        </cdr:cNvSpPr>
      </cdr:nvSpPr>
      <cdr:spPr>
        <a:xfrm>
          <a:off x="4181475" y="3076575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0.25725</cdr:x>
      <cdr:y>0.4785</cdr:y>
    </cdr:from>
    <cdr:to>
      <cdr:x>0.304</cdr:x>
      <cdr:y>0.51775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2838450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Max</a:t>
          </a:r>
        </a:p>
      </cdr:txBody>
    </cdr:sp>
  </cdr:relSizeAnchor>
  <cdr:relSizeAnchor xmlns:cdr="http://schemas.openxmlformats.org/drawingml/2006/chartDrawing">
    <cdr:from>
      <cdr:x>0.38125</cdr:x>
      <cdr:y>0.89425</cdr:y>
    </cdr:from>
    <cdr:to>
      <cdr:x>0.4145</cdr:x>
      <cdr:y>0.9285</cdr:y>
    </cdr:to>
    <cdr:sp>
      <cdr:nvSpPr>
        <cdr:cNvPr id="3" name="TextBox 3"/>
        <cdr:cNvSpPr txBox="1">
          <a:spLocks noChangeArrowheads="1"/>
        </cdr:cNvSpPr>
      </cdr:nvSpPr>
      <cdr:spPr>
        <a:xfrm>
          <a:off x="3305175" y="5305425"/>
          <a:ext cx="285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Min</a:t>
          </a:r>
        </a:p>
      </cdr:txBody>
    </cdr:sp>
  </cdr:relSizeAnchor>
  <cdr:relSizeAnchor xmlns:cdr="http://schemas.openxmlformats.org/drawingml/2006/chartDrawing">
    <cdr:from>
      <cdr:x>0.537</cdr:x>
      <cdr:y>0.53725</cdr:y>
    </cdr:from>
    <cdr:to>
      <cdr:x>0.8285</cdr:x>
      <cdr:y>0.7075</cdr:y>
    </cdr:to>
    <cdr:sp>
      <cdr:nvSpPr>
        <cdr:cNvPr id="4" name="Line 4"/>
        <cdr:cNvSpPr>
          <a:spLocks/>
        </cdr:cNvSpPr>
      </cdr:nvSpPr>
      <cdr:spPr>
        <a:xfrm>
          <a:off x="4657725" y="3181350"/>
          <a:ext cx="25336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0.5805</cdr:x>
      <cdr:y>0.85475</cdr:y>
    </cdr:from>
    <cdr:to>
      <cdr:x>0.63825</cdr:x>
      <cdr:y>0.894</cdr:y>
    </cdr:to>
    <cdr:sp>
      <cdr:nvSpPr>
        <cdr:cNvPr id="5" name="TextBox 5"/>
        <cdr:cNvSpPr txBox="1">
          <a:spLocks noChangeArrowheads="1"/>
        </cdr:cNvSpPr>
      </cdr:nvSpPr>
      <cdr:spPr>
        <a:xfrm>
          <a:off x="5029200" y="5067300"/>
          <a:ext cx="504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Mean</a:t>
          </a:r>
        </a:p>
      </cdr:txBody>
    </cdr:sp>
  </cdr:relSizeAnchor>
  <cdr:relSizeAnchor xmlns:cdr="http://schemas.openxmlformats.org/drawingml/2006/chartDrawing">
    <cdr:from>
      <cdr:x>0.77625</cdr:x>
      <cdr:y>0.78425</cdr:y>
    </cdr:from>
    <cdr:to>
      <cdr:x>0.7785</cdr:x>
      <cdr:y>0.8185</cdr:y>
    </cdr:to>
    <cdr:sp>
      <cdr:nvSpPr>
        <cdr:cNvPr id="6" name="TextBox 6"/>
        <cdr:cNvSpPr txBox="1">
          <a:spLocks noChangeArrowheads="1"/>
        </cdr:cNvSpPr>
      </cdr:nvSpPr>
      <cdr:spPr>
        <a:xfrm>
          <a:off x="6734175" y="4648200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</cdr:x>
      <cdr:y>0.78275</cdr:y>
    </cdr:from>
    <cdr:to>
      <cdr:x>0.67225</cdr:x>
      <cdr:y>0.817</cdr:y>
    </cdr:to>
    <cdr:sp>
      <cdr:nvSpPr>
        <cdr:cNvPr id="7" name="TextBox 7"/>
        <cdr:cNvSpPr txBox="1">
          <a:spLocks noChangeArrowheads="1"/>
        </cdr:cNvSpPr>
      </cdr:nvSpPr>
      <cdr:spPr>
        <a:xfrm>
          <a:off x="5810250" y="4638675"/>
          <a:ext cx="19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0.204</cdr:x>
      <cdr:y>0.538</cdr:y>
    </cdr:from>
    <cdr:to>
      <cdr:x>0.47325</cdr:x>
      <cdr:y>0.7355</cdr:y>
    </cdr:to>
    <cdr:sp>
      <cdr:nvSpPr>
        <cdr:cNvPr id="8" name="Line 12"/>
        <cdr:cNvSpPr>
          <a:spLocks/>
        </cdr:cNvSpPr>
      </cdr:nvSpPr>
      <cdr:spPr>
        <a:xfrm flipH="1">
          <a:off x="1762125" y="3190875"/>
          <a:ext cx="233362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workbookViewId="0" topLeftCell="A1">
      <selection activeCell="M8" sqref="M8"/>
    </sheetView>
  </sheetViews>
  <sheetFormatPr defaultColWidth="9.140625" defaultRowHeight="12.75"/>
  <cols>
    <col min="1" max="13" width="6.7109375" style="0" customWidth="1"/>
    <col min="14" max="18" width="7.8515625" style="0" customWidth="1"/>
    <col min="22" max="23" width="9.7109375" style="0" customWidth="1"/>
  </cols>
  <sheetData>
    <row r="1" spans="1:18" ht="12.7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9" t="s">
        <v>17</v>
      </c>
    </row>
    <row r="2" spans="1:18" ht="12.75">
      <c r="A2" s="10" t="s">
        <v>18</v>
      </c>
      <c r="B2" s="1">
        <f>COUNT(B8:B81)</f>
        <v>73</v>
      </c>
      <c r="C2" s="1">
        <f aca="true" t="shared" si="0" ref="C2:R2">COUNT(C8:C81)</f>
        <v>73</v>
      </c>
      <c r="D2" s="1">
        <f t="shared" si="0"/>
        <v>73</v>
      </c>
      <c r="E2" s="1">
        <f t="shared" si="0"/>
        <v>73</v>
      </c>
      <c r="F2" s="1">
        <f t="shared" si="0"/>
        <v>73</v>
      </c>
      <c r="G2" s="1">
        <f t="shared" si="0"/>
        <v>73</v>
      </c>
      <c r="H2" s="1">
        <f t="shared" si="0"/>
        <v>73</v>
      </c>
      <c r="I2" s="1">
        <f t="shared" si="0"/>
        <v>74</v>
      </c>
      <c r="J2" s="1">
        <f t="shared" si="0"/>
        <v>74</v>
      </c>
      <c r="K2" s="1">
        <f t="shared" si="0"/>
        <v>74</v>
      </c>
      <c r="L2" s="1">
        <f t="shared" si="0"/>
        <v>74</v>
      </c>
      <c r="M2" s="1">
        <f t="shared" si="0"/>
        <v>74</v>
      </c>
      <c r="N2" s="1">
        <f t="shared" si="0"/>
        <v>73</v>
      </c>
      <c r="O2" s="1">
        <f t="shared" si="0"/>
        <v>73</v>
      </c>
      <c r="P2" s="1">
        <f t="shared" si="0"/>
        <v>73</v>
      </c>
      <c r="Q2" s="1">
        <f t="shared" si="0"/>
        <v>72</v>
      </c>
      <c r="R2" s="1">
        <f t="shared" si="0"/>
        <v>73</v>
      </c>
    </row>
    <row r="3" spans="1:18" ht="12.75">
      <c r="A3" s="10" t="s">
        <v>19</v>
      </c>
      <c r="B3" s="2">
        <f>AVERAGE(B8:B81)</f>
        <v>6.8183561643835615</v>
      </c>
      <c r="C3" s="2">
        <f aca="true" t="shared" si="1" ref="C3:R3">AVERAGE(C8:C81)</f>
        <v>6.896438356164383</v>
      </c>
      <c r="D3" s="2">
        <f t="shared" si="1"/>
        <v>7.556986301369859</v>
      </c>
      <c r="E3" s="2">
        <f t="shared" si="1"/>
        <v>5.763698630136986</v>
      </c>
      <c r="F3" s="2">
        <f t="shared" si="1"/>
        <v>5.2247945205479445</v>
      </c>
      <c r="G3" s="2">
        <f t="shared" si="1"/>
        <v>5.499452054794521</v>
      </c>
      <c r="H3" s="2">
        <f t="shared" si="1"/>
        <v>5.4594520547945224</v>
      </c>
      <c r="I3" s="2">
        <f t="shared" si="1"/>
        <v>5.36135135135135</v>
      </c>
      <c r="J3" s="2">
        <f t="shared" si="1"/>
        <v>5.237567567567569</v>
      </c>
      <c r="K3" s="2">
        <f t="shared" si="1"/>
        <v>4.361756756756754</v>
      </c>
      <c r="L3" s="2">
        <f t="shared" si="1"/>
        <v>5.8583783783783785</v>
      </c>
      <c r="M3" s="2">
        <f t="shared" si="1"/>
        <v>6.6201351351351345</v>
      </c>
      <c r="N3" s="2">
        <f t="shared" si="1"/>
        <v>70.64575342465756</v>
      </c>
      <c r="O3" s="2">
        <f t="shared" si="1"/>
        <v>39.56342465753427</v>
      </c>
      <c r="P3" s="2">
        <f t="shared" si="1"/>
        <v>31.15150684931507</v>
      </c>
      <c r="Q3" s="2">
        <f t="shared" si="1"/>
        <v>70.90833333333335</v>
      </c>
      <c r="R3" s="2">
        <f t="shared" si="1"/>
        <v>70.7149315068493</v>
      </c>
    </row>
    <row r="4" spans="1:18" ht="12.75">
      <c r="A4" s="10" t="s">
        <v>20</v>
      </c>
      <c r="B4" s="2">
        <f>MIN(B8:B80)</f>
        <v>1.76</v>
      </c>
      <c r="C4" s="2">
        <f aca="true" t="shared" si="2" ref="C4:R4">MIN(C8:C80)</f>
        <v>1.1</v>
      </c>
      <c r="D4" s="2">
        <f t="shared" si="2"/>
        <v>2.05</v>
      </c>
      <c r="E4" s="2">
        <f t="shared" si="2"/>
        <v>0.51</v>
      </c>
      <c r="F4" s="2">
        <f t="shared" si="2"/>
        <v>0.8</v>
      </c>
      <c r="G4" s="2">
        <f t="shared" si="2"/>
        <v>0.93</v>
      </c>
      <c r="H4" s="2">
        <f t="shared" si="2"/>
        <v>0.36</v>
      </c>
      <c r="I4" s="2">
        <f t="shared" si="2"/>
        <v>0.72</v>
      </c>
      <c r="J4" s="2">
        <f t="shared" si="2"/>
        <v>0.25</v>
      </c>
      <c r="K4" s="2">
        <f t="shared" si="2"/>
        <v>0</v>
      </c>
      <c r="L4" s="2">
        <f t="shared" si="2"/>
        <v>0.94</v>
      </c>
      <c r="M4" s="2">
        <f t="shared" si="2"/>
        <v>0.91</v>
      </c>
      <c r="N4" s="2">
        <f t="shared" si="2"/>
        <v>47.71</v>
      </c>
      <c r="O4" s="2">
        <f t="shared" si="2"/>
        <v>21.64</v>
      </c>
      <c r="P4" s="2">
        <f t="shared" si="2"/>
        <v>15.04</v>
      </c>
      <c r="Q4" s="2">
        <f t="shared" si="2"/>
        <v>47.29</v>
      </c>
      <c r="R4" s="2">
        <f t="shared" si="2"/>
        <v>41.959999999999994</v>
      </c>
    </row>
    <row r="5" spans="1:32" ht="12.75">
      <c r="A5" s="12" t="s">
        <v>21</v>
      </c>
      <c r="B5" s="3">
        <f>MAX(B8:B81)</f>
        <v>14.6</v>
      </c>
      <c r="C5" s="3">
        <f aca="true" t="shared" si="3" ref="C5:R5">MAX(C8:C81)</f>
        <v>16.66</v>
      </c>
      <c r="D5" s="3">
        <f t="shared" si="3"/>
        <v>17.04</v>
      </c>
      <c r="E5" s="3">
        <f t="shared" si="3"/>
        <v>11.31</v>
      </c>
      <c r="F5" s="3">
        <f t="shared" si="3"/>
        <v>18.77</v>
      </c>
      <c r="G5" s="3">
        <f t="shared" si="3"/>
        <v>13.82</v>
      </c>
      <c r="H5" s="3">
        <f t="shared" si="3"/>
        <v>13.68</v>
      </c>
      <c r="I5" s="3">
        <f t="shared" si="3"/>
        <v>13.38</v>
      </c>
      <c r="J5" s="3">
        <f t="shared" si="3"/>
        <v>15.78</v>
      </c>
      <c r="K5" s="3">
        <f t="shared" si="3"/>
        <v>11.46</v>
      </c>
      <c r="L5" s="3">
        <f t="shared" si="3"/>
        <v>18.82</v>
      </c>
      <c r="M5" s="3">
        <f t="shared" si="3"/>
        <v>15.27</v>
      </c>
      <c r="N5" s="3">
        <f t="shared" si="3"/>
        <v>92.17</v>
      </c>
      <c r="O5" s="3">
        <f t="shared" si="3"/>
        <v>56.85</v>
      </c>
      <c r="P5" s="3">
        <f t="shared" si="3"/>
        <v>52.05000000000001</v>
      </c>
      <c r="Q5" s="3">
        <f t="shared" si="3"/>
        <v>101.47000000000001</v>
      </c>
      <c r="R5" s="3">
        <f t="shared" si="3"/>
        <v>107.05</v>
      </c>
      <c r="S5" t="s">
        <v>33</v>
      </c>
      <c r="T5" t="s">
        <v>25</v>
      </c>
      <c r="U5" t="s">
        <v>26</v>
      </c>
      <c r="V5" t="s">
        <v>27</v>
      </c>
      <c r="W5" t="s">
        <v>30</v>
      </c>
      <c r="X5" t="s">
        <v>28</v>
      </c>
      <c r="Y5" t="s">
        <v>29</v>
      </c>
      <c r="AD5" t="s">
        <v>32</v>
      </c>
      <c r="AE5" t="s">
        <v>32</v>
      </c>
      <c r="AF5" t="s">
        <v>31</v>
      </c>
    </row>
    <row r="6" spans="1:18" ht="12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9" ht="12.75">
      <c r="A7" s="14">
        <v>2008</v>
      </c>
      <c r="B7" s="2">
        <v>6.52</v>
      </c>
      <c r="C7" s="2">
        <v>6.58</v>
      </c>
      <c r="D7" s="2">
        <v>7.9</v>
      </c>
      <c r="E7" s="2">
        <v>3.41</v>
      </c>
      <c r="F7" s="2">
        <v>4.52</v>
      </c>
      <c r="G7" s="2">
        <v>2.34</v>
      </c>
      <c r="H7" s="2">
        <v>3.26</v>
      </c>
      <c r="I7" s="2">
        <v>8.53</v>
      </c>
      <c r="J7" s="2">
        <v>0.62</v>
      </c>
      <c r="K7" s="2">
        <v>3.45</v>
      </c>
      <c r="L7" s="2">
        <v>3.9</v>
      </c>
      <c r="M7" s="2">
        <v>8.67</v>
      </c>
      <c r="N7" s="2">
        <f>SUM(B7:M7)</f>
        <v>59.7</v>
      </c>
      <c r="O7" s="2">
        <f>SUM(L8:M8,B7:E7)</f>
        <v>33.28</v>
      </c>
      <c r="P7" s="2">
        <f>SUM(F7:K7)</f>
        <v>22.72</v>
      </c>
      <c r="Q7" s="2">
        <f>SUM(F8:M8,B7:E7)</f>
        <v>55.81</v>
      </c>
      <c r="R7" s="11">
        <f>SUM(L8:M8,B7:K7)</f>
        <v>56</v>
      </c>
      <c r="S7" s="5">
        <f>N7-$N$3</f>
        <v>-10.945753424657553</v>
      </c>
    </row>
    <row r="8" spans="1:27" ht="12.75">
      <c r="A8" s="14">
        <v>2007</v>
      </c>
      <c r="B8" s="2">
        <v>4.56</v>
      </c>
      <c r="C8" s="2">
        <v>2.49</v>
      </c>
      <c r="D8" s="2">
        <v>4.97</v>
      </c>
      <c r="E8" s="2">
        <v>4.29</v>
      </c>
      <c r="F8" s="2">
        <v>0.8</v>
      </c>
      <c r="G8" s="2">
        <v>6.66</v>
      </c>
      <c r="H8" s="2">
        <v>4.81</v>
      </c>
      <c r="I8" s="2">
        <v>4.31</v>
      </c>
      <c r="J8" s="2">
        <v>2</v>
      </c>
      <c r="K8" s="2">
        <v>3.95</v>
      </c>
      <c r="L8" s="2">
        <v>3.11</v>
      </c>
      <c r="M8" s="2">
        <v>5.76</v>
      </c>
      <c r="N8" s="2">
        <f>SUM(B8:M8)</f>
        <v>47.71</v>
      </c>
      <c r="O8" s="2">
        <f>SUM(L9:M9,B8:E8)</f>
        <v>31.18</v>
      </c>
      <c r="P8" s="2">
        <f>SUM(F8:K8)</f>
        <v>22.529999999999998</v>
      </c>
      <c r="Q8" s="2">
        <f>SUM(F9:M9,B8:E8)</f>
        <v>58.93000000000001</v>
      </c>
      <c r="R8" s="11">
        <f>SUM(L9:M9,B8:K8)</f>
        <v>53.71000000000001</v>
      </c>
      <c r="S8" s="5">
        <f aca="true" t="shared" si="4" ref="S8:S71">N8-$N$3</f>
        <v>-22.935753424657555</v>
      </c>
      <c r="T8" s="5">
        <f>AVERAGE(N8:N80)</f>
        <v>70.64575342465756</v>
      </c>
      <c r="U8" s="5">
        <f>AVERAGE(P8:P80)</f>
        <v>31.15150684931507</v>
      </c>
      <c r="V8" s="5">
        <f aca="true" t="shared" si="5" ref="V8:V15">PRODUCT(N8,2.54)</f>
        <v>121.1834</v>
      </c>
      <c r="W8" s="5">
        <f aca="true" t="shared" si="6" ref="W8:W15">PRODUCT(T8,2.54)</f>
        <v>179.4402136986302</v>
      </c>
      <c r="X8" s="5">
        <f>PRODUCT(P8,2.54)</f>
        <v>57.22619999999999</v>
      </c>
      <c r="Y8" s="5">
        <f>PRODUCT(U8,2.54)</f>
        <v>79.12482739726028</v>
      </c>
      <c r="Z8" s="5"/>
      <c r="AA8" s="5"/>
    </row>
    <row r="9" spans="1:31" ht="12.75">
      <c r="A9" s="14">
        <v>2006</v>
      </c>
      <c r="B9" s="2">
        <v>8.31</v>
      </c>
      <c r="C9" s="2">
        <v>2.52</v>
      </c>
      <c r="D9" s="2">
        <v>2.74</v>
      </c>
      <c r="E9" s="2">
        <v>4.82</v>
      </c>
      <c r="F9" s="2">
        <v>2.32</v>
      </c>
      <c r="G9" s="2">
        <v>4.97</v>
      </c>
      <c r="H9" s="2">
        <v>2.56</v>
      </c>
      <c r="I9" s="2">
        <v>4.26</v>
      </c>
      <c r="J9" s="2">
        <v>6.77</v>
      </c>
      <c r="K9" s="2">
        <v>6.87</v>
      </c>
      <c r="L9" s="2">
        <v>6.63</v>
      </c>
      <c r="M9" s="2">
        <v>8.24</v>
      </c>
      <c r="N9" s="2">
        <f>SUM(B9:M9)</f>
        <v>61.01</v>
      </c>
      <c r="O9" s="2">
        <f>SUM(L10:M10,B9:E9)</f>
        <v>32.089999999999996</v>
      </c>
      <c r="P9" s="2">
        <f>SUM(F9:K9)</f>
        <v>27.75</v>
      </c>
      <c r="Q9" s="2">
        <f>SUM(F10:M10,B9:E9)</f>
        <v>77.5</v>
      </c>
      <c r="R9" s="11">
        <f>SUM(L10:M10,B9:K9)</f>
        <v>59.839999999999996</v>
      </c>
      <c r="S9" s="5">
        <f t="shared" si="4"/>
        <v>-9.635753424657558</v>
      </c>
      <c r="T9">
        <v>70.65</v>
      </c>
      <c r="U9">
        <v>31.15</v>
      </c>
      <c r="V9" s="5">
        <f t="shared" si="5"/>
        <v>154.9654</v>
      </c>
      <c r="W9" s="5">
        <f t="shared" si="6"/>
        <v>179.45100000000002</v>
      </c>
      <c r="X9" s="5">
        <f>PRODUCT(P9,2.54)</f>
        <v>70.485</v>
      </c>
      <c r="Y9" s="5">
        <f>PRODUCT(U9,2.54)</f>
        <v>79.121</v>
      </c>
      <c r="Z9" s="5"/>
      <c r="AA9" s="5"/>
      <c r="AB9">
        <v>2007</v>
      </c>
      <c r="AC9">
        <v>2006</v>
      </c>
      <c r="AD9">
        <v>2005</v>
      </c>
      <c r="AE9">
        <v>2004</v>
      </c>
    </row>
    <row r="10" spans="1:27" ht="12.75">
      <c r="A10" s="14">
        <v>2005</v>
      </c>
      <c r="B10" s="2">
        <v>3.75</v>
      </c>
      <c r="C10" s="2">
        <v>5.63</v>
      </c>
      <c r="D10" s="2">
        <v>6.9</v>
      </c>
      <c r="E10" s="2">
        <v>6.28</v>
      </c>
      <c r="F10" s="2">
        <v>4.44</v>
      </c>
      <c r="G10" s="2">
        <v>13.82</v>
      </c>
      <c r="H10" s="2">
        <v>13.68</v>
      </c>
      <c r="I10" s="2">
        <v>9.67</v>
      </c>
      <c r="J10" s="2">
        <v>1.29</v>
      </c>
      <c r="K10" s="2">
        <v>2.51</v>
      </c>
      <c r="L10" s="2">
        <v>7.36</v>
      </c>
      <c r="M10" s="2">
        <v>6.34</v>
      </c>
      <c r="N10" s="2">
        <f>SUM(B10:M10)</f>
        <v>81.67000000000002</v>
      </c>
      <c r="O10" s="2">
        <f>SUM(L11:M11,B10:E10)</f>
        <v>40.06</v>
      </c>
      <c r="P10" s="2">
        <f>SUM(F10:K10)</f>
        <v>45.41</v>
      </c>
      <c r="Q10" s="2">
        <f>SUM(F11:M11,B10:E10)</f>
        <v>77.99</v>
      </c>
      <c r="R10" s="11">
        <f>SUM(L11:M11,B10:K10)</f>
        <v>85.47000000000001</v>
      </c>
      <c r="S10" s="5">
        <f t="shared" si="4"/>
        <v>11.02424657534246</v>
      </c>
      <c r="T10">
        <v>70.65</v>
      </c>
      <c r="U10">
        <v>31.15</v>
      </c>
      <c r="V10" s="5">
        <f t="shared" si="5"/>
        <v>207.44180000000006</v>
      </c>
      <c r="W10" s="5">
        <f t="shared" si="6"/>
        <v>179.45100000000002</v>
      </c>
      <c r="X10" s="5">
        <f aca="true" t="shared" si="7" ref="X10:X15">PRODUCT(P10,2.54)</f>
        <v>115.3414</v>
      </c>
      <c r="Y10" s="5">
        <f aca="true" t="shared" si="8" ref="Y10:Y15">PRODUCT(U10,2.54)</f>
        <v>79.121</v>
      </c>
      <c r="Z10" s="5"/>
      <c r="AA10" s="5"/>
    </row>
    <row r="11" spans="1:27" ht="12.75">
      <c r="A11" s="14">
        <v>2004</v>
      </c>
      <c r="B11" s="2">
        <v>3.29</v>
      </c>
      <c r="C11" s="2">
        <v>5.61</v>
      </c>
      <c r="D11" s="2">
        <v>3.35</v>
      </c>
      <c r="E11" s="2">
        <v>4.12</v>
      </c>
      <c r="F11" s="2">
        <v>5.97</v>
      </c>
      <c r="G11" s="2">
        <v>6.64</v>
      </c>
      <c r="H11" s="2">
        <v>4.54</v>
      </c>
      <c r="I11" s="2">
        <v>3.7</v>
      </c>
      <c r="J11" s="2">
        <v>15.78</v>
      </c>
      <c r="K11" s="2">
        <v>1.3</v>
      </c>
      <c r="L11" s="2">
        <v>10.02</v>
      </c>
      <c r="M11" s="2">
        <v>7.48</v>
      </c>
      <c r="N11" s="2">
        <f aca="true" t="shared" si="9" ref="N11:N17">SUM(B11:M11)</f>
        <v>71.80000000000001</v>
      </c>
      <c r="O11" s="2">
        <f aca="true" t="shared" si="10" ref="O11:O16">SUM(L12:M12,B11:E11)</f>
        <v>32.39</v>
      </c>
      <c r="P11" s="2">
        <f aca="true" t="shared" si="11" ref="P11:P17">SUM(F11:K11)</f>
        <v>37.92999999999999</v>
      </c>
      <c r="Q11" s="2">
        <f aca="true" t="shared" si="12" ref="Q11:Q16">SUM(F12:M12,B11:E11)</f>
        <v>75.6</v>
      </c>
      <c r="R11" s="11">
        <f aca="true" t="shared" si="13" ref="R11:R16">SUM(L12:M12,B11:K11)</f>
        <v>70.32</v>
      </c>
      <c r="S11" s="5">
        <f t="shared" si="4"/>
        <v>1.1542465753424551</v>
      </c>
      <c r="T11">
        <v>70.65</v>
      </c>
      <c r="U11">
        <v>31.15</v>
      </c>
      <c r="V11" s="5">
        <f t="shared" si="5"/>
        <v>182.37200000000004</v>
      </c>
      <c r="W11" s="5">
        <f t="shared" si="6"/>
        <v>179.45100000000002</v>
      </c>
      <c r="X11" s="5">
        <f t="shared" si="7"/>
        <v>96.34219999999998</v>
      </c>
      <c r="Y11" s="5">
        <f t="shared" si="8"/>
        <v>79.121</v>
      </c>
      <c r="Z11" s="5"/>
      <c r="AA11" s="5"/>
    </row>
    <row r="12" spans="1:27" ht="12.75">
      <c r="A12" s="14">
        <v>2003</v>
      </c>
      <c r="B12" s="2">
        <v>2.22</v>
      </c>
      <c r="C12" s="2">
        <v>9.18</v>
      </c>
      <c r="D12" s="2">
        <v>5.26</v>
      </c>
      <c r="E12" s="2">
        <v>7.12</v>
      </c>
      <c r="F12" s="2">
        <v>10.76</v>
      </c>
      <c r="G12" s="2">
        <v>7.36</v>
      </c>
      <c r="H12" s="2">
        <v>10</v>
      </c>
      <c r="I12" s="2">
        <v>6.26</v>
      </c>
      <c r="J12" s="2">
        <v>6.3</v>
      </c>
      <c r="K12" s="2">
        <v>2.53</v>
      </c>
      <c r="L12" s="2">
        <v>10.51</v>
      </c>
      <c r="M12" s="2">
        <v>5.51</v>
      </c>
      <c r="N12" s="2">
        <f t="shared" si="9"/>
        <v>83.01</v>
      </c>
      <c r="O12" s="2">
        <f t="shared" si="10"/>
        <v>39.419999999999995</v>
      </c>
      <c r="P12" s="2">
        <f t="shared" si="11"/>
        <v>43.21</v>
      </c>
      <c r="Q12" s="2">
        <f t="shared" si="12"/>
        <v>73.64999999999999</v>
      </c>
      <c r="R12" s="11">
        <f t="shared" si="13"/>
        <v>82.63</v>
      </c>
      <c r="S12" s="5">
        <f t="shared" si="4"/>
        <v>12.364246575342449</v>
      </c>
      <c r="T12">
        <v>70.65</v>
      </c>
      <c r="U12">
        <v>31.15</v>
      </c>
      <c r="V12" s="5">
        <f t="shared" si="5"/>
        <v>210.8454</v>
      </c>
      <c r="W12" s="5">
        <f t="shared" si="6"/>
        <v>179.45100000000002</v>
      </c>
      <c r="X12" s="5">
        <f t="shared" si="7"/>
        <v>109.7534</v>
      </c>
      <c r="Y12" s="5">
        <f t="shared" si="8"/>
        <v>79.121</v>
      </c>
      <c r="Z12" s="5"/>
      <c r="AA12" s="5"/>
    </row>
    <row r="13" spans="1:32" ht="12.75">
      <c r="A13" s="14">
        <v>2002</v>
      </c>
      <c r="B13" s="2">
        <v>7.21</v>
      </c>
      <c r="C13" s="2">
        <v>2.62</v>
      </c>
      <c r="D13" s="2">
        <v>7.73</v>
      </c>
      <c r="E13" s="2">
        <v>2.79</v>
      </c>
      <c r="F13" s="2">
        <v>7.03</v>
      </c>
      <c r="G13" s="2">
        <v>3.73</v>
      </c>
      <c r="H13" s="2">
        <v>2.5</v>
      </c>
      <c r="I13" s="2">
        <v>4.12</v>
      </c>
      <c r="J13" s="2">
        <v>11.56</v>
      </c>
      <c r="K13" s="2">
        <v>5.29</v>
      </c>
      <c r="L13" s="2">
        <v>6.62</v>
      </c>
      <c r="M13" s="2">
        <v>9.02</v>
      </c>
      <c r="N13" s="2">
        <f t="shared" si="9"/>
        <v>70.22</v>
      </c>
      <c r="O13" s="2">
        <f t="shared" si="10"/>
        <v>27.04</v>
      </c>
      <c r="P13" s="2">
        <f t="shared" si="11"/>
        <v>34.23</v>
      </c>
      <c r="Q13" s="2">
        <f t="shared" si="12"/>
        <v>55.529999999999994</v>
      </c>
      <c r="R13" s="11">
        <f t="shared" si="13"/>
        <v>61.269999999999996</v>
      </c>
      <c r="S13" s="5">
        <f t="shared" si="4"/>
        <v>-0.4257534246575574</v>
      </c>
      <c r="T13">
        <v>70.65</v>
      </c>
      <c r="U13">
        <v>31.15</v>
      </c>
      <c r="V13" s="5">
        <f t="shared" si="5"/>
        <v>178.3588</v>
      </c>
      <c r="W13" s="5">
        <f t="shared" si="6"/>
        <v>179.45100000000002</v>
      </c>
      <c r="X13" s="5">
        <f t="shared" si="7"/>
        <v>86.9442</v>
      </c>
      <c r="Y13" s="5">
        <f t="shared" si="8"/>
        <v>79.121</v>
      </c>
      <c r="Z13" s="5"/>
      <c r="AA13" s="5"/>
      <c r="AB13" s="5">
        <f>B8</f>
        <v>4.56</v>
      </c>
      <c r="AC13" s="5">
        <f>B9</f>
        <v>8.31</v>
      </c>
      <c r="AD13" s="5">
        <f>B10</f>
        <v>3.75</v>
      </c>
      <c r="AE13" s="5">
        <f>B11</f>
        <v>3.29</v>
      </c>
      <c r="AF13" s="5">
        <f>B3</f>
        <v>6.8183561643835615</v>
      </c>
    </row>
    <row r="14" spans="1:32" ht="12.75">
      <c r="A14" s="14">
        <v>2001</v>
      </c>
      <c r="B14" s="2">
        <v>5.96</v>
      </c>
      <c r="C14" s="2">
        <v>5.24</v>
      </c>
      <c r="D14" s="2">
        <v>6.52</v>
      </c>
      <c r="E14" s="2">
        <v>2.02</v>
      </c>
      <c r="F14" s="2">
        <v>3.56</v>
      </c>
      <c r="G14" s="2">
        <v>7.27</v>
      </c>
      <c r="H14" s="2">
        <v>2.02</v>
      </c>
      <c r="I14" s="2">
        <v>4.61</v>
      </c>
      <c r="J14" s="2">
        <v>7.59</v>
      </c>
      <c r="K14" s="2">
        <v>3.44</v>
      </c>
      <c r="L14" s="2">
        <v>3.06</v>
      </c>
      <c r="M14" s="2">
        <v>3.63</v>
      </c>
      <c r="N14" s="2">
        <f t="shared" si="9"/>
        <v>54.919999999999995</v>
      </c>
      <c r="O14" s="2">
        <f t="shared" si="10"/>
        <v>32.25</v>
      </c>
      <c r="P14" s="2">
        <f t="shared" si="11"/>
        <v>28.490000000000002</v>
      </c>
      <c r="Q14" s="2">
        <f t="shared" si="12"/>
        <v>47.29</v>
      </c>
      <c r="R14" s="11">
        <f t="shared" si="13"/>
        <v>60.739999999999995</v>
      </c>
      <c r="S14" s="5">
        <f t="shared" si="4"/>
        <v>-15.725753424657562</v>
      </c>
      <c r="T14">
        <v>70.65</v>
      </c>
      <c r="U14">
        <v>31.15</v>
      </c>
      <c r="V14" s="5">
        <f t="shared" si="5"/>
        <v>139.49679999999998</v>
      </c>
      <c r="W14" s="5">
        <f t="shared" si="6"/>
        <v>179.45100000000002</v>
      </c>
      <c r="X14" s="5">
        <f t="shared" si="7"/>
        <v>72.36460000000001</v>
      </c>
      <c r="Y14" s="5">
        <f t="shared" si="8"/>
        <v>79.121</v>
      </c>
      <c r="Z14" s="5"/>
      <c r="AA14" s="5"/>
      <c r="AB14" s="5">
        <f>SUM(B8:C8)</f>
        <v>7.05</v>
      </c>
      <c r="AC14" s="5">
        <f>SUM(B9:C9)</f>
        <v>10.83</v>
      </c>
      <c r="AD14" s="5">
        <f>SUM(B10:C10)</f>
        <v>9.379999999999999</v>
      </c>
      <c r="AE14" s="5">
        <f>SUM(B11:C11)</f>
        <v>8.9</v>
      </c>
      <c r="AF14" s="5">
        <f>SUM(B3:C3)</f>
        <v>13.714794520547944</v>
      </c>
    </row>
    <row r="15" spans="1:32" ht="12.75">
      <c r="A15" s="14">
        <v>2000</v>
      </c>
      <c r="B15" s="2">
        <v>5.95</v>
      </c>
      <c r="C15" s="2">
        <v>3.06</v>
      </c>
      <c r="D15" s="2">
        <v>5.3</v>
      </c>
      <c r="E15" s="2">
        <v>6.74</v>
      </c>
      <c r="F15" s="2">
        <v>2.39</v>
      </c>
      <c r="G15" s="2">
        <v>3.8</v>
      </c>
      <c r="H15" s="2">
        <v>3.25</v>
      </c>
      <c r="I15" s="2">
        <v>2.14</v>
      </c>
      <c r="J15" s="2">
        <v>3.46</v>
      </c>
      <c r="K15" s="2">
        <v>0</v>
      </c>
      <c r="L15" s="2">
        <v>9</v>
      </c>
      <c r="M15" s="2">
        <v>3.51</v>
      </c>
      <c r="N15" s="2">
        <f t="shared" si="9"/>
        <v>48.599999999999994</v>
      </c>
      <c r="O15" s="2">
        <f t="shared" si="10"/>
        <v>31.159999999999997</v>
      </c>
      <c r="P15" s="2">
        <f t="shared" si="11"/>
        <v>15.04</v>
      </c>
      <c r="Q15" s="2">
        <f t="shared" si="12"/>
        <v>56.74</v>
      </c>
      <c r="R15" s="11">
        <f t="shared" si="13"/>
        <v>46.199999999999996</v>
      </c>
      <c r="S15" s="5">
        <f t="shared" si="4"/>
        <v>-22.045753424657562</v>
      </c>
      <c r="T15">
        <v>70.65</v>
      </c>
      <c r="U15">
        <v>31.15</v>
      </c>
      <c r="V15" s="5">
        <f t="shared" si="5"/>
        <v>123.44399999999999</v>
      </c>
      <c r="W15" s="5">
        <f t="shared" si="6"/>
        <v>179.45100000000002</v>
      </c>
      <c r="X15" s="5">
        <f t="shared" si="7"/>
        <v>38.2016</v>
      </c>
      <c r="Y15" s="5">
        <f t="shared" si="8"/>
        <v>79.121</v>
      </c>
      <c r="Z15" s="5"/>
      <c r="AA15" s="5"/>
      <c r="AB15" s="5">
        <f>SUM(B8:D8)</f>
        <v>12.02</v>
      </c>
      <c r="AC15" s="5">
        <f>SUM(B9:D9)</f>
        <v>13.57</v>
      </c>
      <c r="AD15" s="5">
        <f>SUM(B10:D10)</f>
        <v>16.28</v>
      </c>
      <c r="AE15" s="5">
        <f>SUM(B11:D11)</f>
        <v>12.25</v>
      </c>
      <c r="AF15" s="5">
        <f>SUM(B3:D3)</f>
        <v>21.2717808219178</v>
      </c>
    </row>
    <row r="16" spans="1:32" ht="12.75">
      <c r="A16" s="14">
        <v>1999</v>
      </c>
      <c r="B16" s="2">
        <v>9.95</v>
      </c>
      <c r="C16" s="2">
        <v>6.84</v>
      </c>
      <c r="D16" s="2">
        <v>6.69</v>
      </c>
      <c r="E16" s="2">
        <v>2.72</v>
      </c>
      <c r="F16" s="2">
        <v>5.86</v>
      </c>
      <c r="G16" s="2">
        <v>8.36</v>
      </c>
      <c r="H16" s="2">
        <v>2.09</v>
      </c>
      <c r="I16" s="2">
        <v>1.83</v>
      </c>
      <c r="J16" s="2">
        <v>1.86</v>
      </c>
      <c r="K16" s="2">
        <v>5.58</v>
      </c>
      <c r="L16" s="2">
        <v>6.36</v>
      </c>
      <c r="M16" s="2">
        <v>3.75</v>
      </c>
      <c r="N16" s="2">
        <f t="shared" si="9"/>
        <v>61.89</v>
      </c>
      <c r="O16" s="2">
        <f t="shared" si="10"/>
        <v>37.239999999999995</v>
      </c>
      <c r="P16" s="2">
        <f t="shared" si="11"/>
        <v>25.58</v>
      </c>
      <c r="Q16" s="2">
        <f t="shared" si="12"/>
        <v>55.89</v>
      </c>
      <c r="R16" s="11">
        <f t="shared" si="13"/>
        <v>62.81999999999999</v>
      </c>
      <c r="S16" s="5">
        <f t="shared" si="4"/>
        <v>-8.755753424657556</v>
      </c>
      <c r="T16">
        <v>70.65</v>
      </c>
      <c r="U16">
        <v>31.15</v>
      </c>
      <c r="V16" s="5">
        <f aca="true" t="shared" si="14" ref="V16:V79">PRODUCT(N16,2.54)</f>
        <v>157.2006</v>
      </c>
      <c r="W16" s="5">
        <f aca="true" t="shared" si="15" ref="W16:W79">PRODUCT(T16,2.54)</f>
        <v>179.45100000000002</v>
      </c>
      <c r="X16" s="5">
        <f aca="true" t="shared" si="16" ref="X16:X79">PRODUCT(P16,2.54)</f>
        <v>64.97319999999999</v>
      </c>
      <c r="Y16" s="5">
        <f aca="true" t="shared" si="17" ref="Y16:Y79">PRODUCT(U16,2.54)</f>
        <v>79.121</v>
      </c>
      <c r="Z16" s="5"/>
      <c r="AA16" s="5"/>
      <c r="AB16" s="5">
        <f>SUM(B8:E8)</f>
        <v>16.31</v>
      </c>
      <c r="AC16" s="5">
        <f>SUM(B9:E9)</f>
        <v>18.39</v>
      </c>
      <c r="AD16" s="5">
        <f>SUM(B10:E10)</f>
        <v>22.560000000000002</v>
      </c>
      <c r="AE16" s="5">
        <f>SUM(B11:E11)</f>
        <v>16.37</v>
      </c>
      <c r="AF16" s="5">
        <f>SUM(B3:E3)</f>
        <v>27.035479452054787</v>
      </c>
    </row>
    <row r="17" spans="1:32" ht="12.75">
      <c r="A17" s="14">
        <v>1998</v>
      </c>
      <c r="B17" s="2">
        <v>12.32</v>
      </c>
      <c r="C17" s="2">
        <v>9.53</v>
      </c>
      <c r="D17" s="2">
        <v>6.71</v>
      </c>
      <c r="E17" s="2">
        <v>10.39</v>
      </c>
      <c r="F17" s="2">
        <v>2.47</v>
      </c>
      <c r="G17" s="2">
        <v>8.52</v>
      </c>
      <c r="H17" s="2">
        <v>0.94</v>
      </c>
      <c r="I17" s="2">
        <v>2.63</v>
      </c>
      <c r="J17" s="2">
        <v>2.07</v>
      </c>
      <c r="K17" s="2">
        <v>2.02</v>
      </c>
      <c r="L17" s="2">
        <v>4.88</v>
      </c>
      <c r="M17" s="2">
        <v>6.16</v>
      </c>
      <c r="N17" s="2">
        <f t="shared" si="9"/>
        <v>68.64</v>
      </c>
      <c r="O17" s="2">
        <f aca="true" t="shared" si="18" ref="O17:O80">SUM(L18:M18,B17:E17)</f>
        <v>47.620000000000005</v>
      </c>
      <c r="P17" s="2">
        <f t="shared" si="11"/>
        <v>18.65</v>
      </c>
      <c r="Q17" s="2">
        <f aca="true" t="shared" si="19" ref="Q17:Q79">SUM(F18:M18,B17:E17)</f>
        <v>79.54</v>
      </c>
      <c r="R17" s="11">
        <f aca="true" t="shared" si="20" ref="R17:R80">SUM(L18:M18,B17:K17)</f>
        <v>66.27</v>
      </c>
      <c r="S17" s="5">
        <f t="shared" si="4"/>
        <v>-2.0057534246575557</v>
      </c>
      <c r="T17">
        <v>70.65</v>
      </c>
      <c r="U17">
        <v>31.15</v>
      </c>
      <c r="V17" s="5">
        <f t="shared" si="14"/>
        <v>174.3456</v>
      </c>
      <c r="W17" s="5">
        <f t="shared" si="15"/>
        <v>179.45100000000002</v>
      </c>
      <c r="X17" s="5">
        <f t="shared" si="16"/>
        <v>47.370999999999995</v>
      </c>
      <c r="Y17" s="5">
        <f t="shared" si="17"/>
        <v>79.121</v>
      </c>
      <c r="Z17" s="5"/>
      <c r="AA17" s="5"/>
      <c r="AB17" s="5">
        <f>SUM(B8:F8)</f>
        <v>17.11</v>
      </c>
      <c r="AC17" s="5">
        <f>SUM(B9:F9)</f>
        <v>20.71</v>
      </c>
      <c r="AD17" s="5">
        <f>SUM(B10:F10)</f>
        <v>27.000000000000004</v>
      </c>
      <c r="AE17" s="5">
        <f>SUM(B11:F11)</f>
        <v>22.34</v>
      </c>
      <c r="AF17" s="5">
        <f>SUM(B3:F3)</f>
        <v>32.26027397260273</v>
      </c>
    </row>
    <row r="18" spans="1:32" ht="12.75">
      <c r="A18" s="14">
        <v>1997</v>
      </c>
      <c r="B18" s="2">
        <v>8.48</v>
      </c>
      <c r="C18" s="2">
        <v>9.16</v>
      </c>
      <c r="D18" s="2">
        <v>9.72</v>
      </c>
      <c r="E18" s="2">
        <v>8.76</v>
      </c>
      <c r="F18" s="2">
        <v>6.46</v>
      </c>
      <c r="G18" s="2">
        <v>5.61</v>
      </c>
      <c r="H18" s="2">
        <v>6.55</v>
      </c>
      <c r="I18" s="2">
        <v>0.72</v>
      </c>
      <c r="J18" s="2">
        <v>6.96</v>
      </c>
      <c r="K18" s="2">
        <v>5.62</v>
      </c>
      <c r="L18" s="2">
        <v>3.67</v>
      </c>
      <c r="M18" s="2">
        <v>5</v>
      </c>
      <c r="N18" s="2">
        <f aca="true" t="shared" si="21" ref="N18:N80">SUM(B18:M18)</f>
        <v>76.71</v>
      </c>
      <c r="O18" s="2">
        <f t="shared" si="18"/>
        <v>49.43</v>
      </c>
      <c r="P18" s="2">
        <f aca="true" t="shared" si="22" ref="P18:P80">SUM(F18:K18)</f>
        <v>31.92</v>
      </c>
      <c r="Q18" s="2">
        <f t="shared" si="19"/>
        <v>84.11</v>
      </c>
      <c r="R18" s="11">
        <f t="shared" si="20"/>
        <v>81.35</v>
      </c>
      <c r="S18" s="5">
        <f t="shared" si="4"/>
        <v>6.0642465753424375</v>
      </c>
      <c r="T18">
        <v>70.65</v>
      </c>
      <c r="U18">
        <v>31.15</v>
      </c>
      <c r="V18" s="5">
        <f t="shared" si="14"/>
        <v>194.84339999999997</v>
      </c>
      <c r="W18" s="5">
        <f t="shared" si="15"/>
        <v>179.45100000000002</v>
      </c>
      <c r="X18" s="5">
        <f t="shared" si="16"/>
        <v>81.0768</v>
      </c>
      <c r="Y18" s="5">
        <f t="shared" si="17"/>
        <v>79.121</v>
      </c>
      <c r="Z18" s="5"/>
      <c r="AA18" s="5"/>
      <c r="AB18" s="5">
        <f>SUM(B8:G8)</f>
        <v>23.77</v>
      </c>
      <c r="AC18" s="5">
        <f>SUM(B9:G9)</f>
        <v>25.68</v>
      </c>
      <c r="AD18" s="5">
        <f>SUM(B10:G10)</f>
        <v>40.82000000000001</v>
      </c>
      <c r="AE18" s="5">
        <f>SUM(B11:G11)</f>
        <v>28.98</v>
      </c>
      <c r="AF18" s="5">
        <f>SUM(B3:G3)</f>
        <v>37.75972602739725</v>
      </c>
    </row>
    <row r="19" spans="1:32" ht="12.75">
      <c r="A19" s="14">
        <v>1996</v>
      </c>
      <c r="B19" s="2">
        <v>13.66</v>
      </c>
      <c r="C19" s="2">
        <v>5.38</v>
      </c>
      <c r="D19" s="2">
        <v>7.68</v>
      </c>
      <c r="E19" s="2">
        <v>5.63</v>
      </c>
      <c r="F19" s="2">
        <v>3.23</v>
      </c>
      <c r="G19" s="2">
        <v>7.98</v>
      </c>
      <c r="H19" s="2">
        <v>5.67</v>
      </c>
      <c r="I19" s="2">
        <v>4.36</v>
      </c>
      <c r="J19" s="2">
        <v>11.25</v>
      </c>
      <c r="K19" s="2">
        <v>2.19</v>
      </c>
      <c r="L19" s="2">
        <v>7</v>
      </c>
      <c r="M19" s="2">
        <v>6.31</v>
      </c>
      <c r="N19" s="2">
        <f t="shared" si="21"/>
        <v>80.34</v>
      </c>
      <c r="O19" s="2">
        <f t="shared" si="18"/>
        <v>43.190000000000005</v>
      </c>
      <c r="P19" s="2">
        <f t="shared" si="22"/>
        <v>34.68</v>
      </c>
      <c r="Q19" s="2">
        <f t="shared" si="19"/>
        <v>82.74000000000001</v>
      </c>
      <c r="R19" s="11">
        <f t="shared" si="20"/>
        <v>77.87</v>
      </c>
      <c r="S19" s="5">
        <f t="shared" si="4"/>
        <v>9.694246575342447</v>
      </c>
      <c r="T19">
        <v>70.65</v>
      </c>
      <c r="U19">
        <v>31.15</v>
      </c>
      <c r="V19" s="5">
        <f t="shared" si="14"/>
        <v>204.0636</v>
      </c>
      <c r="W19" s="5">
        <f t="shared" si="15"/>
        <v>179.45100000000002</v>
      </c>
      <c r="X19" s="5">
        <f t="shared" si="16"/>
        <v>88.0872</v>
      </c>
      <c r="Y19" s="5">
        <f t="shared" si="17"/>
        <v>79.121</v>
      </c>
      <c r="Z19" s="5"/>
      <c r="AA19" s="5"/>
      <c r="AB19" s="5">
        <f>SUM(B8:H8)</f>
        <v>28.58</v>
      </c>
      <c r="AC19" s="5">
        <f>SUM(B9:H9)</f>
        <v>28.24</v>
      </c>
      <c r="AD19" s="5">
        <f>SUM(B10:H10)</f>
        <v>54.50000000000001</v>
      </c>
      <c r="AE19" s="5">
        <f>SUM(B11:H11)</f>
        <v>33.52</v>
      </c>
      <c r="AF19" s="5">
        <f>SUM(B3:H3)</f>
        <v>43.219178082191775</v>
      </c>
    </row>
    <row r="20" spans="1:32" ht="12.75">
      <c r="A20" s="14">
        <v>1995</v>
      </c>
      <c r="B20" s="2">
        <v>8.68</v>
      </c>
      <c r="C20" s="2">
        <v>9.65</v>
      </c>
      <c r="D20" s="2">
        <v>4.88</v>
      </c>
      <c r="E20" s="2">
        <v>2.4</v>
      </c>
      <c r="F20" s="2">
        <v>5.14</v>
      </c>
      <c r="G20" s="2">
        <v>7.55</v>
      </c>
      <c r="H20" s="2">
        <v>4.35</v>
      </c>
      <c r="I20" s="2">
        <v>7.74</v>
      </c>
      <c r="J20" s="2">
        <v>3.87</v>
      </c>
      <c r="K20" s="2">
        <v>10.9</v>
      </c>
      <c r="L20" s="2">
        <v>6.53</v>
      </c>
      <c r="M20" s="2">
        <v>4.31</v>
      </c>
      <c r="N20" s="2">
        <f t="shared" si="21"/>
        <v>76</v>
      </c>
      <c r="O20" s="2">
        <f t="shared" si="18"/>
        <v>33.85</v>
      </c>
      <c r="P20" s="2">
        <f t="shared" si="22"/>
        <v>39.550000000000004</v>
      </c>
      <c r="Q20" s="2">
        <f t="shared" si="19"/>
        <v>74.03999999999999</v>
      </c>
      <c r="R20" s="11">
        <f t="shared" si="20"/>
        <v>73.4</v>
      </c>
      <c r="S20" s="5">
        <f t="shared" si="4"/>
        <v>5.354246575342444</v>
      </c>
      <c r="T20">
        <v>70.65</v>
      </c>
      <c r="U20">
        <v>31.15</v>
      </c>
      <c r="V20" s="5">
        <f t="shared" si="14"/>
        <v>193.04</v>
      </c>
      <c r="W20" s="5">
        <f t="shared" si="15"/>
        <v>179.45100000000002</v>
      </c>
      <c r="X20" s="5">
        <f t="shared" si="16"/>
        <v>100.45700000000001</v>
      </c>
      <c r="Y20" s="5">
        <f t="shared" si="17"/>
        <v>79.121</v>
      </c>
      <c r="Z20" s="5"/>
      <c r="AA20" s="5"/>
      <c r="AB20" s="5">
        <f>SUM(B8:I8)</f>
        <v>32.89</v>
      </c>
      <c r="AC20" s="5">
        <f>SUM(B9:I9)</f>
        <v>32.5</v>
      </c>
      <c r="AD20" s="5">
        <f>SUM(B10:I10)</f>
        <v>64.17</v>
      </c>
      <c r="AE20" s="5">
        <f>SUM(B11:I11)</f>
        <v>37.220000000000006</v>
      </c>
      <c r="AF20" s="5">
        <f>SUM(B3:I3)</f>
        <v>48.58052943354313</v>
      </c>
    </row>
    <row r="21" spans="1:32" ht="12.75">
      <c r="A21" s="14">
        <v>1994</v>
      </c>
      <c r="B21" s="2">
        <v>8.51</v>
      </c>
      <c r="C21" s="2">
        <v>7.34</v>
      </c>
      <c r="D21" s="2">
        <v>12.04</v>
      </c>
      <c r="E21" s="2">
        <v>7.73</v>
      </c>
      <c r="F21" s="2">
        <v>3.03</v>
      </c>
      <c r="G21" s="2">
        <v>9.92</v>
      </c>
      <c r="H21" s="2">
        <v>6.71</v>
      </c>
      <c r="I21" s="2">
        <v>9.57</v>
      </c>
      <c r="J21" s="2">
        <v>5.1</v>
      </c>
      <c r="K21" s="2">
        <v>5.86</v>
      </c>
      <c r="L21" s="2">
        <v>4.05</v>
      </c>
      <c r="M21" s="2">
        <v>4.19</v>
      </c>
      <c r="N21" s="2">
        <f t="shared" si="21"/>
        <v>84.05</v>
      </c>
      <c r="O21" s="2">
        <f t="shared" si="18"/>
        <v>49.06</v>
      </c>
      <c r="P21" s="2">
        <f t="shared" si="22"/>
        <v>40.19</v>
      </c>
      <c r="Q21" s="2">
        <f t="shared" si="19"/>
        <v>71.83</v>
      </c>
      <c r="R21" s="11">
        <f t="shared" si="20"/>
        <v>89.24999999999999</v>
      </c>
      <c r="S21" s="5">
        <f t="shared" si="4"/>
        <v>13.404246575342441</v>
      </c>
      <c r="T21">
        <v>70.65</v>
      </c>
      <c r="U21">
        <v>31.15</v>
      </c>
      <c r="V21" s="5">
        <f t="shared" si="14"/>
        <v>213.487</v>
      </c>
      <c r="W21" s="5">
        <f t="shared" si="15"/>
        <v>179.45100000000002</v>
      </c>
      <c r="X21" s="5">
        <f t="shared" si="16"/>
        <v>102.0826</v>
      </c>
      <c r="Y21" s="5">
        <f t="shared" si="17"/>
        <v>79.121</v>
      </c>
      <c r="Z21" s="5"/>
      <c r="AA21" s="5"/>
      <c r="AB21" s="5">
        <f>SUM(B8:J8)</f>
        <v>34.89</v>
      </c>
      <c r="AC21" s="5">
        <f>SUM(B9:J9)</f>
        <v>39.269999999999996</v>
      </c>
      <c r="AD21" s="5">
        <f>SUM(B10:J10)</f>
        <v>65.46000000000001</v>
      </c>
      <c r="AE21" s="5">
        <f>SUM(B11:J11)</f>
        <v>53.00000000000001</v>
      </c>
      <c r="AF21" s="5">
        <f>SUM(B3:J3)</f>
        <v>53.818097001110694</v>
      </c>
    </row>
    <row r="22" spans="1:32" ht="12.75">
      <c r="A22" s="14">
        <v>1993</v>
      </c>
      <c r="B22" s="2">
        <v>7.85</v>
      </c>
      <c r="C22" s="2">
        <v>5.27</v>
      </c>
      <c r="D22" s="2">
        <v>8.89</v>
      </c>
      <c r="E22" s="2">
        <v>4.16</v>
      </c>
      <c r="F22" s="2">
        <v>4.23</v>
      </c>
      <c r="G22" s="2">
        <v>1.38</v>
      </c>
      <c r="H22" s="2">
        <v>2.98</v>
      </c>
      <c r="I22" s="2">
        <v>3.6</v>
      </c>
      <c r="J22" s="2">
        <v>8.55</v>
      </c>
      <c r="K22" s="2">
        <v>2.03</v>
      </c>
      <c r="L22" s="2">
        <v>7.1</v>
      </c>
      <c r="M22" s="2">
        <v>6.34</v>
      </c>
      <c r="N22" s="2">
        <f t="shared" si="21"/>
        <v>62.379999999999995</v>
      </c>
      <c r="O22" s="2">
        <f t="shared" si="18"/>
        <v>49.25</v>
      </c>
      <c r="P22" s="2">
        <f t="shared" si="22"/>
        <v>22.770000000000003</v>
      </c>
      <c r="Q22" s="2">
        <f t="shared" si="19"/>
        <v>92.99999999999999</v>
      </c>
      <c r="R22" s="11">
        <f t="shared" si="20"/>
        <v>72.02000000000001</v>
      </c>
      <c r="S22" s="5">
        <f t="shared" si="4"/>
        <v>-8.26575342465756</v>
      </c>
      <c r="T22">
        <v>70.65</v>
      </c>
      <c r="U22">
        <v>31.15</v>
      </c>
      <c r="V22" s="5">
        <f t="shared" si="14"/>
        <v>158.4452</v>
      </c>
      <c r="W22" s="5">
        <f t="shared" si="15"/>
        <v>179.45100000000002</v>
      </c>
      <c r="X22" s="5">
        <f t="shared" si="16"/>
        <v>57.835800000000006</v>
      </c>
      <c r="Y22" s="5">
        <f t="shared" si="17"/>
        <v>79.121</v>
      </c>
      <c r="Z22" s="5"/>
      <c r="AA22" s="5"/>
      <c r="AB22" s="5">
        <f>SUM(B8:K8)</f>
        <v>38.84</v>
      </c>
      <c r="AC22" s="5">
        <f>SUM(B9:K9)</f>
        <v>46.13999999999999</v>
      </c>
      <c r="AD22" s="5">
        <f>SUM(B10:K10)</f>
        <v>67.97000000000001</v>
      </c>
      <c r="AE22" s="5">
        <f>SUM(B11:K11)</f>
        <v>54.300000000000004</v>
      </c>
      <c r="AF22" s="5">
        <f>SUM(B3:K3)</f>
        <v>58.17985375786745</v>
      </c>
    </row>
    <row r="23" spans="1:32" ht="12.75">
      <c r="A23" s="14">
        <v>1992</v>
      </c>
      <c r="B23" s="2">
        <v>4.84</v>
      </c>
      <c r="C23" s="2">
        <v>7.04</v>
      </c>
      <c r="D23" s="2">
        <v>7.34</v>
      </c>
      <c r="E23" s="2">
        <v>3.77</v>
      </c>
      <c r="F23" s="2">
        <v>4.57</v>
      </c>
      <c r="G23" s="2">
        <v>9.25</v>
      </c>
      <c r="H23" s="2">
        <v>2.84</v>
      </c>
      <c r="I23" s="2">
        <v>12.45</v>
      </c>
      <c r="J23" s="2">
        <v>8.34</v>
      </c>
      <c r="K23" s="2">
        <v>6.3</v>
      </c>
      <c r="L23" s="2">
        <v>14.06</v>
      </c>
      <c r="M23" s="2">
        <v>9.02</v>
      </c>
      <c r="N23" s="2">
        <f t="shared" si="21"/>
        <v>89.82000000000001</v>
      </c>
      <c r="O23" s="2">
        <f t="shared" si="18"/>
        <v>36.54</v>
      </c>
      <c r="P23" s="2">
        <f t="shared" si="22"/>
        <v>43.75</v>
      </c>
      <c r="Q23" s="2">
        <f t="shared" si="19"/>
        <v>60.15</v>
      </c>
      <c r="R23" s="11">
        <f t="shared" si="20"/>
        <v>80.29</v>
      </c>
      <c r="S23" s="5">
        <f t="shared" si="4"/>
        <v>19.17424657534245</v>
      </c>
      <c r="T23">
        <v>70.65</v>
      </c>
      <c r="U23">
        <v>31.15</v>
      </c>
      <c r="V23" s="5">
        <f t="shared" si="14"/>
        <v>228.14280000000002</v>
      </c>
      <c r="W23" s="5">
        <f t="shared" si="15"/>
        <v>179.45100000000002</v>
      </c>
      <c r="X23" s="5">
        <f t="shared" si="16"/>
        <v>111.125</v>
      </c>
      <c r="Y23" s="5">
        <f t="shared" si="17"/>
        <v>79.121</v>
      </c>
      <c r="Z23" s="5"/>
      <c r="AA23" s="5"/>
      <c r="AB23" s="5">
        <f>SUM(B8:L8)</f>
        <v>41.95</v>
      </c>
      <c r="AC23" s="5">
        <f>SUM(B9:L9)</f>
        <v>52.769999999999996</v>
      </c>
      <c r="AD23" s="5">
        <f>SUM(B10:L10)</f>
        <v>75.33000000000001</v>
      </c>
      <c r="AE23" s="5">
        <f>SUM(B11:L11)</f>
        <v>64.32000000000001</v>
      </c>
      <c r="AF23" s="5">
        <f>SUM(B3:L3)</f>
        <v>64.03823213624582</v>
      </c>
    </row>
    <row r="24" spans="1:32" ht="12.75">
      <c r="A24" s="14">
        <v>1991</v>
      </c>
      <c r="B24" s="2">
        <v>5.88</v>
      </c>
      <c r="C24" s="2">
        <v>5.88</v>
      </c>
      <c r="D24" s="2">
        <v>11.95</v>
      </c>
      <c r="E24" s="2">
        <v>7.32</v>
      </c>
      <c r="F24" s="2">
        <v>6.27</v>
      </c>
      <c r="G24" s="2">
        <v>4.49</v>
      </c>
      <c r="H24" s="2">
        <v>3.7</v>
      </c>
      <c r="I24" s="2">
        <v>7.27</v>
      </c>
      <c r="J24" s="2">
        <v>1.39</v>
      </c>
      <c r="K24" s="2">
        <v>0.49</v>
      </c>
      <c r="L24" s="2">
        <v>6.42</v>
      </c>
      <c r="M24" s="2">
        <v>7.13</v>
      </c>
      <c r="N24" s="2">
        <f t="shared" si="21"/>
        <v>68.19000000000001</v>
      </c>
      <c r="O24" s="2">
        <f t="shared" si="18"/>
        <v>43.41</v>
      </c>
      <c r="P24" s="2">
        <f t="shared" si="22"/>
        <v>23.61</v>
      </c>
      <c r="Q24" s="2">
        <f t="shared" si="19"/>
        <v>78.53999999999999</v>
      </c>
      <c r="R24" s="11">
        <f t="shared" si="20"/>
        <v>67.02</v>
      </c>
      <c r="S24" s="5">
        <f t="shared" si="4"/>
        <v>-2.4557534246575443</v>
      </c>
      <c r="T24">
        <v>70.65</v>
      </c>
      <c r="U24">
        <v>31.15</v>
      </c>
      <c r="V24" s="5">
        <f t="shared" si="14"/>
        <v>173.20260000000005</v>
      </c>
      <c r="W24" s="5">
        <f t="shared" si="15"/>
        <v>179.45100000000002</v>
      </c>
      <c r="X24" s="5">
        <f t="shared" si="16"/>
        <v>59.9694</v>
      </c>
      <c r="Y24" s="5">
        <f t="shared" si="17"/>
        <v>79.121</v>
      </c>
      <c r="Z24" s="5"/>
      <c r="AA24" s="5"/>
      <c r="AB24" s="5">
        <f>SUM(B8:M8)</f>
        <v>47.71</v>
      </c>
      <c r="AC24" s="5">
        <f>SUM(B9:M9)</f>
        <v>61.01</v>
      </c>
      <c r="AD24" s="5">
        <f>SUM(B10:M10)</f>
        <v>81.67000000000002</v>
      </c>
      <c r="AE24" s="5">
        <f>SUM(B11:M11)</f>
        <v>71.80000000000001</v>
      </c>
      <c r="AF24" s="5">
        <f>SUM(B3:M3)</f>
        <v>70.65836727138095</v>
      </c>
    </row>
    <row r="25" spans="1:27" ht="12.75">
      <c r="A25" s="14">
        <v>1990</v>
      </c>
      <c r="B25" s="2">
        <v>7.51</v>
      </c>
      <c r="C25" s="2">
        <v>13.52</v>
      </c>
      <c r="D25" s="2">
        <v>10.87</v>
      </c>
      <c r="E25" s="2">
        <v>3.05</v>
      </c>
      <c r="F25" s="2">
        <v>6.63</v>
      </c>
      <c r="G25" s="2">
        <v>1.52</v>
      </c>
      <c r="H25" s="2">
        <v>8.37</v>
      </c>
      <c r="I25" s="2">
        <v>4.36</v>
      </c>
      <c r="J25" s="2">
        <v>3.67</v>
      </c>
      <c r="K25" s="2">
        <v>10.58</v>
      </c>
      <c r="L25" s="2">
        <v>2.51</v>
      </c>
      <c r="M25" s="2">
        <v>9.87</v>
      </c>
      <c r="N25" s="2">
        <f t="shared" si="21"/>
        <v>82.46000000000001</v>
      </c>
      <c r="O25" s="2">
        <f t="shared" si="18"/>
        <v>49.419999999999995</v>
      </c>
      <c r="P25" s="2">
        <f t="shared" si="22"/>
        <v>35.129999999999995</v>
      </c>
      <c r="Q25" s="2">
        <f t="shared" si="19"/>
        <v>101.47000000000001</v>
      </c>
      <c r="R25" s="11">
        <f t="shared" si="20"/>
        <v>84.55</v>
      </c>
      <c r="S25" s="5">
        <f t="shared" si="4"/>
        <v>11.814246575342452</v>
      </c>
      <c r="T25">
        <v>70.65</v>
      </c>
      <c r="U25">
        <v>31.15</v>
      </c>
      <c r="V25" s="5">
        <f t="shared" si="14"/>
        <v>209.44840000000002</v>
      </c>
      <c r="W25" s="5">
        <f t="shared" si="15"/>
        <v>179.45100000000002</v>
      </c>
      <c r="X25" s="5">
        <f t="shared" si="16"/>
        <v>89.2302</v>
      </c>
      <c r="Y25" s="5">
        <f t="shared" si="17"/>
        <v>79.121</v>
      </c>
      <c r="Z25" s="5"/>
      <c r="AA25" s="5"/>
    </row>
    <row r="26" spans="1:27" ht="12.75">
      <c r="A26" s="14">
        <v>1989</v>
      </c>
      <c r="B26" s="2">
        <v>4.77</v>
      </c>
      <c r="C26" s="2">
        <v>9.13</v>
      </c>
      <c r="D26" s="2">
        <v>6.61</v>
      </c>
      <c r="E26" s="2">
        <v>5.14</v>
      </c>
      <c r="F26" s="2">
        <v>6.69</v>
      </c>
      <c r="G26" s="2">
        <v>13.09</v>
      </c>
      <c r="H26" s="2">
        <v>11.17</v>
      </c>
      <c r="I26" s="2">
        <v>4.84</v>
      </c>
      <c r="J26" s="2">
        <v>10.88</v>
      </c>
      <c r="K26" s="2">
        <v>5.38</v>
      </c>
      <c r="L26" s="2">
        <v>7.43</v>
      </c>
      <c r="M26" s="2">
        <v>7.04</v>
      </c>
      <c r="N26" s="2">
        <f t="shared" si="21"/>
        <v>92.17</v>
      </c>
      <c r="O26" s="2">
        <f t="shared" si="18"/>
        <v>35.32</v>
      </c>
      <c r="P26" s="2">
        <f t="shared" si="22"/>
        <v>52.05000000000001</v>
      </c>
      <c r="Q26" s="2">
        <f t="shared" si="19"/>
        <v>56.260000000000005</v>
      </c>
      <c r="R26" s="11">
        <f t="shared" si="20"/>
        <v>87.36999999999999</v>
      </c>
      <c r="S26" s="5">
        <f t="shared" si="4"/>
        <v>21.524246575342445</v>
      </c>
      <c r="T26">
        <v>70.65</v>
      </c>
      <c r="U26">
        <v>31.15</v>
      </c>
      <c r="V26" s="5">
        <f t="shared" si="14"/>
        <v>234.11180000000002</v>
      </c>
      <c r="W26" s="5">
        <f t="shared" si="15"/>
        <v>179.45100000000002</v>
      </c>
      <c r="X26" s="5">
        <f t="shared" si="16"/>
        <v>132.20700000000002</v>
      </c>
      <c r="Y26" s="5">
        <f t="shared" si="17"/>
        <v>79.121</v>
      </c>
      <c r="Z26" s="5"/>
      <c r="AA26" s="5"/>
    </row>
    <row r="27" spans="1:27" ht="12.75">
      <c r="A27" s="14">
        <v>1988</v>
      </c>
      <c r="B27" s="2">
        <v>7.12</v>
      </c>
      <c r="C27" s="2">
        <v>2.7</v>
      </c>
      <c r="D27" s="2">
        <v>3.71</v>
      </c>
      <c r="E27" s="2">
        <v>5.75</v>
      </c>
      <c r="F27" s="2">
        <v>1.97</v>
      </c>
      <c r="G27" s="2">
        <v>3.02</v>
      </c>
      <c r="H27" s="2">
        <v>3.59</v>
      </c>
      <c r="I27" s="2">
        <v>3.66</v>
      </c>
      <c r="J27" s="2">
        <v>4.56</v>
      </c>
      <c r="K27" s="2">
        <v>4.14</v>
      </c>
      <c r="L27" s="2">
        <v>6.07</v>
      </c>
      <c r="M27" s="2">
        <v>3.6</v>
      </c>
      <c r="N27" s="2">
        <f t="shared" si="21"/>
        <v>49.89</v>
      </c>
      <c r="O27" s="2">
        <f t="shared" si="18"/>
        <v>28.89</v>
      </c>
      <c r="P27" s="2">
        <f t="shared" si="22"/>
        <v>20.94</v>
      </c>
      <c r="Q27" s="2">
        <f t="shared" si="19"/>
        <v>53.260000000000005</v>
      </c>
      <c r="R27" s="11">
        <f t="shared" si="20"/>
        <v>49.83</v>
      </c>
      <c r="S27" s="5">
        <f t="shared" si="4"/>
        <v>-20.755753424657556</v>
      </c>
      <c r="T27">
        <v>70.65</v>
      </c>
      <c r="U27">
        <v>31.15</v>
      </c>
      <c r="V27" s="5">
        <f t="shared" si="14"/>
        <v>126.7206</v>
      </c>
      <c r="W27" s="5">
        <f t="shared" si="15"/>
        <v>179.45100000000002</v>
      </c>
      <c r="X27" s="5">
        <f t="shared" si="16"/>
        <v>53.1876</v>
      </c>
      <c r="Y27" s="5">
        <f t="shared" si="17"/>
        <v>79.121</v>
      </c>
      <c r="Z27" s="5"/>
      <c r="AA27" s="5"/>
    </row>
    <row r="28" spans="1:27" ht="12.75">
      <c r="A28" s="14">
        <v>1987</v>
      </c>
      <c r="B28" s="2">
        <v>6.96</v>
      </c>
      <c r="C28" s="2">
        <v>8.22</v>
      </c>
      <c r="D28" s="2">
        <v>4.85</v>
      </c>
      <c r="E28" s="2">
        <v>4.21</v>
      </c>
      <c r="F28" s="2">
        <v>3.22</v>
      </c>
      <c r="G28" s="2">
        <v>3.92</v>
      </c>
      <c r="H28" s="2">
        <v>5.19</v>
      </c>
      <c r="I28" s="2">
        <v>2.71</v>
      </c>
      <c r="J28" s="2">
        <v>8.76</v>
      </c>
      <c r="K28" s="2">
        <v>0.57</v>
      </c>
      <c r="L28" s="2">
        <v>5.27</v>
      </c>
      <c r="M28" s="2">
        <v>4.34</v>
      </c>
      <c r="N28" s="2">
        <f t="shared" si="21"/>
        <v>58.22</v>
      </c>
      <c r="O28" s="2">
        <f t="shared" si="18"/>
        <v>40.78</v>
      </c>
      <c r="P28" s="2">
        <f t="shared" si="22"/>
        <v>24.370000000000005</v>
      </c>
      <c r="Q28" s="2">
        <f t="shared" si="19"/>
        <v>61.1</v>
      </c>
      <c r="R28" s="11">
        <f t="shared" si="20"/>
        <v>65.14999999999999</v>
      </c>
      <c r="S28" s="5">
        <f t="shared" si="4"/>
        <v>-12.425753424657557</v>
      </c>
      <c r="T28">
        <v>70.65</v>
      </c>
      <c r="U28">
        <v>31.15</v>
      </c>
      <c r="V28" s="5">
        <f t="shared" si="14"/>
        <v>147.8788</v>
      </c>
      <c r="W28" s="5">
        <f t="shared" si="15"/>
        <v>179.45100000000002</v>
      </c>
      <c r="X28" s="5">
        <f t="shared" si="16"/>
        <v>61.89980000000001</v>
      </c>
      <c r="Y28" s="5">
        <f t="shared" si="17"/>
        <v>79.121</v>
      </c>
      <c r="Z28" s="5"/>
      <c r="AA28" s="5"/>
    </row>
    <row r="29" spans="1:27" ht="12.75">
      <c r="A29" s="14">
        <v>1986</v>
      </c>
      <c r="B29" s="2">
        <v>1.76</v>
      </c>
      <c r="C29" s="2">
        <v>4.17</v>
      </c>
      <c r="D29" s="2">
        <v>4.65</v>
      </c>
      <c r="E29" s="2">
        <v>1.36</v>
      </c>
      <c r="F29" s="2">
        <v>5.02</v>
      </c>
      <c r="G29" s="2">
        <v>0.93</v>
      </c>
      <c r="H29" s="2">
        <v>1.55</v>
      </c>
      <c r="I29" s="2">
        <v>3.73</v>
      </c>
      <c r="J29" s="2">
        <v>2</v>
      </c>
      <c r="K29" s="2">
        <v>7.09</v>
      </c>
      <c r="L29" s="2">
        <v>10.19</v>
      </c>
      <c r="M29" s="2">
        <v>6.35</v>
      </c>
      <c r="N29" s="2">
        <f t="shared" si="21"/>
        <v>48.800000000000004</v>
      </c>
      <c r="O29" s="2">
        <f t="shared" si="18"/>
        <v>21.64</v>
      </c>
      <c r="P29" s="2">
        <f t="shared" si="22"/>
        <v>20.32</v>
      </c>
      <c r="Q29" s="2">
        <f t="shared" si="19"/>
        <v>48.38</v>
      </c>
      <c r="R29" s="11">
        <f t="shared" si="20"/>
        <v>41.959999999999994</v>
      </c>
      <c r="S29" s="5">
        <f t="shared" si="4"/>
        <v>-21.845753424657552</v>
      </c>
      <c r="T29">
        <v>70.65</v>
      </c>
      <c r="U29">
        <v>31.15</v>
      </c>
      <c r="V29" s="5">
        <f t="shared" si="14"/>
        <v>123.95200000000001</v>
      </c>
      <c r="W29" s="5">
        <f t="shared" si="15"/>
        <v>179.45100000000002</v>
      </c>
      <c r="X29" s="5">
        <f t="shared" si="16"/>
        <v>51.6128</v>
      </c>
      <c r="Y29" s="5">
        <f t="shared" si="17"/>
        <v>79.121</v>
      </c>
      <c r="Z29" s="5"/>
      <c r="AA29" s="5"/>
    </row>
    <row r="30" spans="1:27" ht="12.75">
      <c r="A30" s="14">
        <v>1985</v>
      </c>
      <c r="B30" s="2">
        <v>5.22</v>
      </c>
      <c r="C30" s="2">
        <v>6.46</v>
      </c>
      <c r="D30" s="2">
        <v>2.05</v>
      </c>
      <c r="E30" s="2">
        <v>3.68</v>
      </c>
      <c r="F30" s="2">
        <v>3.42</v>
      </c>
      <c r="G30" s="2">
        <v>5.11</v>
      </c>
      <c r="H30" s="2">
        <v>5.8</v>
      </c>
      <c r="I30" s="2">
        <v>8.2</v>
      </c>
      <c r="J30" s="2">
        <v>1.52</v>
      </c>
      <c r="K30" s="2">
        <v>2.69</v>
      </c>
      <c r="L30" s="2">
        <v>7.31</v>
      </c>
      <c r="M30" s="2">
        <v>2.39</v>
      </c>
      <c r="N30" s="2">
        <f t="shared" si="21"/>
        <v>53.85</v>
      </c>
      <c r="O30" s="2">
        <f t="shared" si="18"/>
        <v>26.59</v>
      </c>
      <c r="P30" s="2">
        <f t="shared" si="22"/>
        <v>26.740000000000002</v>
      </c>
      <c r="Q30" s="2">
        <f t="shared" si="19"/>
        <v>58.93</v>
      </c>
      <c r="R30" s="11">
        <f t="shared" si="20"/>
        <v>53.32999999999999</v>
      </c>
      <c r="S30" s="5">
        <f t="shared" si="4"/>
        <v>-16.795753424657555</v>
      </c>
      <c r="T30">
        <v>70.65</v>
      </c>
      <c r="U30">
        <v>31.15</v>
      </c>
      <c r="V30" s="5">
        <f t="shared" si="14"/>
        <v>136.779</v>
      </c>
      <c r="W30" s="5">
        <f t="shared" si="15"/>
        <v>179.45100000000002</v>
      </c>
      <c r="X30" s="5">
        <f t="shared" si="16"/>
        <v>67.9196</v>
      </c>
      <c r="Y30" s="5">
        <f t="shared" si="17"/>
        <v>79.121</v>
      </c>
      <c r="Z30" s="5"/>
      <c r="AA30" s="5"/>
    </row>
    <row r="31" spans="1:27" ht="12.75">
      <c r="A31" s="14">
        <v>1984</v>
      </c>
      <c r="B31" s="2">
        <v>4.43</v>
      </c>
      <c r="C31" s="2">
        <v>9.66</v>
      </c>
      <c r="D31" s="2">
        <v>7.2</v>
      </c>
      <c r="E31" s="2">
        <v>8.07</v>
      </c>
      <c r="F31" s="2">
        <v>9.06</v>
      </c>
      <c r="G31" s="2">
        <v>5.91</v>
      </c>
      <c r="H31" s="2">
        <v>8.45</v>
      </c>
      <c r="I31" s="2">
        <v>2.05</v>
      </c>
      <c r="J31" s="2">
        <v>0.25</v>
      </c>
      <c r="K31" s="2">
        <v>6.62</v>
      </c>
      <c r="L31" s="2">
        <v>5.76</v>
      </c>
      <c r="M31" s="2">
        <v>3.42</v>
      </c>
      <c r="N31" s="2">
        <f t="shared" si="21"/>
        <v>70.88</v>
      </c>
      <c r="O31" s="2">
        <f t="shared" si="18"/>
        <v>48.720000000000006</v>
      </c>
      <c r="P31" s="2">
        <f t="shared" si="22"/>
        <v>32.34</v>
      </c>
      <c r="Q31" s="2">
        <f t="shared" si="19"/>
        <v>82.09</v>
      </c>
      <c r="R31" s="11">
        <f t="shared" si="20"/>
        <v>81.06000000000002</v>
      </c>
      <c r="S31" s="5">
        <f t="shared" si="4"/>
        <v>0.2342465753424392</v>
      </c>
      <c r="T31">
        <v>70.65</v>
      </c>
      <c r="U31">
        <v>31.15</v>
      </c>
      <c r="V31" s="5">
        <f t="shared" si="14"/>
        <v>180.0352</v>
      </c>
      <c r="W31" s="5">
        <f t="shared" si="15"/>
        <v>179.45100000000002</v>
      </c>
      <c r="X31" s="5">
        <f t="shared" si="16"/>
        <v>82.1436</v>
      </c>
      <c r="Y31" s="5">
        <f t="shared" si="17"/>
        <v>79.121</v>
      </c>
      <c r="Z31" s="5"/>
      <c r="AA31" s="5"/>
    </row>
    <row r="32" spans="1:27" ht="12.75">
      <c r="A32" s="14">
        <v>1983</v>
      </c>
      <c r="B32" s="2">
        <v>2.94</v>
      </c>
      <c r="C32" s="2">
        <v>9.92</v>
      </c>
      <c r="D32" s="2">
        <v>7.01</v>
      </c>
      <c r="E32" s="2">
        <v>10.15</v>
      </c>
      <c r="F32" s="2">
        <v>7.75</v>
      </c>
      <c r="G32" s="2">
        <v>8.24</v>
      </c>
      <c r="H32" s="2">
        <v>2.11</v>
      </c>
      <c r="I32" s="2">
        <v>3.08</v>
      </c>
      <c r="J32" s="2">
        <v>5.63</v>
      </c>
      <c r="K32" s="2">
        <v>6.56</v>
      </c>
      <c r="L32" s="2">
        <v>8.2</v>
      </c>
      <c r="M32" s="2">
        <v>11.16</v>
      </c>
      <c r="N32" s="2">
        <f t="shared" si="21"/>
        <v>82.75</v>
      </c>
      <c r="O32" s="2">
        <f t="shared" si="18"/>
        <v>47.19</v>
      </c>
      <c r="P32" s="2">
        <f t="shared" si="22"/>
        <v>33.37</v>
      </c>
      <c r="Q32" s="2">
        <f t="shared" si="19"/>
        <v>74.58000000000001</v>
      </c>
      <c r="R32" s="11">
        <f t="shared" si="20"/>
        <v>80.56</v>
      </c>
      <c r="S32" s="5">
        <f t="shared" si="4"/>
        <v>12.104246575342444</v>
      </c>
      <c r="T32">
        <v>70.65</v>
      </c>
      <c r="U32">
        <v>31.15</v>
      </c>
      <c r="V32" s="5">
        <f t="shared" si="14"/>
        <v>210.185</v>
      </c>
      <c r="W32" s="5">
        <f t="shared" si="15"/>
        <v>179.45100000000002</v>
      </c>
      <c r="X32" s="5">
        <f t="shared" si="16"/>
        <v>84.7598</v>
      </c>
      <c r="Y32" s="5">
        <f t="shared" si="17"/>
        <v>79.121</v>
      </c>
      <c r="Z32" s="5"/>
      <c r="AA32" s="5"/>
    </row>
    <row r="33" spans="1:27" ht="12.75">
      <c r="A33" s="14">
        <v>1982</v>
      </c>
      <c r="B33" s="2">
        <v>10.17</v>
      </c>
      <c r="C33" s="2">
        <v>8.85</v>
      </c>
      <c r="D33" s="2">
        <v>3.08</v>
      </c>
      <c r="E33" s="2">
        <v>6.01</v>
      </c>
      <c r="F33" s="2">
        <v>3.42</v>
      </c>
      <c r="G33" s="2">
        <v>4.85</v>
      </c>
      <c r="H33" s="2">
        <v>6.75</v>
      </c>
      <c r="I33" s="2">
        <v>2.29</v>
      </c>
      <c r="J33" s="2">
        <v>6.44</v>
      </c>
      <c r="K33" s="2">
        <v>3.64</v>
      </c>
      <c r="L33" s="2">
        <v>6.42</v>
      </c>
      <c r="M33" s="2">
        <v>10.75</v>
      </c>
      <c r="N33" s="2">
        <f t="shared" si="21"/>
        <v>72.67</v>
      </c>
      <c r="O33" s="2">
        <f t="shared" si="18"/>
        <v>40.68</v>
      </c>
      <c r="P33" s="2">
        <f t="shared" si="22"/>
        <v>27.39</v>
      </c>
      <c r="Q33" s="2">
        <f t="shared" si="19"/>
        <v>65.73</v>
      </c>
      <c r="R33" s="11">
        <f t="shared" si="20"/>
        <v>68.07000000000001</v>
      </c>
      <c r="S33" s="5">
        <f t="shared" si="4"/>
        <v>2.0242465753424455</v>
      </c>
      <c r="T33">
        <v>70.65</v>
      </c>
      <c r="U33">
        <v>31.15</v>
      </c>
      <c r="V33" s="5">
        <f t="shared" si="14"/>
        <v>184.58180000000002</v>
      </c>
      <c r="W33" s="5">
        <f t="shared" si="15"/>
        <v>179.45100000000002</v>
      </c>
      <c r="X33" s="5">
        <f t="shared" si="16"/>
        <v>69.5706</v>
      </c>
      <c r="Y33" s="5">
        <f t="shared" si="17"/>
        <v>79.121</v>
      </c>
      <c r="Z33" s="5"/>
      <c r="AA33" s="5"/>
    </row>
    <row r="34" spans="1:27" ht="12.75">
      <c r="A34" s="14">
        <v>1981</v>
      </c>
      <c r="B34" s="2">
        <v>1.96</v>
      </c>
      <c r="C34" s="2">
        <v>8.43</v>
      </c>
      <c r="D34" s="2">
        <v>4.66</v>
      </c>
      <c r="E34" s="2">
        <v>3.92</v>
      </c>
      <c r="F34" s="2">
        <v>7.81</v>
      </c>
      <c r="G34" s="2">
        <v>4.31</v>
      </c>
      <c r="H34" s="2">
        <v>2.57</v>
      </c>
      <c r="I34" s="2">
        <v>1.63</v>
      </c>
      <c r="J34" s="2">
        <v>4.98</v>
      </c>
      <c r="K34" s="2">
        <v>3.75</v>
      </c>
      <c r="L34" s="2">
        <v>5.19</v>
      </c>
      <c r="M34" s="2">
        <v>7.38</v>
      </c>
      <c r="N34" s="2">
        <f t="shared" si="21"/>
        <v>56.589999999999996</v>
      </c>
      <c r="O34" s="2">
        <f t="shared" si="18"/>
        <v>24.659999999999997</v>
      </c>
      <c r="P34" s="2">
        <f t="shared" si="22"/>
        <v>25.05</v>
      </c>
      <c r="Q34" s="2">
        <f t="shared" si="19"/>
        <v>52.150000000000006</v>
      </c>
      <c r="R34" s="11">
        <f t="shared" si="20"/>
        <v>49.71000000000001</v>
      </c>
      <c r="S34" s="5">
        <f t="shared" si="4"/>
        <v>-14.05575342465756</v>
      </c>
      <c r="T34">
        <v>70.65</v>
      </c>
      <c r="U34">
        <v>31.15</v>
      </c>
      <c r="V34" s="5">
        <f t="shared" si="14"/>
        <v>143.7386</v>
      </c>
      <c r="W34" s="5">
        <f t="shared" si="15"/>
        <v>179.45100000000002</v>
      </c>
      <c r="X34" s="5">
        <f t="shared" si="16"/>
        <v>63.627</v>
      </c>
      <c r="Y34" s="5">
        <f t="shared" si="17"/>
        <v>79.121</v>
      </c>
      <c r="Z34" s="5"/>
      <c r="AA34" s="5"/>
    </row>
    <row r="35" spans="1:27" ht="12.75">
      <c r="A35" s="14">
        <v>1980</v>
      </c>
      <c r="B35" s="2">
        <v>6.78</v>
      </c>
      <c r="C35" s="2">
        <v>2.27</v>
      </c>
      <c r="D35" s="2">
        <v>17.04</v>
      </c>
      <c r="E35" s="2">
        <v>8.3</v>
      </c>
      <c r="F35" s="2">
        <v>8.14</v>
      </c>
      <c r="G35" s="2">
        <v>5.04</v>
      </c>
      <c r="H35" s="2">
        <v>1.1</v>
      </c>
      <c r="I35" s="2">
        <v>3.88</v>
      </c>
      <c r="J35" s="2">
        <v>6.53</v>
      </c>
      <c r="K35" s="2">
        <v>2.8</v>
      </c>
      <c r="L35" s="2">
        <v>4.21</v>
      </c>
      <c r="M35" s="2">
        <v>1.48</v>
      </c>
      <c r="N35" s="2">
        <f t="shared" si="21"/>
        <v>67.57000000000001</v>
      </c>
      <c r="O35" s="2">
        <f t="shared" si="18"/>
        <v>47.7</v>
      </c>
      <c r="P35" s="2">
        <f t="shared" si="22"/>
        <v>27.490000000000002</v>
      </c>
      <c r="Q35" s="2">
        <f t="shared" si="19"/>
        <v>88.45</v>
      </c>
      <c r="R35" s="11">
        <f t="shared" si="20"/>
        <v>75.19</v>
      </c>
      <c r="S35" s="5">
        <f t="shared" si="4"/>
        <v>-3.075753424657549</v>
      </c>
      <c r="T35">
        <v>70.65</v>
      </c>
      <c r="U35">
        <v>31.15</v>
      </c>
      <c r="V35" s="5">
        <f t="shared" si="14"/>
        <v>171.6278</v>
      </c>
      <c r="W35" s="5">
        <f t="shared" si="15"/>
        <v>179.45100000000002</v>
      </c>
      <c r="X35" s="5">
        <f t="shared" si="16"/>
        <v>69.8246</v>
      </c>
      <c r="Y35" s="5">
        <f t="shared" si="17"/>
        <v>79.121</v>
      </c>
      <c r="Z35" s="5"/>
      <c r="AA35" s="5"/>
    </row>
    <row r="36" spans="1:27" ht="12.75">
      <c r="A36" s="14">
        <v>1979</v>
      </c>
      <c r="B36" s="2">
        <v>9.7</v>
      </c>
      <c r="C36" s="2">
        <v>6.44</v>
      </c>
      <c r="D36" s="2">
        <v>10.99</v>
      </c>
      <c r="E36" s="2">
        <v>9.95</v>
      </c>
      <c r="F36" s="2">
        <v>9.03</v>
      </c>
      <c r="G36" s="2">
        <v>3.02</v>
      </c>
      <c r="H36" s="2">
        <v>9</v>
      </c>
      <c r="I36" s="2">
        <v>6.32</v>
      </c>
      <c r="J36" s="2">
        <v>9.63</v>
      </c>
      <c r="K36" s="2">
        <v>3.75</v>
      </c>
      <c r="L36" s="2">
        <v>11.06</v>
      </c>
      <c r="M36" s="2">
        <v>2.25</v>
      </c>
      <c r="N36" s="2">
        <f t="shared" si="21"/>
        <v>91.14</v>
      </c>
      <c r="O36" s="2">
        <f t="shared" si="18"/>
        <v>50.67</v>
      </c>
      <c r="P36" s="2">
        <f t="shared" si="22"/>
        <v>40.75</v>
      </c>
      <c r="Q36" s="2">
        <f t="shared" si="19"/>
        <v>71.7</v>
      </c>
      <c r="R36" s="11">
        <f t="shared" si="20"/>
        <v>91.41999999999999</v>
      </c>
      <c r="S36" s="5">
        <f t="shared" si="4"/>
        <v>20.494246575342444</v>
      </c>
      <c r="T36">
        <v>70.65</v>
      </c>
      <c r="U36">
        <v>31.15</v>
      </c>
      <c r="V36" s="5">
        <f t="shared" si="14"/>
        <v>231.4956</v>
      </c>
      <c r="W36" s="5">
        <f t="shared" si="15"/>
        <v>179.45100000000002</v>
      </c>
      <c r="X36" s="5">
        <f t="shared" si="16"/>
        <v>103.505</v>
      </c>
      <c r="Y36" s="5">
        <f t="shared" si="17"/>
        <v>79.121</v>
      </c>
      <c r="Z36" s="5"/>
      <c r="AA36" s="5"/>
    </row>
    <row r="37" spans="1:27" ht="12.75">
      <c r="A37" s="14">
        <v>1978</v>
      </c>
      <c r="B37" s="2">
        <v>10.16</v>
      </c>
      <c r="C37" s="2">
        <v>1.16</v>
      </c>
      <c r="D37" s="2">
        <v>6</v>
      </c>
      <c r="E37" s="2">
        <v>2.83</v>
      </c>
      <c r="F37" s="2">
        <v>5.75</v>
      </c>
      <c r="G37" s="2">
        <v>2.69</v>
      </c>
      <c r="H37" s="2">
        <v>3.25</v>
      </c>
      <c r="I37" s="2">
        <v>7.98</v>
      </c>
      <c r="J37" s="2">
        <v>1.09</v>
      </c>
      <c r="K37" s="2">
        <v>0.27</v>
      </c>
      <c r="L37" s="2">
        <v>4.37</v>
      </c>
      <c r="M37" s="2">
        <v>9.22</v>
      </c>
      <c r="N37" s="2">
        <f t="shared" si="21"/>
        <v>54.77</v>
      </c>
      <c r="O37" s="2">
        <f t="shared" si="18"/>
        <v>35.69</v>
      </c>
      <c r="P37" s="2">
        <f t="shared" si="22"/>
        <v>21.03</v>
      </c>
      <c r="Q37" s="2">
        <f t="shared" si="19"/>
        <v>65.54</v>
      </c>
      <c r="R37" s="11">
        <f t="shared" si="20"/>
        <v>56.720000000000006</v>
      </c>
      <c r="S37" s="5">
        <f t="shared" si="4"/>
        <v>-15.875753424657553</v>
      </c>
      <c r="T37">
        <v>70.65</v>
      </c>
      <c r="U37">
        <v>31.15</v>
      </c>
      <c r="V37" s="5">
        <f t="shared" si="14"/>
        <v>139.1158</v>
      </c>
      <c r="W37" s="5">
        <f t="shared" si="15"/>
        <v>179.45100000000002</v>
      </c>
      <c r="X37" s="5">
        <f t="shared" si="16"/>
        <v>53.4162</v>
      </c>
      <c r="Y37" s="5">
        <f t="shared" si="17"/>
        <v>79.121</v>
      </c>
      <c r="Z37" s="5"/>
      <c r="AA37" s="5"/>
    </row>
    <row r="38" spans="1:27" ht="12.75">
      <c r="A38" s="14">
        <v>1977</v>
      </c>
      <c r="B38" s="2">
        <v>4.28</v>
      </c>
      <c r="C38" s="2">
        <v>3.2</v>
      </c>
      <c r="D38" s="2">
        <v>13.74</v>
      </c>
      <c r="E38" s="2">
        <v>7.31</v>
      </c>
      <c r="F38" s="2">
        <v>4.11</v>
      </c>
      <c r="G38" s="2">
        <v>4.13</v>
      </c>
      <c r="H38" s="2">
        <v>1.02</v>
      </c>
      <c r="I38" s="2">
        <v>6.63</v>
      </c>
      <c r="J38" s="2">
        <v>8.16</v>
      </c>
      <c r="K38" s="2">
        <v>5.8</v>
      </c>
      <c r="L38" s="2">
        <v>8.41</v>
      </c>
      <c r="M38" s="2">
        <v>7.13</v>
      </c>
      <c r="N38" s="2">
        <f t="shared" si="21"/>
        <v>73.92</v>
      </c>
      <c r="O38" s="2">
        <f t="shared" si="18"/>
        <v>39.400000000000006</v>
      </c>
      <c r="P38" s="2">
        <f t="shared" si="22"/>
        <v>29.85</v>
      </c>
      <c r="Q38" s="2">
        <f t="shared" si="19"/>
        <v>82.15</v>
      </c>
      <c r="R38" s="11">
        <f t="shared" si="20"/>
        <v>69.25000000000001</v>
      </c>
      <c r="S38" s="5">
        <f t="shared" si="4"/>
        <v>3.2742465753424455</v>
      </c>
      <c r="T38">
        <v>70.65</v>
      </c>
      <c r="U38">
        <v>31.15</v>
      </c>
      <c r="V38" s="5">
        <f t="shared" si="14"/>
        <v>187.7568</v>
      </c>
      <c r="W38" s="5">
        <f t="shared" si="15"/>
        <v>179.45100000000002</v>
      </c>
      <c r="X38" s="5">
        <f t="shared" si="16"/>
        <v>75.819</v>
      </c>
      <c r="Y38" s="5">
        <f t="shared" si="17"/>
        <v>79.121</v>
      </c>
      <c r="Z38" s="5"/>
      <c r="AA38" s="5"/>
    </row>
    <row r="39" spans="1:27" ht="12.75">
      <c r="A39" s="14">
        <v>1976</v>
      </c>
      <c r="B39" s="2">
        <v>7.67</v>
      </c>
      <c r="C39" s="2">
        <v>3.09</v>
      </c>
      <c r="D39" s="2">
        <v>12.01</v>
      </c>
      <c r="E39" s="2">
        <v>0.51</v>
      </c>
      <c r="F39" s="2">
        <v>18.77</v>
      </c>
      <c r="G39" s="2">
        <v>4.29</v>
      </c>
      <c r="H39" s="2">
        <v>1.8</v>
      </c>
      <c r="I39" s="2">
        <v>4.96</v>
      </c>
      <c r="J39" s="2">
        <v>4.06</v>
      </c>
      <c r="K39" s="2">
        <v>8.87</v>
      </c>
      <c r="L39" s="2">
        <v>2.71</v>
      </c>
      <c r="M39" s="2">
        <v>8.16</v>
      </c>
      <c r="N39" s="2">
        <f t="shared" si="21"/>
        <v>76.89999999999999</v>
      </c>
      <c r="O39" s="2">
        <f t="shared" si="18"/>
        <v>37.379999999999995</v>
      </c>
      <c r="P39" s="2">
        <f t="shared" si="22"/>
        <v>42.75</v>
      </c>
      <c r="Q39" s="2">
        <f t="shared" si="19"/>
        <v>73.94000000000001</v>
      </c>
      <c r="R39" s="11">
        <f t="shared" si="20"/>
        <v>80.13</v>
      </c>
      <c r="S39" s="5">
        <f t="shared" si="4"/>
        <v>6.254246575342435</v>
      </c>
      <c r="T39">
        <v>70.65</v>
      </c>
      <c r="U39">
        <v>31.15</v>
      </c>
      <c r="V39" s="5">
        <f t="shared" si="14"/>
        <v>195.326</v>
      </c>
      <c r="W39" s="5">
        <f t="shared" si="15"/>
        <v>179.45100000000002</v>
      </c>
      <c r="X39" s="5">
        <f t="shared" si="16"/>
        <v>108.58500000000001</v>
      </c>
      <c r="Y39" s="5">
        <f t="shared" si="17"/>
        <v>79.121</v>
      </c>
      <c r="Z39" s="5"/>
      <c r="AA39" s="5"/>
    </row>
    <row r="40" spans="1:27" ht="12.75">
      <c r="A40" s="14">
        <v>1975</v>
      </c>
      <c r="B40" s="2">
        <v>7.44</v>
      </c>
      <c r="C40" s="2">
        <v>12.01</v>
      </c>
      <c r="D40" s="2">
        <v>14.62</v>
      </c>
      <c r="E40" s="2">
        <v>1.38</v>
      </c>
      <c r="F40" s="2">
        <v>6.73</v>
      </c>
      <c r="G40" s="2">
        <v>3.2</v>
      </c>
      <c r="H40" s="2">
        <v>1.61</v>
      </c>
      <c r="I40" s="2">
        <v>3.52</v>
      </c>
      <c r="J40" s="2">
        <v>13.1</v>
      </c>
      <c r="K40" s="2">
        <v>8.4</v>
      </c>
      <c r="L40" s="2">
        <v>7.22</v>
      </c>
      <c r="M40" s="2">
        <v>6.88</v>
      </c>
      <c r="N40" s="2">
        <f t="shared" si="21"/>
        <v>86.11000000000001</v>
      </c>
      <c r="O40" s="2">
        <f t="shared" si="18"/>
        <v>47.72</v>
      </c>
      <c r="P40" s="2">
        <f t="shared" si="22"/>
        <v>36.559999999999995</v>
      </c>
      <c r="Q40" s="2">
        <f t="shared" si="19"/>
        <v>79.19999999999999</v>
      </c>
      <c r="R40" s="11">
        <f t="shared" si="20"/>
        <v>84.28000000000002</v>
      </c>
      <c r="S40" s="5">
        <f t="shared" si="4"/>
        <v>15.464246575342457</v>
      </c>
      <c r="T40">
        <v>70.65</v>
      </c>
      <c r="U40">
        <v>31.15</v>
      </c>
      <c r="V40" s="5">
        <f t="shared" si="14"/>
        <v>218.71940000000004</v>
      </c>
      <c r="W40" s="5">
        <f t="shared" si="15"/>
        <v>179.45100000000002</v>
      </c>
      <c r="X40" s="5">
        <f t="shared" si="16"/>
        <v>92.8624</v>
      </c>
      <c r="Y40" s="5">
        <f t="shared" si="17"/>
        <v>79.121</v>
      </c>
      <c r="Z40" s="5"/>
      <c r="AA40" s="5"/>
    </row>
    <row r="41" spans="1:27" ht="12.75">
      <c r="A41" s="14">
        <v>1974</v>
      </c>
      <c r="B41" s="2">
        <v>7.96</v>
      </c>
      <c r="C41" s="2">
        <v>8.83</v>
      </c>
      <c r="D41" s="2">
        <v>5.48</v>
      </c>
      <c r="E41" s="2">
        <v>10.78</v>
      </c>
      <c r="F41" s="2">
        <v>10.58</v>
      </c>
      <c r="G41" s="2">
        <v>4.26</v>
      </c>
      <c r="H41" s="2">
        <v>4.49</v>
      </c>
      <c r="I41" s="2">
        <v>6.99</v>
      </c>
      <c r="J41" s="2">
        <v>3.27</v>
      </c>
      <c r="K41" s="2">
        <v>1.89</v>
      </c>
      <c r="L41" s="2">
        <v>6.73</v>
      </c>
      <c r="M41" s="2">
        <v>5.54</v>
      </c>
      <c r="N41" s="2">
        <f t="shared" si="21"/>
        <v>76.80000000000001</v>
      </c>
      <c r="O41" s="2">
        <f t="shared" si="18"/>
        <v>55.28</v>
      </c>
      <c r="P41" s="2">
        <f t="shared" si="22"/>
        <v>31.48</v>
      </c>
      <c r="Q41" s="2">
        <f t="shared" si="19"/>
        <v>86.59</v>
      </c>
      <c r="R41" s="11">
        <f t="shared" si="20"/>
        <v>86.75999999999999</v>
      </c>
      <c r="S41" s="5">
        <f t="shared" si="4"/>
        <v>6.154246575342455</v>
      </c>
      <c r="T41">
        <v>70.65</v>
      </c>
      <c r="U41">
        <v>31.15</v>
      </c>
      <c r="V41" s="5">
        <f t="shared" si="14"/>
        <v>195.07200000000003</v>
      </c>
      <c r="W41" s="5">
        <f t="shared" si="15"/>
        <v>179.45100000000002</v>
      </c>
      <c r="X41" s="5">
        <f t="shared" si="16"/>
        <v>79.9592</v>
      </c>
      <c r="Y41" s="5">
        <f t="shared" si="17"/>
        <v>79.121</v>
      </c>
      <c r="Z41" s="5"/>
      <c r="AA41" s="5"/>
    </row>
    <row r="42" spans="1:27" ht="12.75">
      <c r="A42" s="14">
        <v>1973</v>
      </c>
      <c r="B42" s="2">
        <v>7.37</v>
      </c>
      <c r="C42" s="2">
        <v>6.94</v>
      </c>
      <c r="D42" s="2">
        <v>12.65</v>
      </c>
      <c r="E42" s="2">
        <v>8.26</v>
      </c>
      <c r="F42" s="2">
        <v>13.29</v>
      </c>
      <c r="G42" s="2">
        <v>5.09</v>
      </c>
      <c r="H42" s="2">
        <v>3.86</v>
      </c>
      <c r="I42" s="2">
        <v>3.95</v>
      </c>
      <c r="J42" s="2">
        <v>3.47</v>
      </c>
      <c r="K42" s="2">
        <v>1.65</v>
      </c>
      <c r="L42" s="2">
        <v>6.96</v>
      </c>
      <c r="M42" s="2">
        <v>15.27</v>
      </c>
      <c r="N42" s="2">
        <f t="shared" si="21"/>
        <v>88.75999999999999</v>
      </c>
      <c r="O42" s="2">
        <f t="shared" si="18"/>
        <v>52.68</v>
      </c>
      <c r="P42" s="2">
        <f t="shared" si="22"/>
        <v>31.309999999999995</v>
      </c>
      <c r="Q42" s="2">
        <f t="shared" si="19"/>
        <v>87.97000000000001</v>
      </c>
      <c r="R42" s="11">
        <f t="shared" si="20"/>
        <v>83.99000000000001</v>
      </c>
      <c r="S42" s="5">
        <f t="shared" si="4"/>
        <v>18.114246575342435</v>
      </c>
      <c r="T42">
        <v>70.65</v>
      </c>
      <c r="U42">
        <v>31.15</v>
      </c>
      <c r="V42" s="5">
        <f t="shared" si="14"/>
        <v>225.45039999999997</v>
      </c>
      <c r="W42" s="5">
        <f t="shared" si="15"/>
        <v>179.45100000000002</v>
      </c>
      <c r="X42" s="5">
        <f t="shared" si="16"/>
        <v>79.52739999999999</v>
      </c>
      <c r="Y42" s="5">
        <f t="shared" si="17"/>
        <v>79.121</v>
      </c>
      <c r="Z42" s="5"/>
      <c r="AA42" s="5"/>
    </row>
    <row r="43" spans="1:27" ht="12.75">
      <c r="A43" s="14">
        <v>1972</v>
      </c>
      <c r="B43" s="2">
        <v>9.55</v>
      </c>
      <c r="C43" s="2">
        <v>4.41</v>
      </c>
      <c r="D43" s="2">
        <v>6.94</v>
      </c>
      <c r="E43" s="2">
        <v>2.89</v>
      </c>
      <c r="F43" s="2">
        <v>6.61</v>
      </c>
      <c r="G43" s="2">
        <v>5.7</v>
      </c>
      <c r="H43" s="2">
        <v>6.94</v>
      </c>
      <c r="I43" s="2">
        <v>5.44</v>
      </c>
      <c r="J43" s="2">
        <v>3.65</v>
      </c>
      <c r="K43" s="2">
        <v>6.95</v>
      </c>
      <c r="L43" s="2">
        <v>8.27</v>
      </c>
      <c r="M43" s="2">
        <v>9.19</v>
      </c>
      <c r="N43" s="2">
        <f t="shared" si="21"/>
        <v>76.53999999999999</v>
      </c>
      <c r="O43" s="2">
        <f t="shared" si="18"/>
        <v>38.080000000000005</v>
      </c>
      <c r="P43" s="2">
        <f t="shared" si="22"/>
        <v>35.29</v>
      </c>
      <c r="Q43" s="2">
        <f t="shared" si="19"/>
        <v>72.75999999999999</v>
      </c>
      <c r="R43" s="11">
        <f t="shared" si="20"/>
        <v>73.37</v>
      </c>
      <c r="S43" s="5">
        <f t="shared" si="4"/>
        <v>5.894246575342436</v>
      </c>
      <c r="T43">
        <v>70.65</v>
      </c>
      <c r="U43">
        <v>31.15</v>
      </c>
      <c r="V43" s="5">
        <f t="shared" si="14"/>
        <v>194.4116</v>
      </c>
      <c r="W43" s="5">
        <f t="shared" si="15"/>
        <v>179.45100000000002</v>
      </c>
      <c r="X43" s="5">
        <f t="shared" si="16"/>
        <v>89.6366</v>
      </c>
      <c r="Y43" s="5">
        <f t="shared" si="17"/>
        <v>79.121</v>
      </c>
      <c r="Z43" s="5"/>
      <c r="AA43" s="5"/>
    </row>
    <row r="44" spans="1:27" ht="12.75">
      <c r="A44" s="14">
        <v>1971</v>
      </c>
      <c r="B44" s="2">
        <v>9.2</v>
      </c>
      <c r="C44" s="2">
        <v>10.15</v>
      </c>
      <c r="D44" s="2">
        <v>8.02</v>
      </c>
      <c r="E44" s="2">
        <v>3.64</v>
      </c>
      <c r="F44" s="2">
        <v>5.81</v>
      </c>
      <c r="G44" s="2">
        <v>8.58</v>
      </c>
      <c r="H44" s="2">
        <v>8.97</v>
      </c>
      <c r="I44" s="2">
        <v>2.7</v>
      </c>
      <c r="J44" s="2">
        <v>4.54</v>
      </c>
      <c r="K44" s="2">
        <v>4.08</v>
      </c>
      <c r="L44" s="2">
        <v>4.58</v>
      </c>
      <c r="M44" s="2">
        <v>9.71</v>
      </c>
      <c r="N44" s="2">
        <f t="shared" si="21"/>
        <v>79.97999999999999</v>
      </c>
      <c r="O44" s="2">
        <f t="shared" si="18"/>
        <v>39.64</v>
      </c>
      <c r="P44" s="2">
        <f t="shared" si="22"/>
        <v>34.68</v>
      </c>
      <c r="Q44" s="2">
        <f t="shared" si="19"/>
        <v>77.16</v>
      </c>
      <c r="R44" s="11">
        <f t="shared" si="20"/>
        <v>74.32000000000001</v>
      </c>
      <c r="S44" s="5">
        <f t="shared" si="4"/>
        <v>9.334246575342434</v>
      </c>
      <c r="T44">
        <v>70.65</v>
      </c>
      <c r="U44">
        <v>31.15</v>
      </c>
      <c r="V44" s="5">
        <f t="shared" si="14"/>
        <v>203.14919999999998</v>
      </c>
      <c r="W44" s="5">
        <f t="shared" si="15"/>
        <v>179.45100000000002</v>
      </c>
      <c r="X44" s="5">
        <f t="shared" si="16"/>
        <v>88.0872</v>
      </c>
      <c r="Y44" s="5">
        <f t="shared" si="17"/>
        <v>79.121</v>
      </c>
      <c r="Z44" s="5"/>
      <c r="AA44" s="5"/>
    </row>
    <row r="45" spans="1:27" ht="12.75">
      <c r="A45" s="6">
        <v>1970</v>
      </c>
      <c r="B45" s="2">
        <v>3.2</v>
      </c>
      <c r="C45" s="2">
        <v>3.75</v>
      </c>
      <c r="D45" s="2">
        <v>6.28</v>
      </c>
      <c r="E45" s="2">
        <v>5.41</v>
      </c>
      <c r="F45" s="2">
        <v>3.06</v>
      </c>
      <c r="G45" s="2">
        <v>6.85</v>
      </c>
      <c r="H45" s="2">
        <v>6.42</v>
      </c>
      <c r="I45" s="2">
        <v>5.27</v>
      </c>
      <c r="J45" s="2">
        <v>5.37</v>
      </c>
      <c r="K45" s="2">
        <v>10.55</v>
      </c>
      <c r="L45" s="2">
        <v>3.46</v>
      </c>
      <c r="M45" s="2">
        <v>5.17</v>
      </c>
      <c r="N45" s="2">
        <f t="shared" si="21"/>
        <v>64.78999999999999</v>
      </c>
      <c r="O45" s="2">
        <f t="shared" si="18"/>
        <v>32.58</v>
      </c>
      <c r="P45" s="2">
        <f t="shared" si="22"/>
        <v>37.519999999999996</v>
      </c>
      <c r="Q45" s="2">
        <f t="shared" si="19"/>
        <v>72.15</v>
      </c>
      <c r="R45" s="11">
        <f t="shared" si="20"/>
        <v>70.10000000000001</v>
      </c>
      <c r="S45" s="5">
        <f t="shared" si="4"/>
        <v>-5.855753424657564</v>
      </c>
      <c r="T45">
        <v>70.65</v>
      </c>
      <c r="U45">
        <v>31.15</v>
      </c>
      <c r="V45" s="5">
        <f t="shared" si="14"/>
        <v>164.5666</v>
      </c>
      <c r="W45" s="5">
        <f t="shared" si="15"/>
        <v>179.45100000000002</v>
      </c>
      <c r="X45" s="5">
        <f t="shared" si="16"/>
        <v>95.3008</v>
      </c>
      <c r="Y45" s="5">
        <f t="shared" si="17"/>
        <v>79.121</v>
      </c>
      <c r="Z45" s="5"/>
      <c r="AA45" s="5"/>
    </row>
    <row r="46" spans="1:27" ht="12.75">
      <c r="A46" s="6">
        <v>1969</v>
      </c>
      <c r="B46" s="2">
        <v>6.54</v>
      </c>
      <c r="C46" s="2">
        <v>8.27</v>
      </c>
      <c r="D46" s="2">
        <v>4.13</v>
      </c>
      <c r="E46" s="2">
        <v>8.06</v>
      </c>
      <c r="F46" s="2">
        <v>6.43</v>
      </c>
      <c r="G46" s="2">
        <v>7.69</v>
      </c>
      <c r="H46" s="2">
        <v>4.98</v>
      </c>
      <c r="I46" s="2">
        <v>12.06</v>
      </c>
      <c r="J46" s="2">
        <v>4.42</v>
      </c>
      <c r="K46" s="2">
        <v>3.99</v>
      </c>
      <c r="L46" s="2">
        <v>6.13</v>
      </c>
      <c r="M46" s="2">
        <v>7.81</v>
      </c>
      <c r="N46" s="2">
        <f t="shared" si="21"/>
        <v>80.50999999999999</v>
      </c>
      <c r="O46" s="2">
        <f t="shared" si="18"/>
        <v>40.17</v>
      </c>
      <c r="P46" s="2">
        <f t="shared" si="22"/>
        <v>39.57000000000001</v>
      </c>
      <c r="Q46" s="2">
        <f t="shared" si="19"/>
        <v>66.01</v>
      </c>
      <c r="R46" s="11">
        <f t="shared" si="20"/>
        <v>79.74</v>
      </c>
      <c r="S46" s="5">
        <f t="shared" si="4"/>
        <v>9.864246575342435</v>
      </c>
      <c r="T46">
        <v>70.65</v>
      </c>
      <c r="U46">
        <v>31.15</v>
      </c>
      <c r="V46" s="5">
        <f t="shared" si="14"/>
        <v>204.4954</v>
      </c>
      <c r="W46" s="5">
        <f t="shared" si="15"/>
        <v>179.45100000000002</v>
      </c>
      <c r="X46" s="5">
        <f t="shared" si="16"/>
        <v>100.50780000000002</v>
      </c>
      <c r="Y46" s="5">
        <f t="shared" si="17"/>
        <v>79.121</v>
      </c>
      <c r="Z46" s="5"/>
      <c r="AA46" s="5"/>
    </row>
    <row r="47" spans="1:27" s="4" customFormat="1" ht="12.75">
      <c r="A47" s="6">
        <v>1968</v>
      </c>
      <c r="B47" s="2">
        <v>5.55</v>
      </c>
      <c r="C47" s="2">
        <v>1.1</v>
      </c>
      <c r="D47" s="2">
        <v>8.31</v>
      </c>
      <c r="E47" s="2">
        <v>5.64</v>
      </c>
      <c r="F47" s="2">
        <v>5.78</v>
      </c>
      <c r="G47" s="2">
        <v>3.27</v>
      </c>
      <c r="H47" s="2">
        <v>4.21</v>
      </c>
      <c r="I47" s="2">
        <v>4.64</v>
      </c>
      <c r="J47" s="2">
        <v>4.71</v>
      </c>
      <c r="K47" s="2">
        <v>3.23</v>
      </c>
      <c r="L47" s="2">
        <v>5.34</v>
      </c>
      <c r="M47" s="2">
        <v>7.83</v>
      </c>
      <c r="N47" s="2">
        <f t="shared" si="21"/>
        <v>59.61</v>
      </c>
      <c r="O47" s="2">
        <f t="shared" si="18"/>
        <v>36.730000000000004</v>
      </c>
      <c r="P47" s="2">
        <f t="shared" si="22"/>
        <v>25.840000000000003</v>
      </c>
      <c r="Q47" s="2">
        <f t="shared" si="19"/>
        <v>81.95</v>
      </c>
      <c r="R47" s="11">
        <f t="shared" si="20"/>
        <v>62.57000000000001</v>
      </c>
      <c r="S47" s="5">
        <f t="shared" si="4"/>
        <v>-11.035753424657557</v>
      </c>
      <c r="T47">
        <v>70.65</v>
      </c>
      <c r="U47">
        <v>31.15</v>
      </c>
      <c r="V47" s="5">
        <f t="shared" si="14"/>
        <v>151.4094</v>
      </c>
      <c r="W47" s="5">
        <f t="shared" si="15"/>
        <v>179.45100000000002</v>
      </c>
      <c r="X47" s="5">
        <f t="shared" si="16"/>
        <v>65.63360000000002</v>
      </c>
      <c r="Y47" s="5">
        <f t="shared" si="17"/>
        <v>79.121</v>
      </c>
      <c r="Z47" s="5"/>
      <c r="AA47" s="5"/>
    </row>
    <row r="48" spans="1:27" s="1" customFormat="1" ht="12.75">
      <c r="A48" s="6">
        <v>1967</v>
      </c>
      <c r="B48" s="2">
        <v>6.2</v>
      </c>
      <c r="C48" s="2">
        <v>6.05</v>
      </c>
      <c r="D48" s="2">
        <v>4.78</v>
      </c>
      <c r="E48" s="2">
        <v>3.66</v>
      </c>
      <c r="F48" s="2">
        <v>6.61</v>
      </c>
      <c r="G48" s="2">
        <v>8.35</v>
      </c>
      <c r="H48" s="2">
        <v>9.79</v>
      </c>
      <c r="I48" s="2">
        <v>11.35</v>
      </c>
      <c r="J48" s="2">
        <v>5.32</v>
      </c>
      <c r="K48" s="2">
        <v>3.8</v>
      </c>
      <c r="L48" s="2">
        <v>5.88</v>
      </c>
      <c r="M48" s="2">
        <v>10.25</v>
      </c>
      <c r="N48" s="2">
        <f t="shared" si="21"/>
        <v>82.03999999999999</v>
      </c>
      <c r="O48" s="2">
        <f t="shared" si="18"/>
        <v>32.83</v>
      </c>
      <c r="P48" s="2">
        <f t="shared" si="22"/>
        <v>45.22</v>
      </c>
      <c r="Q48" s="2">
        <f t="shared" si="19"/>
        <v>64.41</v>
      </c>
      <c r="R48" s="11">
        <f t="shared" si="20"/>
        <v>78.05</v>
      </c>
      <c r="S48" s="5">
        <f t="shared" si="4"/>
        <v>11.394246575342436</v>
      </c>
      <c r="T48">
        <v>70.65</v>
      </c>
      <c r="U48">
        <v>31.15</v>
      </c>
      <c r="V48" s="5">
        <f t="shared" si="14"/>
        <v>208.3816</v>
      </c>
      <c r="W48" s="5">
        <f t="shared" si="15"/>
        <v>179.45100000000002</v>
      </c>
      <c r="X48" s="5">
        <f t="shared" si="16"/>
        <v>114.8588</v>
      </c>
      <c r="Y48" s="5">
        <f t="shared" si="17"/>
        <v>79.121</v>
      </c>
      <c r="Z48" s="5"/>
      <c r="AA48" s="5"/>
    </row>
    <row r="49" spans="1:27" ht="12.75">
      <c r="A49" s="14">
        <v>1966</v>
      </c>
      <c r="B49" s="2">
        <v>6.01</v>
      </c>
      <c r="C49" s="2">
        <v>14</v>
      </c>
      <c r="D49" s="2">
        <v>4.38</v>
      </c>
      <c r="E49" s="2">
        <v>8.25</v>
      </c>
      <c r="F49" s="2">
        <v>5.56</v>
      </c>
      <c r="G49" s="2">
        <v>3.17</v>
      </c>
      <c r="H49" s="2">
        <v>3.63</v>
      </c>
      <c r="I49" s="2">
        <v>5.85</v>
      </c>
      <c r="J49" s="2">
        <v>7.36</v>
      </c>
      <c r="K49" s="2">
        <v>6.01</v>
      </c>
      <c r="L49" s="2">
        <v>6.24</v>
      </c>
      <c r="M49" s="2">
        <v>5.9</v>
      </c>
      <c r="N49" s="2">
        <f t="shared" si="21"/>
        <v>76.36000000000001</v>
      </c>
      <c r="O49" s="2">
        <f t="shared" si="18"/>
        <v>36.83</v>
      </c>
      <c r="P49" s="2">
        <f t="shared" si="22"/>
        <v>31.58</v>
      </c>
      <c r="Q49" s="2">
        <f t="shared" si="19"/>
        <v>65.69</v>
      </c>
      <c r="R49" s="11">
        <f t="shared" si="20"/>
        <v>68.41000000000001</v>
      </c>
      <c r="S49" s="5">
        <f t="shared" si="4"/>
        <v>5.714246575342457</v>
      </c>
      <c r="T49">
        <v>70.65</v>
      </c>
      <c r="U49">
        <v>31.15</v>
      </c>
      <c r="V49" s="5">
        <f t="shared" si="14"/>
        <v>193.95440000000005</v>
      </c>
      <c r="W49" s="5">
        <f t="shared" si="15"/>
        <v>179.45100000000002</v>
      </c>
      <c r="X49" s="5">
        <f t="shared" si="16"/>
        <v>80.2132</v>
      </c>
      <c r="Y49" s="5">
        <f t="shared" si="17"/>
        <v>79.121</v>
      </c>
      <c r="Z49" s="5"/>
      <c r="AA49" s="5"/>
    </row>
    <row r="50" spans="1:27" ht="12.75">
      <c r="A50" s="14">
        <v>1965</v>
      </c>
      <c r="B50" s="2">
        <v>4.8</v>
      </c>
      <c r="C50" s="2">
        <v>7.42</v>
      </c>
      <c r="D50" s="2">
        <v>7.89</v>
      </c>
      <c r="E50" s="2">
        <v>4.25</v>
      </c>
      <c r="F50" s="2">
        <v>2.93</v>
      </c>
      <c r="G50" s="2">
        <v>2.86</v>
      </c>
      <c r="H50" s="2">
        <v>3.91</v>
      </c>
      <c r="I50" s="2">
        <v>6.22</v>
      </c>
      <c r="J50" s="2">
        <v>8.55</v>
      </c>
      <c r="K50" s="2">
        <v>4.39</v>
      </c>
      <c r="L50" s="2">
        <v>3.28</v>
      </c>
      <c r="M50" s="2">
        <v>0.91</v>
      </c>
      <c r="N50" s="2">
        <f t="shared" si="21"/>
        <v>57.41</v>
      </c>
      <c r="O50" s="2">
        <f t="shared" si="18"/>
        <v>36.77</v>
      </c>
      <c r="P50" s="2">
        <f t="shared" si="22"/>
        <v>28.86</v>
      </c>
      <c r="Q50" s="2">
        <f t="shared" si="19"/>
        <v>72.58999999999999</v>
      </c>
      <c r="R50" s="11">
        <f t="shared" si="20"/>
        <v>65.63</v>
      </c>
      <c r="S50" s="5">
        <f t="shared" si="4"/>
        <v>-13.23575342465756</v>
      </c>
      <c r="T50">
        <v>70.65</v>
      </c>
      <c r="U50">
        <v>31.15</v>
      </c>
      <c r="V50" s="5">
        <f t="shared" si="14"/>
        <v>145.82139999999998</v>
      </c>
      <c r="W50" s="5">
        <f t="shared" si="15"/>
        <v>179.45100000000002</v>
      </c>
      <c r="X50" s="5">
        <f t="shared" si="16"/>
        <v>73.3044</v>
      </c>
      <c r="Y50" s="5">
        <f t="shared" si="17"/>
        <v>79.121</v>
      </c>
      <c r="Z50" s="5"/>
      <c r="AA50" s="5"/>
    </row>
    <row r="51" spans="1:27" ht="12.75">
      <c r="A51" s="14">
        <v>1964</v>
      </c>
      <c r="B51" s="2">
        <v>8.71</v>
      </c>
      <c r="C51" s="2">
        <v>5.92</v>
      </c>
      <c r="D51" s="2">
        <v>11.83</v>
      </c>
      <c r="E51" s="2">
        <v>11.31</v>
      </c>
      <c r="F51" s="2">
        <v>1.44</v>
      </c>
      <c r="G51" s="2">
        <v>1.28</v>
      </c>
      <c r="H51" s="2">
        <v>4.62</v>
      </c>
      <c r="I51" s="2">
        <v>6.56</v>
      </c>
      <c r="J51" s="2">
        <v>10.46</v>
      </c>
      <c r="K51" s="2">
        <v>11.46</v>
      </c>
      <c r="L51" s="2">
        <v>4.72</v>
      </c>
      <c r="M51" s="2">
        <v>7.69</v>
      </c>
      <c r="N51" s="2">
        <f t="shared" si="21"/>
        <v>86</v>
      </c>
      <c r="O51" s="2">
        <f t="shared" si="18"/>
        <v>49.18</v>
      </c>
      <c r="P51" s="2">
        <f t="shared" si="22"/>
        <v>35.82</v>
      </c>
      <c r="Q51" s="2">
        <f t="shared" si="19"/>
        <v>72.77000000000001</v>
      </c>
      <c r="R51" s="11">
        <f t="shared" si="20"/>
        <v>85</v>
      </c>
      <c r="S51" s="5">
        <f t="shared" si="4"/>
        <v>15.354246575342444</v>
      </c>
      <c r="T51">
        <v>70.65</v>
      </c>
      <c r="U51">
        <v>31.15</v>
      </c>
      <c r="V51" s="5">
        <f t="shared" si="14"/>
        <v>218.44</v>
      </c>
      <c r="W51" s="5">
        <f t="shared" si="15"/>
        <v>179.45100000000002</v>
      </c>
      <c r="X51" s="5">
        <f t="shared" si="16"/>
        <v>90.9828</v>
      </c>
      <c r="Y51" s="5">
        <f t="shared" si="17"/>
        <v>79.121</v>
      </c>
      <c r="Z51" s="5"/>
      <c r="AA51" s="5"/>
    </row>
    <row r="52" spans="1:27" ht="12.75">
      <c r="A52" s="14">
        <v>1963</v>
      </c>
      <c r="B52" s="2">
        <v>4.96</v>
      </c>
      <c r="C52" s="2">
        <v>2.93</v>
      </c>
      <c r="D52" s="2">
        <v>11.03</v>
      </c>
      <c r="E52" s="2">
        <v>6.43</v>
      </c>
      <c r="F52" s="2">
        <v>3.32</v>
      </c>
      <c r="G52" s="2">
        <v>6.97</v>
      </c>
      <c r="H52" s="2">
        <v>6.61</v>
      </c>
      <c r="I52" s="2">
        <v>2.49</v>
      </c>
      <c r="J52" s="2">
        <v>4.17</v>
      </c>
      <c r="K52" s="2">
        <v>0.03</v>
      </c>
      <c r="L52" s="2">
        <v>6.1</v>
      </c>
      <c r="M52" s="2">
        <v>5.31</v>
      </c>
      <c r="N52" s="2">
        <f t="shared" si="21"/>
        <v>60.35000000000001</v>
      </c>
      <c r="O52" s="2">
        <f t="shared" si="18"/>
        <v>34.16</v>
      </c>
      <c r="P52" s="2">
        <f t="shared" si="22"/>
        <v>23.590000000000003</v>
      </c>
      <c r="Q52" s="2">
        <f t="shared" si="19"/>
        <v>60.89</v>
      </c>
      <c r="R52" s="11">
        <f t="shared" si="20"/>
        <v>57.75</v>
      </c>
      <c r="S52" s="5">
        <f t="shared" si="4"/>
        <v>-10.295753424657548</v>
      </c>
      <c r="T52">
        <v>70.65</v>
      </c>
      <c r="U52">
        <v>31.15</v>
      </c>
      <c r="V52" s="5">
        <f t="shared" si="14"/>
        <v>153.28900000000002</v>
      </c>
      <c r="W52" s="5">
        <f t="shared" si="15"/>
        <v>179.45100000000002</v>
      </c>
      <c r="X52" s="5">
        <f t="shared" si="16"/>
        <v>59.91860000000001</v>
      </c>
      <c r="Y52" s="5">
        <f t="shared" si="17"/>
        <v>79.121</v>
      </c>
      <c r="Z52" s="5"/>
      <c r="AA52" s="5"/>
    </row>
    <row r="53" spans="1:27" ht="12.75">
      <c r="A53" s="14">
        <v>1962</v>
      </c>
      <c r="B53" s="2">
        <v>9.79</v>
      </c>
      <c r="C53" s="2">
        <v>7.18</v>
      </c>
      <c r="D53" s="2">
        <v>7.53</v>
      </c>
      <c r="E53" s="2">
        <v>6.06</v>
      </c>
      <c r="F53" s="2">
        <v>3.01</v>
      </c>
      <c r="G53" s="2">
        <v>8.07</v>
      </c>
      <c r="H53" s="2">
        <v>2.01</v>
      </c>
      <c r="I53" s="2">
        <v>4.35</v>
      </c>
      <c r="J53" s="2">
        <v>4.84</v>
      </c>
      <c r="K53" s="2">
        <v>4.45</v>
      </c>
      <c r="L53" s="2">
        <v>4.36</v>
      </c>
      <c r="M53" s="2">
        <v>4.45</v>
      </c>
      <c r="N53" s="2">
        <f t="shared" si="21"/>
        <v>66.10000000000001</v>
      </c>
      <c r="O53" s="2">
        <f t="shared" si="18"/>
        <v>49.81</v>
      </c>
      <c r="P53" s="2">
        <f t="shared" si="22"/>
        <v>26.729999999999997</v>
      </c>
      <c r="Q53" s="2">
        <f t="shared" si="19"/>
        <v>84.76</v>
      </c>
      <c r="R53" s="11">
        <f t="shared" si="20"/>
        <v>76.54</v>
      </c>
      <c r="S53" s="5">
        <f t="shared" si="4"/>
        <v>-4.545753424657548</v>
      </c>
      <c r="T53">
        <v>70.65</v>
      </c>
      <c r="U53">
        <v>31.15</v>
      </c>
      <c r="V53" s="5">
        <f t="shared" si="14"/>
        <v>167.89400000000003</v>
      </c>
      <c r="W53" s="5">
        <f t="shared" si="15"/>
        <v>179.45100000000002</v>
      </c>
      <c r="X53" s="5">
        <f t="shared" si="16"/>
        <v>67.8942</v>
      </c>
      <c r="Y53" s="5">
        <f t="shared" si="17"/>
        <v>79.121</v>
      </c>
      <c r="Z53" s="5"/>
      <c r="AA53" s="5"/>
    </row>
    <row r="54" spans="1:27" ht="12.75">
      <c r="A54" s="14">
        <v>1961</v>
      </c>
      <c r="B54" s="2">
        <v>3.34</v>
      </c>
      <c r="C54" s="2">
        <v>12.57</v>
      </c>
      <c r="D54" s="2">
        <v>7.13</v>
      </c>
      <c r="E54" s="2">
        <v>5.75</v>
      </c>
      <c r="F54" s="2">
        <v>2.64</v>
      </c>
      <c r="G54" s="2">
        <v>8.23</v>
      </c>
      <c r="H54" s="2">
        <v>7.33</v>
      </c>
      <c r="I54" s="2">
        <v>12.03</v>
      </c>
      <c r="J54" s="2">
        <v>2.6</v>
      </c>
      <c r="K54" s="2">
        <v>2.12</v>
      </c>
      <c r="L54" s="2">
        <v>5.54</v>
      </c>
      <c r="M54" s="2">
        <v>13.71</v>
      </c>
      <c r="N54" s="2">
        <f t="shared" si="21"/>
        <v>82.99000000000001</v>
      </c>
      <c r="O54" s="2">
        <f t="shared" si="18"/>
        <v>35.41</v>
      </c>
      <c r="P54" s="2">
        <f t="shared" si="22"/>
        <v>34.95</v>
      </c>
      <c r="Q54" s="2">
        <f t="shared" si="19"/>
        <v>68.67000000000002</v>
      </c>
      <c r="R54" s="11">
        <f t="shared" si="20"/>
        <v>70.36</v>
      </c>
      <c r="S54" s="5">
        <f t="shared" si="4"/>
        <v>12.344246575342453</v>
      </c>
      <c r="T54">
        <v>70.65</v>
      </c>
      <c r="U54">
        <v>31.15</v>
      </c>
      <c r="V54" s="5">
        <f t="shared" si="14"/>
        <v>210.79460000000003</v>
      </c>
      <c r="W54" s="5">
        <f t="shared" si="15"/>
        <v>179.45100000000002</v>
      </c>
      <c r="X54" s="5">
        <f t="shared" si="16"/>
        <v>88.77300000000001</v>
      </c>
      <c r="Y54" s="5">
        <f t="shared" si="17"/>
        <v>79.121</v>
      </c>
      <c r="Z54" s="5"/>
      <c r="AA54" s="5"/>
    </row>
    <row r="55" spans="1:27" ht="12.75">
      <c r="A55" s="14">
        <v>1960</v>
      </c>
      <c r="B55" s="2">
        <v>6.62</v>
      </c>
      <c r="C55" s="2">
        <v>8.98</v>
      </c>
      <c r="D55" s="2">
        <v>7.23</v>
      </c>
      <c r="E55" s="2">
        <v>4.46</v>
      </c>
      <c r="F55" s="2">
        <v>2.73</v>
      </c>
      <c r="G55" s="2">
        <v>4.01</v>
      </c>
      <c r="H55" s="2">
        <v>5.32</v>
      </c>
      <c r="I55" s="2">
        <v>8.99</v>
      </c>
      <c r="J55" s="2">
        <v>6.19</v>
      </c>
      <c r="K55" s="2">
        <v>6.02</v>
      </c>
      <c r="L55" s="2">
        <v>2.46</v>
      </c>
      <c r="M55" s="2">
        <v>4.16</v>
      </c>
      <c r="N55" s="2">
        <f t="shared" si="21"/>
        <v>67.17</v>
      </c>
      <c r="O55" s="2">
        <f t="shared" si="18"/>
        <v>35.8</v>
      </c>
      <c r="P55" s="2">
        <f t="shared" si="22"/>
        <v>33.260000000000005</v>
      </c>
      <c r="Q55" s="2">
        <f t="shared" si="19"/>
        <v>74.44999999999999</v>
      </c>
      <c r="R55" s="11">
        <f t="shared" si="20"/>
        <v>69.05999999999999</v>
      </c>
      <c r="S55" s="5">
        <f t="shared" si="4"/>
        <v>-3.4757534246575545</v>
      </c>
      <c r="T55">
        <v>70.65</v>
      </c>
      <c r="U55">
        <v>31.15</v>
      </c>
      <c r="V55" s="5">
        <f t="shared" si="14"/>
        <v>170.61180000000002</v>
      </c>
      <c r="W55" s="5">
        <f t="shared" si="15"/>
        <v>179.45100000000002</v>
      </c>
      <c r="X55" s="5">
        <f t="shared" si="16"/>
        <v>84.48040000000002</v>
      </c>
      <c r="Y55" s="5">
        <f t="shared" si="17"/>
        <v>79.121</v>
      </c>
      <c r="Z55" s="5"/>
      <c r="AA55" s="5"/>
    </row>
    <row r="56" spans="1:27" ht="12.75">
      <c r="A56" s="14">
        <v>1959</v>
      </c>
      <c r="B56" s="2">
        <v>7.26</v>
      </c>
      <c r="C56" s="2">
        <v>4.94</v>
      </c>
      <c r="D56" s="2">
        <v>7.74</v>
      </c>
      <c r="E56" s="2">
        <v>6.61</v>
      </c>
      <c r="F56" s="2">
        <v>11.98</v>
      </c>
      <c r="G56" s="2">
        <v>3.27</v>
      </c>
      <c r="H56" s="2">
        <v>5.02</v>
      </c>
      <c r="I56" s="2">
        <v>3.39</v>
      </c>
      <c r="J56" s="2">
        <v>6.49</v>
      </c>
      <c r="K56" s="2">
        <v>8.5</v>
      </c>
      <c r="L56" s="2">
        <v>2.86</v>
      </c>
      <c r="M56" s="2">
        <v>5.65</v>
      </c>
      <c r="N56" s="2">
        <f t="shared" si="21"/>
        <v>73.71000000000002</v>
      </c>
      <c r="O56" s="2">
        <f t="shared" si="18"/>
        <v>32.89</v>
      </c>
      <c r="P56" s="2">
        <f t="shared" si="22"/>
        <v>38.65</v>
      </c>
      <c r="Q56" s="2">
        <f t="shared" si="19"/>
        <v>57.55999999999999</v>
      </c>
      <c r="R56" s="11">
        <f t="shared" si="20"/>
        <v>71.54000000000002</v>
      </c>
      <c r="S56" s="5">
        <f t="shared" si="4"/>
        <v>3.064246575342466</v>
      </c>
      <c r="T56">
        <v>70.65</v>
      </c>
      <c r="U56">
        <v>31.15</v>
      </c>
      <c r="V56" s="5">
        <f t="shared" si="14"/>
        <v>187.22340000000005</v>
      </c>
      <c r="W56" s="5">
        <f t="shared" si="15"/>
        <v>179.45100000000002</v>
      </c>
      <c r="X56" s="5">
        <f t="shared" si="16"/>
        <v>98.17099999999999</v>
      </c>
      <c r="Y56" s="5">
        <f t="shared" si="17"/>
        <v>79.121</v>
      </c>
      <c r="Z56" s="5"/>
      <c r="AA56" s="5"/>
    </row>
    <row r="57" spans="1:27" ht="12.75">
      <c r="A57" s="14">
        <v>1958</v>
      </c>
      <c r="B57" s="2">
        <v>5.52</v>
      </c>
      <c r="C57" s="2">
        <v>5.62</v>
      </c>
      <c r="D57" s="2">
        <v>5.37</v>
      </c>
      <c r="E57" s="2">
        <v>8.49</v>
      </c>
      <c r="F57" s="2">
        <v>2.95</v>
      </c>
      <c r="G57" s="2">
        <v>1.59</v>
      </c>
      <c r="H57" s="2">
        <v>10.77</v>
      </c>
      <c r="I57" s="2">
        <v>5.47</v>
      </c>
      <c r="J57" s="2">
        <v>2.47</v>
      </c>
      <c r="K57" s="2">
        <v>1.42</v>
      </c>
      <c r="L57" s="2">
        <v>3.33</v>
      </c>
      <c r="M57" s="2">
        <v>3.01</v>
      </c>
      <c r="N57" s="2">
        <f t="shared" si="21"/>
        <v>56.01</v>
      </c>
      <c r="O57" s="2">
        <f t="shared" si="18"/>
        <v>44.660000000000004</v>
      </c>
      <c r="P57" s="2">
        <f t="shared" si="22"/>
        <v>24.669999999999995</v>
      </c>
      <c r="Q57" s="2">
        <f t="shared" si="19"/>
        <v>79.05000000000001</v>
      </c>
      <c r="R57" s="11">
        <f t="shared" si="20"/>
        <v>69.33000000000001</v>
      </c>
      <c r="S57" s="5">
        <f t="shared" si="4"/>
        <v>-14.635753424657558</v>
      </c>
      <c r="T57">
        <v>70.65</v>
      </c>
      <c r="U57">
        <v>31.15</v>
      </c>
      <c r="V57" s="5">
        <f t="shared" si="14"/>
        <v>142.2654</v>
      </c>
      <c r="W57" s="5">
        <f t="shared" si="15"/>
        <v>179.45100000000002</v>
      </c>
      <c r="X57" s="5">
        <f t="shared" si="16"/>
        <v>62.661799999999985</v>
      </c>
      <c r="Y57" s="5">
        <f t="shared" si="17"/>
        <v>79.121</v>
      </c>
      <c r="Z57" s="5"/>
      <c r="AA57" s="5"/>
    </row>
    <row r="58" spans="1:27" ht="12.75">
      <c r="A58" s="14">
        <v>1957</v>
      </c>
      <c r="B58" s="2">
        <v>10.11</v>
      </c>
      <c r="C58" s="2">
        <v>7.01</v>
      </c>
      <c r="D58" s="2">
        <v>3.5</v>
      </c>
      <c r="E58" s="2">
        <v>10.67</v>
      </c>
      <c r="F58" s="2">
        <v>2.47</v>
      </c>
      <c r="G58" s="2">
        <v>12.52</v>
      </c>
      <c r="H58" s="2">
        <v>0.36</v>
      </c>
      <c r="I58" s="2">
        <v>2.75</v>
      </c>
      <c r="J58" s="2">
        <v>8.94</v>
      </c>
      <c r="K58" s="2">
        <v>7.35</v>
      </c>
      <c r="L58" s="2">
        <v>12.24</v>
      </c>
      <c r="M58" s="2">
        <v>7.42</v>
      </c>
      <c r="N58" s="2">
        <f t="shared" si="21"/>
        <v>85.33999999999999</v>
      </c>
      <c r="O58" s="2">
        <f t="shared" si="18"/>
        <v>41.24</v>
      </c>
      <c r="P58" s="2">
        <f t="shared" si="22"/>
        <v>34.39</v>
      </c>
      <c r="Q58" s="2">
        <f t="shared" si="19"/>
        <v>69.86999999999999</v>
      </c>
      <c r="R58" s="11">
        <f t="shared" si="20"/>
        <v>75.63</v>
      </c>
      <c r="S58" s="5">
        <f t="shared" si="4"/>
        <v>14.694246575342433</v>
      </c>
      <c r="T58">
        <v>70.65</v>
      </c>
      <c r="U58">
        <v>31.15</v>
      </c>
      <c r="V58" s="5">
        <f t="shared" si="14"/>
        <v>216.76359999999997</v>
      </c>
      <c r="W58" s="5">
        <f t="shared" si="15"/>
        <v>179.45100000000002</v>
      </c>
      <c r="X58" s="5">
        <f t="shared" si="16"/>
        <v>87.3506</v>
      </c>
      <c r="Y58" s="5">
        <f t="shared" si="17"/>
        <v>79.121</v>
      </c>
      <c r="Z58" s="5"/>
      <c r="AA58" s="5"/>
    </row>
    <row r="59" spans="1:27" ht="12.75">
      <c r="A59" s="14">
        <v>1956</v>
      </c>
      <c r="B59" s="2">
        <v>2.48</v>
      </c>
      <c r="C59" s="2">
        <v>13.13</v>
      </c>
      <c r="D59" s="2">
        <v>6.64</v>
      </c>
      <c r="E59" s="2">
        <v>9.21</v>
      </c>
      <c r="F59" s="2">
        <v>4.19</v>
      </c>
      <c r="G59" s="2">
        <v>4.98</v>
      </c>
      <c r="H59" s="2">
        <v>6.86</v>
      </c>
      <c r="I59" s="2">
        <v>2.55</v>
      </c>
      <c r="J59" s="2">
        <v>4.86</v>
      </c>
      <c r="K59" s="2">
        <v>5.19</v>
      </c>
      <c r="L59" s="2">
        <v>1.25</v>
      </c>
      <c r="M59" s="2">
        <v>8.7</v>
      </c>
      <c r="N59" s="2">
        <f t="shared" si="21"/>
        <v>70.03999999999999</v>
      </c>
      <c r="O59" s="2">
        <f t="shared" si="18"/>
        <v>37.74</v>
      </c>
      <c r="P59" s="2">
        <f t="shared" si="22"/>
        <v>28.630000000000003</v>
      </c>
      <c r="Q59" s="2">
        <f t="shared" si="19"/>
        <v>72.98</v>
      </c>
      <c r="R59" s="11">
        <f t="shared" si="20"/>
        <v>66.36999999999999</v>
      </c>
      <c r="S59" s="5">
        <f t="shared" si="4"/>
        <v>-0.6057534246575642</v>
      </c>
      <c r="T59">
        <v>70.65</v>
      </c>
      <c r="U59">
        <v>31.15</v>
      </c>
      <c r="V59" s="5">
        <f t="shared" si="14"/>
        <v>177.90159999999997</v>
      </c>
      <c r="W59" s="5">
        <f t="shared" si="15"/>
        <v>179.45100000000002</v>
      </c>
      <c r="X59" s="5">
        <f t="shared" si="16"/>
        <v>72.7202</v>
      </c>
      <c r="Y59" s="5">
        <f t="shared" si="17"/>
        <v>79.121</v>
      </c>
      <c r="Z59" s="5"/>
      <c r="AA59" s="5"/>
    </row>
    <row r="60" spans="1:27" ht="12.75">
      <c r="A60" s="14">
        <v>1955</v>
      </c>
      <c r="B60" s="2">
        <v>2.35</v>
      </c>
      <c r="C60" s="2">
        <v>10.72</v>
      </c>
      <c r="D60" s="2">
        <v>6.67</v>
      </c>
      <c r="E60" s="2">
        <v>8.36</v>
      </c>
      <c r="F60" s="2">
        <v>11.01</v>
      </c>
      <c r="G60" s="2">
        <v>4.24</v>
      </c>
      <c r="H60" s="2">
        <v>8.3</v>
      </c>
      <c r="I60" s="2">
        <v>5.37</v>
      </c>
      <c r="J60" s="2">
        <v>2.66</v>
      </c>
      <c r="K60" s="2">
        <v>3.66</v>
      </c>
      <c r="L60" s="2">
        <v>3.53</v>
      </c>
      <c r="M60" s="2">
        <v>2.75</v>
      </c>
      <c r="N60" s="2">
        <f t="shared" si="21"/>
        <v>69.62</v>
      </c>
      <c r="O60" s="2">
        <f t="shared" si="18"/>
        <v>43.150000000000006</v>
      </c>
      <c r="P60" s="2">
        <f t="shared" si="22"/>
        <v>35.24</v>
      </c>
      <c r="Q60" s="2">
        <f t="shared" si="19"/>
        <v>61.39</v>
      </c>
      <c r="R60" s="11">
        <f t="shared" si="20"/>
        <v>78.39</v>
      </c>
      <c r="S60" s="5">
        <f t="shared" si="4"/>
        <v>-1.0257534246575517</v>
      </c>
      <c r="T60">
        <v>70.65</v>
      </c>
      <c r="U60">
        <v>31.15</v>
      </c>
      <c r="V60" s="5">
        <f t="shared" si="14"/>
        <v>176.8348</v>
      </c>
      <c r="W60" s="5">
        <f t="shared" si="15"/>
        <v>179.45100000000002</v>
      </c>
      <c r="X60" s="5">
        <f t="shared" si="16"/>
        <v>89.5096</v>
      </c>
      <c r="Y60" s="5">
        <f t="shared" si="17"/>
        <v>79.121</v>
      </c>
      <c r="Z60" s="5"/>
      <c r="AA60" s="5"/>
    </row>
    <row r="61" spans="1:27" ht="12.75">
      <c r="A61" s="14">
        <v>1954</v>
      </c>
      <c r="B61" s="2">
        <v>11.59</v>
      </c>
      <c r="C61" s="2">
        <v>7.99</v>
      </c>
      <c r="D61" s="2">
        <v>8.71</v>
      </c>
      <c r="E61" s="2">
        <v>4.76</v>
      </c>
      <c r="F61" s="2">
        <v>3.59</v>
      </c>
      <c r="G61" s="2">
        <v>4.02</v>
      </c>
      <c r="H61" s="2">
        <v>5.74</v>
      </c>
      <c r="I61" s="2">
        <v>2.94</v>
      </c>
      <c r="J61" s="2">
        <v>1.08</v>
      </c>
      <c r="K61" s="2">
        <v>0.87</v>
      </c>
      <c r="L61" s="2">
        <v>4.7</v>
      </c>
      <c r="M61" s="2">
        <v>10.35</v>
      </c>
      <c r="N61" s="2">
        <f t="shared" si="21"/>
        <v>66.33999999999999</v>
      </c>
      <c r="O61" s="2">
        <f t="shared" si="18"/>
        <v>47.11</v>
      </c>
      <c r="P61" s="2">
        <f t="shared" si="22"/>
        <v>18.24</v>
      </c>
      <c r="Q61" s="2">
        <f t="shared" si="19"/>
        <v>70.45000000000002</v>
      </c>
      <c r="R61" s="11">
        <f t="shared" si="20"/>
        <v>65.35000000000001</v>
      </c>
      <c r="S61" s="5">
        <f t="shared" si="4"/>
        <v>-4.305753424657567</v>
      </c>
      <c r="T61">
        <v>70.65</v>
      </c>
      <c r="U61">
        <v>31.15</v>
      </c>
      <c r="V61" s="5">
        <f t="shared" si="14"/>
        <v>168.50359999999998</v>
      </c>
      <c r="W61" s="5">
        <f t="shared" si="15"/>
        <v>179.45100000000002</v>
      </c>
      <c r="X61" s="5">
        <f t="shared" si="16"/>
        <v>46.3296</v>
      </c>
      <c r="Y61" s="5">
        <f t="shared" si="17"/>
        <v>79.121</v>
      </c>
      <c r="Z61" s="5"/>
      <c r="AA61" s="5"/>
    </row>
    <row r="62" spans="1:27" ht="12.75">
      <c r="A62" s="14">
        <v>1953</v>
      </c>
      <c r="B62" s="2">
        <v>9.26</v>
      </c>
      <c r="C62" s="2">
        <v>10.36</v>
      </c>
      <c r="D62" s="2">
        <v>5.65</v>
      </c>
      <c r="E62" s="2">
        <v>4.51</v>
      </c>
      <c r="F62" s="2">
        <v>3.18</v>
      </c>
      <c r="G62" s="2">
        <v>6.69</v>
      </c>
      <c r="H62" s="2">
        <v>4.84</v>
      </c>
      <c r="I62" s="2">
        <v>2.78</v>
      </c>
      <c r="J62" s="2">
        <v>4.74</v>
      </c>
      <c r="K62" s="2">
        <v>1.11</v>
      </c>
      <c r="L62" s="2">
        <v>4.47</v>
      </c>
      <c r="M62" s="2">
        <v>9.59</v>
      </c>
      <c r="N62" s="2">
        <f t="shared" si="21"/>
        <v>67.17999999999999</v>
      </c>
      <c r="O62" s="2">
        <f t="shared" si="18"/>
        <v>42.379999999999995</v>
      </c>
      <c r="P62" s="2">
        <f t="shared" si="22"/>
        <v>23.340000000000003</v>
      </c>
      <c r="Q62" s="2">
        <f t="shared" si="19"/>
        <v>62.56999999999999</v>
      </c>
      <c r="R62" s="11">
        <f t="shared" si="20"/>
        <v>65.71999999999998</v>
      </c>
      <c r="S62" s="5">
        <f t="shared" si="4"/>
        <v>-3.4657534246575636</v>
      </c>
      <c r="T62">
        <v>70.65</v>
      </c>
      <c r="U62">
        <v>31.15</v>
      </c>
      <c r="V62" s="5">
        <f t="shared" si="14"/>
        <v>170.63719999999998</v>
      </c>
      <c r="W62" s="5">
        <f t="shared" si="15"/>
        <v>179.45100000000002</v>
      </c>
      <c r="X62" s="5">
        <f t="shared" si="16"/>
        <v>59.28360000000001</v>
      </c>
      <c r="Y62" s="5">
        <f t="shared" si="17"/>
        <v>79.121</v>
      </c>
      <c r="Z62" s="5"/>
      <c r="AA62" s="5"/>
    </row>
    <row r="63" spans="1:27" ht="12.75">
      <c r="A63" s="14">
        <v>1952</v>
      </c>
      <c r="B63" s="2">
        <v>7.57</v>
      </c>
      <c r="C63" s="2">
        <v>5.28</v>
      </c>
      <c r="D63" s="2">
        <v>16</v>
      </c>
      <c r="E63" s="2">
        <v>4.49</v>
      </c>
      <c r="F63" s="2">
        <v>3.48</v>
      </c>
      <c r="G63" s="2">
        <v>4.16</v>
      </c>
      <c r="H63" s="2">
        <v>2.6</v>
      </c>
      <c r="I63" s="2">
        <v>5.29</v>
      </c>
      <c r="J63" s="2">
        <v>3.39</v>
      </c>
      <c r="K63" s="2">
        <v>1.27</v>
      </c>
      <c r="L63" s="2">
        <v>5.61</v>
      </c>
      <c r="M63" s="2">
        <v>6.99</v>
      </c>
      <c r="N63" s="2">
        <f t="shared" si="21"/>
        <v>66.13000000000001</v>
      </c>
      <c r="O63" s="2">
        <f t="shared" si="18"/>
        <v>51.050000000000004</v>
      </c>
      <c r="P63" s="2">
        <f t="shared" si="22"/>
        <v>20.19</v>
      </c>
      <c r="Q63" s="2">
        <f t="shared" si="19"/>
        <v>83.07</v>
      </c>
      <c r="R63" s="11">
        <f t="shared" si="20"/>
        <v>71.24</v>
      </c>
      <c r="S63" s="5">
        <f t="shared" si="4"/>
        <v>-4.515753424657547</v>
      </c>
      <c r="T63">
        <v>70.65</v>
      </c>
      <c r="U63">
        <v>31.15</v>
      </c>
      <c r="V63" s="5">
        <f t="shared" si="14"/>
        <v>167.97020000000003</v>
      </c>
      <c r="W63" s="5">
        <f t="shared" si="15"/>
        <v>179.45100000000002</v>
      </c>
      <c r="X63" s="5">
        <f t="shared" si="16"/>
        <v>51.2826</v>
      </c>
      <c r="Y63" s="5">
        <f t="shared" si="17"/>
        <v>79.121</v>
      </c>
      <c r="Z63" s="5"/>
      <c r="AA63" s="5"/>
    </row>
    <row r="64" spans="1:27" ht="12.75">
      <c r="A64" s="14">
        <v>1951</v>
      </c>
      <c r="B64" s="2">
        <v>3.89</v>
      </c>
      <c r="C64" s="2">
        <v>5.32</v>
      </c>
      <c r="D64" s="2">
        <v>7.97</v>
      </c>
      <c r="E64" s="2">
        <v>5.44</v>
      </c>
      <c r="F64" s="2">
        <v>1.28</v>
      </c>
      <c r="G64" s="2">
        <v>10.94</v>
      </c>
      <c r="H64" s="2">
        <v>8.5</v>
      </c>
      <c r="I64" s="2">
        <v>1.76</v>
      </c>
      <c r="J64" s="2">
        <v>5.38</v>
      </c>
      <c r="K64" s="2">
        <v>4.16</v>
      </c>
      <c r="L64" s="2">
        <v>4.4</v>
      </c>
      <c r="M64" s="2">
        <v>13.31</v>
      </c>
      <c r="N64" s="2">
        <f t="shared" si="21"/>
        <v>72.35</v>
      </c>
      <c r="O64" s="2">
        <f t="shared" si="18"/>
        <v>30.91</v>
      </c>
      <c r="P64" s="2">
        <f t="shared" si="22"/>
        <v>32.019999999999996</v>
      </c>
      <c r="Q64" s="2">
        <f t="shared" si="19"/>
        <v>69.99</v>
      </c>
      <c r="R64" s="11">
        <f t="shared" si="20"/>
        <v>62.92999999999999</v>
      </c>
      <c r="S64" s="5">
        <f t="shared" si="4"/>
        <v>1.704246575342438</v>
      </c>
      <c r="T64">
        <v>70.65</v>
      </c>
      <c r="U64">
        <v>31.15</v>
      </c>
      <c r="V64" s="5">
        <f t="shared" si="14"/>
        <v>183.76899999999998</v>
      </c>
      <c r="W64" s="5">
        <f t="shared" si="15"/>
        <v>179.45100000000002</v>
      </c>
      <c r="X64" s="5">
        <f t="shared" si="16"/>
        <v>81.3308</v>
      </c>
      <c r="Y64" s="5">
        <f t="shared" si="17"/>
        <v>79.121</v>
      </c>
      <c r="Z64" s="5"/>
      <c r="AA64" s="5"/>
    </row>
    <row r="65" spans="1:27" ht="12.75">
      <c r="A65" s="14">
        <v>1950</v>
      </c>
      <c r="B65" s="2">
        <v>5.51</v>
      </c>
      <c r="C65" s="2">
        <v>7.21</v>
      </c>
      <c r="D65" s="2">
        <v>8.27</v>
      </c>
      <c r="E65" s="2">
        <v>2.17</v>
      </c>
      <c r="F65" s="2">
        <v>5.03</v>
      </c>
      <c r="G65" s="2">
        <v>4.72</v>
      </c>
      <c r="H65" s="2">
        <v>7.68</v>
      </c>
      <c r="I65" s="2">
        <v>10.08</v>
      </c>
      <c r="J65" s="2">
        <v>5.75</v>
      </c>
      <c r="K65" s="2">
        <v>5.82</v>
      </c>
      <c r="L65" s="2">
        <v>2.12</v>
      </c>
      <c r="M65" s="2">
        <v>6.17</v>
      </c>
      <c r="N65" s="2">
        <f t="shared" si="21"/>
        <v>70.53</v>
      </c>
      <c r="O65" s="2">
        <f t="shared" si="18"/>
        <v>32.54</v>
      </c>
      <c r="P65" s="2">
        <f t="shared" si="22"/>
        <v>39.08</v>
      </c>
      <c r="Q65" s="2">
        <f t="shared" si="19"/>
        <v>82.74</v>
      </c>
      <c r="R65" s="11">
        <f t="shared" si="20"/>
        <v>71.62</v>
      </c>
      <c r="S65" s="5">
        <f t="shared" si="4"/>
        <v>-0.11575342465755512</v>
      </c>
      <c r="T65">
        <v>70.65</v>
      </c>
      <c r="U65">
        <v>31.15</v>
      </c>
      <c r="V65" s="5">
        <f t="shared" si="14"/>
        <v>179.1462</v>
      </c>
      <c r="W65" s="5">
        <f t="shared" si="15"/>
        <v>179.45100000000002</v>
      </c>
      <c r="X65" s="5">
        <f t="shared" si="16"/>
        <v>99.2632</v>
      </c>
      <c r="Y65" s="5">
        <f t="shared" si="17"/>
        <v>79.121</v>
      </c>
      <c r="Z65" s="5"/>
      <c r="AA65" s="5"/>
    </row>
    <row r="66" spans="1:27" ht="12.75">
      <c r="A66" s="14">
        <v>1949</v>
      </c>
      <c r="B66" s="2">
        <v>9.37</v>
      </c>
      <c r="C66" s="2">
        <v>6.71</v>
      </c>
      <c r="D66" s="2">
        <v>6.29</v>
      </c>
      <c r="E66" s="2">
        <v>8.14</v>
      </c>
      <c r="F66" s="2">
        <v>6.43</v>
      </c>
      <c r="G66" s="2">
        <v>10.36</v>
      </c>
      <c r="H66" s="2">
        <v>9.16</v>
      </c>
      <c r="I66" s="2">
        <v>8.69</v>
      </c>
      <c r="J66" s="2">
        <v>5.79</v>
      </c>
      <c r="K66" s="2">
        <v>9.77</v>
      </c>
      <c r="L66" s="2">
        <v>2.48</v>
      </c>
      <c r="M66" s="2">
        <v>6.9</v>
      </c>
      <c r="N66" s="2">
        <f t="shared" si="21"/>
        <v>90.09</v>
      </c>
      <c r="O66" s="2">
        <f t="shared" si="18"/>
        <v>56.85</v>
      </c>
      <c r="P66" s="2">
        <f t="shared" si="22"/>
        <v>50.2</v>
      </c>
      <c r="Q66" s="2">
        <f t="shared" si="19"/>
        <v>87.47000000000001</v>
      </c>
      <c r="R66" s="11">
        <f t="shared" si="20"/>
        <v>107.05</v>
      </c>
      <c r="S66" s="5">
        <f t="shared" si="4"/>
        <v>19.444246575342447</v>
      </c>
      <c r="T66">
        <v>70.65</v>
      </c>
      <c r="U66">
        <v>31.15</v>
      </c>
      <c r="V66" s="5">
        <f t="shared" si="14"/>
        <v>228.82860000000002</v>
      </c>
      <c r="W66" s="5">
        <f t="shared" si="15"/>
        <v>179.45100000000002</v>
      </c>
      <c r="X66" s="5">
        <f t="shared" si="16"/>
        <v>127.50800000000001</v>
      </c>
      <c r="Y66" s="5">
        <f t="shared" si="17"/>
        <v>79.121</v>
      </c>
      <c r="Z66" s="5"/>
      <c r="AA66" s="5"/>
    </row>
    <row r="67" spans="1:27" ht="12.75">
      <c r="A67" s="14">
        <v>1948</v>
      </c>
      <c r="B67" s="2">
        <v>5.38</v>
      </c>
      <c r="C67" s="2">
        <v>8.8</v>
      </c>
      <c r="D67" s="2">
        <v>11.9</v>
      </c>
      <c r="E67" s="2">
        <v>2.73</v>
      </c>
      <c r="F67" s="2">
        <v>4.68</v>
      </c>
      <c r="G67" s="2">
        <v>4.55</v>
      </c>
      <c r="H67" s="2">
        <v>8.58</v>
      </c>
      <c r="I67" s="2">
        <v>8.09</v>
      </c>
      <c r="J67" s="2">
        <v>3.69</v>
      </c>
      <c r="K67" s="2">
        <v>1.03</v>
      </c>
      <c r="L67" s="2">
        <v>18.82</v>
      </c>
      <c r="M67" s="2">
        <v>7.52</v>
      </c>
      <c r="N67" s="2">
        <f t="shared" si="21"/>
        <v>85.77</v>
      </c>
      <c r="O67" s="2">
        <f t="shared" si="18"/>
        <v>40.12</v>
      </c>
      <c r="P67" s="2">
        <f t="shared" si="22"/>
        <v>30.620000000000005</v>
      </c>
      <c r="Q67" s="2">
        <f t="shared" si="19"/>
        <v>70.80000000000001</v>
      </c>
      <c r="R67" s="11">
        <f t="shared" si="20"/>
        <v>70.74</v>
      </c>
      <c r="S67" s="5">
        <f t="shared" si="4"/>
        <v>15.12424657534244</v>
      </c>
      <c r="T67">
        <v>70.65</v>
      </c>
      <c r="U67">
        <v>31.15</v>
      </c>
      <c r="V67" s="5">
        <f t="shared" si="14"/>
        <v>217.8558</v>
      </c>
      <c r="W67" s="5">
        <f t="shared" si="15"/>
        <v>179.45100000000002</v>
      </c>
      <c r="X67" s="5">
        <f t="shared" si="16"/>
        <v>77.77480000000001</v>
      </c>
      <c r="Y67" s="5">
        <f t="shared" si="17"/>
        <v>79.121</v>
      </c>
      <c r="Z67" s="5"/>
      <c r="AA67" s="5"/>
    </row>
    <row r="68" spans="1:27" ht="12.75">
      <c r="A68" s="14">
        <v>1947</v>
      </c>
      <c r="B68" s="2">
        <v>12.51</v>
      </c>
      <c r="C68" s="2">
        <v>3.18</v>
      </c>
      <c r="D68" s="2">
        <v>5.53</v>
      </c>
      <c r="E68" s="2">
        <v>5.56</v>
      </c>
      <c r="F68" s="2">
        <v>4.03</v>
      </c>
      <c r="G68" s="2">
        <v>4.63</v>
      </c>
      <c r="H68" s="2">
        <v>3.6</v>
      </c>
      <c r="I68" s="2">
        <v>6.71</v>
      </c>
      <c r="J68" s="2">
        <v>3.69</v>
      </c>
      <c r="K68" s="2">
        <v>8.02</v>
      </c>
      <c r="L68" s="2">
        <v>6.78</v>
      </c>
      <c r="M68" s="2">
        <v>4.53</v>
      </c>
      <c r="N68" s="2">
        <f t="shared" si="21"/>
        <v>68.77</v>
      </c>
      <c r="O68" s="2">
        <f t="shared" si="18"/>
        <v>35.64</v>
      </c>
      <c r="P68" s="2">
        <f t="shared" si="22"/>
        <v>30.68</v>
      </c>
      <c r="Q68" s="2">
        <f t="shared" si="19"/>
        <v>66.14999999999999</v>
      </c>
      <c r="R68" s="11">
        <f t="shared" si="20"/>
        <v>66.32000000000001</v>
      </c>
      <c r="S68" s="5">
        <f t="shared" si="4"/>
        <v>-1.8757534246575602</v>
      </c>
      <c r="T68">
        <v>70.65</v>
      </c>
      <c r="U68">
        <v>31.15</v>
      </c>
      <c r="V68" s="5">
        <f t="shared" si="14"/>
        <v>174.67579999999998</v>
      </c>
      <c r="W68" s="5">
        <f t="shared" si="15"/>
        <v>179.45100000000002</v>
      </c>
      <c r="X68" s="5">
        <f t="shared" si="16"/>
        <v>77.9272</v>
      </c>
      <c r="Y68" s="5">
        <f t="shared" si="17"/>
        <v>79.121</v>
      </c>
      <c r="Z68" s="5"/>
      <c r="AA68" s="5"/>
    </row>
    <row r="69" spans="1:27" ht="12.75">
      <c r="A69" s="14">
        <v>1946</v>
      </c>
      <c r="B69" s="2">
        <v>11.7</v>
      </c>
      <c r="C69" s="2">
        <v>7.77</v>
      </c>
      <c r="D69" s="2">
        <v>10.95</v>
      </c>
      <c r="E69" s="2">
        <v>4.7</v>
      </c>
      <c r="F69" s="2">
        <v>9.28</v>
      </c>
      <c r="G69" s="2">
        <v>3.73</v>
      </c>
      <c r="H69" s="2">
        <v>4.78</v>
      </c>
      <c r="I69" s="2">
        <v>3.95</v>
      </c>
      <c r="J69" s="2">
        <v>4.45</v>
      </c>
      <c r="K69" s="2">
        <v>4.32</v>
      </c>
      <c r="L69" s="2">
        <v>3.99</v>
      </c>
      <c r="M69" s="2">
        <v>4.87</v>
      </c>
      <c r="N69" s="2">
        <f t="shared" si="21"/>
        <v>74.49</v>
      </c>
      <c r="O69" s="2">
        <f t="shared" si="18"/>
        <v>48.11</v>
      </c>
      <c r="P69" s="2">
        <f t="shared" si="22"/>
        <v>30.509999999999998</v>
      </c>
      <c r="Q69" s="2">
        <f t="shared" si="19"/>
        <v>73.66</v>
      </c>
      <c r="R69" s="11">
        <f t="shared" si="20"/>
        <v>78.62</v>
      </c>
      <c r="S69" s="5">
        <f t="shared" si="4"/>
        <v>3.8442465753424386</v>
      </c>
      <c r="T69">
        <v>70.65</v>
      </c>
      <c r="U69">
        <v>31.15</v>
      </c>
      <c r="V69" s="5">
        <f t="shared" si="14"/>
        <v>189.2046</v>
      </c>
      <c r="W69" s="5">
        <f t="shared" si="15"/>
        <v>179.45100000000002</v>
      </c>
      <c r="X69" s="5">
        <f t="shared" si="16"/>
        <v>77.49539999999999</v>
      </c>
      <c r="Y69" s="5">
        <f t="shared" si="17"/>
        <v>79.121</v>
      </c>
      <c r="Z69" s="5"/>
      <c r="AA69" s="5"/>
    </row>
    <row r="70" spans="1:27" ht="12.75">
      <c r="A70" s="14">
        <v>1945</v>
      </c>
      <c r="B70" s="2">
        <v>4.11</v>
      </c>
      <c r="C70" s="2">
        <v>8.5</v>
      </c>
      <c r="D70" s="2">
        <v>5.48</v>
      </c>
      <c r="E70" s="2">
        <v>8.64</v>
      </c>
      <c r="F70" s="2">
        <v>3.27</v>
      </c>
      <c r="G70" s="2">
        <v>2.7</v>
      </c>
      <c r="H70" s="2">
        <v>3.26</v>
      </c>
      <c r="I70" s="2">
        <v>3.7</v>
      </c>
      <c r="J70" s="2">
        <v>7.91</v>
      </c>
      <c r="K70" s="2">
        <v>4.71</v>
      </c>
      <c r="L70" s="2">
        <v>4.74</v>
      </c>
      <c r="M70" s="2">
        <v>8.25</v>
      </c>
      <c r="N70" s="2">
        <f t="shared" si="21"/>
        <v>65.27000000000001</v>
      </c>
      <c r="O70" s="2">
        <f t="shared" si="18"/>
        <v>38.36</v>
      </c>
      <c r="P70" s="2">
        <f t="shared" si="22"/>
        <v>25.55</v>
      </c>
      <c r="Q70" s="2">
        <f t="shared" si="19"/>
        <v>63.5</v>
      </c>
      <c r="R70" s="11">
        <f t="shared" si="20"/>
        <v>63.910000000000004</v>
      </c>
      <c r="S70" s="5">
        <f t="shared" si="4"/>
        <v>-5.375753424657546</v>
      </c>
      <c r="T70">
        <v>70.65</v>
      </c>
      <c r="U70">
        <v>31.15</v>
      </c>
      <c r="V70" s="5">
        <f t="shared" si="14"/>
        <v>165.78580000000002</v>
      </c>
      <c r="W70" s="5">
        <f t="shared" si="15"/>
        <v>179.45100000000002</v>
      </c>
      <c r="X70" s="5">
        <f t="shared" si="16"/>
        <v>64.897</v>
      </c>
      <c r="Y70" s="5">
        <f t="shared" si="17"/>
        <v>79.121</v>
      </c>
      <c r="Z70" s="5"/>
      <c r="AA70" s="5"/>
    </row>
    <row r="71" spans="1:27" ht="12.75">
      <c r="A71" s="14">
        <v>1944</v>
      </c>
      <c r="B71" s="2">
        <v>4.48</v>
      </c>
      <c r="C71" s="2">
        <v>12.33</v>
      </c>
      <c r="D71" s="2">
        <v>12.49</v>
      </c>
      <c r="E71" s="2">
        <v>6.79</v>
      </c>
      <c r="F71" s="2">
        <v>4.42</v>
      </c>
      <c r="G71" s="2">
        <v>1.6</v>
      </c>
      <c r="H71" s="2">
        <v>3.69</v>
      </c>
      <c r="I71" s="2">
        <v>6.83</v>
      </c>
      <c r="J71" s="2">
        <v>7.2</v>
      </c>
      <c r="K71" s="2">
        <v>1.4</v>
      </c>
      <c r="L71" s="2">
        <v>5.63</v>
      </c>
      <c r="M71" s="2">
        <v>6</v>
      </c>
      <c r="N71" s="2">
        <f t="shared" si="21"/>
        <v>72.86</v>
      </c>
      <c r="O71" s="2">
        <f t="shared" si="18"/>
        <v>42.800000000000004</v>
      </c>
      <c r="P71" s="2">
        <f t="shared" si="22"/>
        <v>25.139999999999997</v>
      </c>
      <c r="Q71" s="2">
        <f t="shared" si="19"/>
        <v>76.17</v>
      </c>
      <c r="R71" s="11">
        <f t="shared" si="20"/>
        <v>67.94000000000001</v>
      </c>
      <c r="S71" s="5">
        <f t="shared" si="4"/>
        <v>2.214246575342443</v>
      </c>
      <c r="T71">
        <v>70.65</v>
      </c>
      <c r="U71">
        <v>31.15</v>
      </c>
      <c r="V71" s="5">
        <f t="shared" si="14"/>
        <v>185.0644</v>
      </c>
      <c r="W71" s="5">
        <f t="shared" si="15"/>
        <v>179.45100000000002</v>
      </c>
      <c r="X71" s="5">
        <f t="shared" si="16"/>
        <v>63.855599999999995</v>
      </c>
      <c r="Y71" s="5">
        <f t="shared" si="17"/>
        <v>79.121</v>
      </c>
      <c r="Z71" s="5"/>
      <c r="AA71" s="5"/>
    </row>
    <row r="72" spans="1:27" ht="12.75">
      <c r="A72" s="14">
        <v>1943</v>
      </c>
      <c r="B72" s="2">
        <v>6.41</v>
      </c>
      <c r="C72" s="2">
        <v>5.14</v>
      </c>
      <c r="D72" s="2">
        <v>9.62</v>
      </c>
      <c r="E72" s="2">
        <v>5.88</v>
      </c>
      <c r="F72" s="2">
        <v>3.83</v>
      </c>
      <c r="G72" s="2">
        <v>6.24</v>
      </c>
      <c r="H72" s="2">
        <v>10.98</v>
      </c>
      <c r="I72" s="2">
        <v>4.93</v>
      </c>
      <c r="J72" s="2">
        <v>4.79</v>
      </c>
      <c r="K72" s="2">
        <v>2.6</v>
      </c>
      <c r="L72" s="2">
        <v>2.42</v>
      </c>
      <c r="M72" s="2">
        <v>4.29</v>
      </c>
      <c r="N72" s="2">
        <f t="shared" si="21"/>
        <v>67.13000000000001</v>
      </c>
      <c r="O72" s="2">
        <f t="shared" si="18"/>
        <v>42.64</v>
      </c>
      <c r="P72" s="2">
        <f t="shared" si="22"/>
        <v>33.37</v>
      </c>
      <c r="Q72" s="2">
        <f t="shared" si="19"/>
        <v>77.52</v>
      </c>
      <c r="R72" s="11">
        <f t="shared" si="20"/>
        <v>76.01</v>
      </c>
      <c r="S72" s="5">
        <f aca="true" t="shared" si="23" ref="S72:S80">N72-$N$3</f>
        <v>-3.5157534246575466</v>
      </c>
      <c r="T72">
        <v>70.65</v>
      </c>
      <c r="U72">
        <v>31.15</v>
      </c>
      <c r="V72" s="5">
        <f t="shared" si="14"/>
        <v>170.51020000000003</v>
      </c>
      <c r="W72" s="5">
        <f t="shared" si="15"/>
        <v>179.45100000000002</v>
      </c>
      <c r="X72" s="5">
        <f t="shared" si="16"/>
        <v>84.7598</v>
      </c>
      <c r="Y72" s="5">
        <f t="shared" si="17"/>
        <v>79.121</v>
      </c>
      <c r="Z72" s="5"/>
      <c r="AA72" s="5"/>
    </row>
    <row r="73" spans="1:27" ht="12.75">
      <c r="A73" s="14">
        <v>1942</v>
      </c>
      <c r="B73" s="2">
        <v>5.5</v>
      </c>
      <c r="C73" s="2">
        <v>6.72</v>
      </c>
      <c r="D73" s="2">
        <v>9.68</v>
      </c>
      <c r="E73" s="2">
        <v>1.01</v>
      </c>
      <c r="F73" s="2">
        <v>9.74</v>
      </c>
      <c r="G73" s="2">
        <v>3.24</v>
      </c>
      <c r="H73" s="2">
        <v>8.45</v>
      </c>
      <c r="I73" s="2">
        <v>3.73</v>
      </c>
      <c r="J73" s="2">
        <v>6.15</v>
      </c>
      <c r="K73" s="2">
        <v>3.57</v>
      </c>
      <c r="L73" s="2">
        <v>2.69</v>
      </c>
      <c r="M73" s="2">
        <v>12.9</v>
      </c>
      <c r="N73" s="2">
        <f t="shared" si="21"/>
        <v>73.38</v>
      </c>
      <c r="O73" s="2">
        <f t="shared" si="18"/>
        <v>34.779999999999994</v>
      </c>
      <c r="P73" s="2">
        <f t="shared" si="22"/>
        <v>34.88</v>
      </c>
      <c r="Q73" s="2">
        <f t="shared" si="19"/>
        <v>58.199999999999996</v>
      </c>
      <c r="R73" s="11">
        <f t="shared" si="20"/>
        <v>69.65999999999998</v>
      </c>
      <c r="S73" s="5">
        <f t="shared" si="23"/>
        <v>2.734246575342439</v>
      </c>
      <c r="T73">
        <v>70.65</v>
      </c>
      <c r="U73">
        <v>31.15</v>
      </c>
      <c r="V73" s="5">
        <f t="shared" si="14"/>
        <v>186.3852</v>
      </c>
      <c r="W73" s="5">
        <f t="shared" si="15"/>
        <v>179.45100000000002</v>
      </c>
      <c r="X73" s="5">
        <f t="shared" si="16"/>
        <v>88.5952</v>
      </c>
      <c r="Y73" s="5">
        <f t="shared" si="17"/>
        <v>79.121</v>
      </c>
      <c r="Z73" s="5"/>
      <c r="AA73" s="5"/>
    </row>
    <row r="74" spans="1:27" ht="12.75">
      <c r="A74" s="14">
        <v>1941</v>
      </c>
      <c r="B74" s="2">
        <v>3.58</v>
      </c>
      <c r="C74" s="2">
        <v>1.59</v>
      </c>
      <c r="D74" s="2">
        <v>5.24</v>
      </c>
      <c r="E74" s="2">
        <v>3.33</v>
      </c>
      <c r="F74" s="2">
        <v>1.65</v>
      </c>
      <c r="G74" s="2">
        <v>2.81</v>
      </c>
      <c r="H74" s="2">
        <v>9.42</v>
      </c>
      <c r="I74" s="2">
        <v>2.81</v>
      </c>
      <c r="J74" s="2">
        <v>3.2</v>
      </c>
      <c r="K74" s="2">
        <v>3.53</v>
      </c>
      <c r="L74" s="2">
        <v>3.78</v>
      </c>
      <c r="M74" s="2">
        <v>8.09</v>
      </c>
      <c r="N74" s="2">
        <f t="shared" si="21"/>
        <v>49.03</v>
      </c>
      <c r="O74" s="2">
        <f t="shared" si="18"/>
        <v>24.020000000000003</v>
      </c>
      <c r="P74" s="2">
        <f t="shared" si="22"/>
        <v>23.419999999999998</v>
      </c>
      <c r="Q74" s="2">
        <f t="shared" si="19"/>
        <v>53.27</v>
      </c>
      <c r="R74" s="11">
        <f t="shared" si="20"/>
        <v>47.440000000000005</v>
      </c>
      <c r="S74" s="5">
        <f t="shared" si="23"/>
        <v>-21.615753424657555</v>
      </c>
      <c r="T74">
        <v>70.65</v>
      </c>
      <c r="U74">
        <v>31.15</v>
      </c>
      <c r="V74" s="5">
        <f t="shared" si="14"/>
        <v>124.53620000000001</v>
      </c>
      <c r="W74" s="5">
        <f t="shared" si="15"/>
        <v>179.45100000000002</v>
      </c>
      <c r="X74" s="5">
        <f t="shared" si="16"/>
        <v>59.486799999999995</v>
      </c>
      <c r="Y74" s="5">
        <f t="shared" si="17"/>
        <v>79.121</v>
      </c>
      <c r="Z74" s="5"/>
      <c r="AA74" s="5"/>
    </row>
    <row r="75" spans="1:27" ht="12.75">
      <c r="A75" s="14">
        <v>1940</v>
      </c>
      <c r="B75" s="2">
        <v>3.92</v>
      </c>
      <c r="C75" s="2">
        <v>7.29</v>
      </c>
      <c r="D75" s="2">
        <v>5.06</v>
      </c>
      <c r="E75" s="2">
        <v>7.12</v>
      </c>
      <c r="F75" s="2">
        <v>2.18</v>
      </c>
      <c r="G75" s="2">
        <v>7.32</v>
      </c>
      <c r="H75" s="2">
        <v>3.61</v>
      </c>
      <c r="I75" s="2">
        <v>13.38</v>
      </c>
      <c r="J75" s="2">
        <v>0.82</v>
      </c>
      <c r="K75" s="2">
        <v>1.94</v>
      </c>
      <c r="L75" s="2">
        <v>5.62</v>
      </c>
      <c r="M75" s="2">
        <v>4.66</v>
      </c>
      <c r="N75" s="2">
        <f t="shared" si="21"/>
        <v>62.92</v>
      </c>
      <c r="O75" s="2">
        <f t="shared" si="18"/>
        <v>28.37</v>
      </c>
      <c r="P75" s="2">
        <f t="shared" si="22"/>
        <v>29.250000000000004</v>
      </c>
      <c r="Q75" s="2">
        <f t="shared" si="19"/>
        <v>48.98</v>
      </c>
      <c r="R75" s="11">
        <f t="shared" si="20"/>
        <v>57.620000000000005</v>
      </c>
      <c r="S75" s="5">
        <f t="shared" si="23"/>
        <v>-7.7257534246575545</v>
      </c>
      <c r="T75">
        <v>70.65</v>
      </c>
      <c r="U75">
        <v>31.15</v>
      </c>
      <c r="V75" s="5">
        <f t="shared" si="14"/>
        <v>159.8168</v>
      </c>
      <c r="W75" s="5">
        <f t="shared" si="15"/>
        <v>179.45100000000002</v>
      </c>
      <c r="X75" s="5">
        <f t="shared" si="16"/>
        <v>74.29500000000002</v>
      </c>
      <c r="Y75" s="5">
        <f t="shared" si="17"/>
        <v>79.121</v>
      </c>
      <c r="Z75" s="5"/>
      <c r="AA75" s="5"/>
    </row>
    <row r="76" spans="1:27" ht="12.75">
      <c r="A76" s="14">
        <v>1939</v>
      </c>
      <c r="B76" s="2">
        <v>7.69</v>
      </c>
      <c r="C76" s="2">
        <v>16.66</v>
      </c>
      <c r="D76" s="2">
        <v>7.29</v>
      </c>
      <c r="E76" s="2">
        <v>5.27</v>
      </c>
      <c r="F76" s="2">
        <v>2.24</v>
      </c>
      <c r="G76" s="2">
        <v>4.1</v>
      </c>
      <c r="H76" s="2">
        <v>5.92</v>
      </c>
      <c r="I76" s="2">
        <v>6.11</v>
      </c>
      <c r="J76" s="2">
        <v>1.09</v>
      </c>
      <c r="K76" s="2">
        <v>1.15</v>
      </c>
      <c r="L76" s="2">
        <v>0.94</v>
      </c>
      <c r="M76" s="2">
        <v>4.04</v>
      </c>
      <c r="N76" s="2">
        <f t="shared" si="21"/>
        <v>62.5</v>
      </c>
      <c r="O76" s="2">
        <f t="shared" si="18"/>
        <v>51.53</v>
      </c>
      <c r="P76" s="2">
        <f t="shared" si="22"/>
        <v>20.61</v>
      </c>
      <c r="Q76" s="2">
        <f t="shared" si="19"/>
        <v>80.53</v>
      </c>
      <c r="R76" s="11">
        <f t="shared" si="20"/>
        <v>72.14000000000001</v>
      </c>
      <c r="S76" s="5">
        <f t="shared" si="23"/>
        <v>-8.145753424657556</v>
      </c>
      <c r="T76">
        <v>70.65</v>
      </c>
      <c r="U76">
        <v>31.15</v>
      </c>
      <c r="V76" s="5">
        <f t="shared" si="14"/>
        <v>158.75</v>
      </c>
      <c r="W76" s="5">
        <f t="shared" si="15"/>
        <v>179.45100000000002</v>
      </c>
      <c r="X76" s="5">
        <f t="shared" si="16"/>
        <v>52.3494</v>
      </c>
      <c r="Y76" s="5">
        <f t="shared" si="17"/>
        <v>79.121</v>
      </c>
      <c r="Z76" s="5"/>
      <c r="AA76" s="5"/>
    </row>
    <row r="77" spans="1:27" ht="12.75">
      <c r="A77" s="14">
        <v>1938</v>
      </c>
      <c r="B77" s="2">
        <v>5.01</v>
      </c>
      <c r="C77" s="2">
        <v>2.37</v>
      </c>
      <c r="D77" s="2">
        <v>8.25</v>
      </c>
      <c r="E77" s="2">
        <v>5.93</v>
      </c>
      <c r="F77" s="2">
        <v>5.88</v>
      </c>
      <c r="G77" s="2">
        <v>6.03</v>
      </c>
      <c r="H77" s="2">
        <v>11.83</v>
      </c>
      <c r="I77" s="2">
        <v>2.19</v>
      </c>
      <c r="J77" s="2">
        <v>2.87</v>
      </c>
      <c r="K77" s="2">
        <v>0.2</v>
      </c>
      <c r="L77" s="2">
        <v>11.38</v>
      </c>
      <c r="M77" s="2">
        <v>3.24</v>
      </c>
      <c r="N77" s="2">
        <f t="shared" si="21"/>
        <v>65.17999999999999</v>
      </c>
      <c r="O77" s="2">
        <f t="shared" si="18"/>
        <v>29.31</v>
      </c>
      <c r="P77" s="2">
        <f t="shared" si="22"/>
        <v>29.000000000000004</v>
      </c>
      <c r="Q77" s="2">
        <f t="shared" si="19"/>
        <v>57.68</v>
      </c>
      <c r="R77" s="11">
        <f t="shared" si="20"/>
        <v>58.309999999999995</v>
      </c>
      <c r="S77" s="5">
        <f t="shared" si="23"/>
        <v>-5.465753424657564</v>
      </c>
      <c r="T77">
        <v>70.65</v>
      </c>
      <c r="U77">
        <v>31.15</v>
      </c>
      <c r="V77" s="5">
        <f t="shared" si="14"/>
        <v>165.5572</v>
      </c>
      <c r="W77" s="5">
        <f t="shared" si="15"/>
        <v>179.45100000000002</v>
      </c>
      <c r="X77" s="5">
        <f t="shared" si="16"/>
        <v>73.66000000000001</v>
      </c>
      <c r="Y77" s="5">
        <f t="shared" si="17"/>
        <v>79.121</v>
      </c>
      <c r="Z77" s="5"/>
      <c r="AA77" s="5"/>
    </row>
    <row r="78" spans="1:27" ht="12.75">
      <c r="A78" s="14">
        <v>1937</v>
      </c>
      <c r="B78" s="2">
        <v>12.44</v>
      </c>
      <c r="C78" s="2">
        <v>5.68</v>
      </c>
      <c r="D78" s="2">
        <v>2.83</v>
      </c>
      <c r="E78" s="2">
        <v>8.17</v>
      </c>
      <c r="F78" s="2">
        <v>2.36</v>
      </c>
      <c r="G78" s="2">
        <v>6.33</v>
      </c>
      <c r="H78" s="2">
        <v>4.11</v>
      </c>
      <c r="I78" s="2">
        <v>4.38</v>
      </c>
      <c r="J78" s="2">
        <v>2.6</v>
      </c>
      <c r="K78" s="2">
        <v>8.59</v>
      </c>
      <c r="L78" s="2">
        <v>2.5</v>
      </c>
      <c r="M78" s="2">
        <v>5.25</v>
      </c>
      <c r="N78" s="2">
        <f t="shared" si="21"/>
        <v>65.24</v>
      </c>
      <c r="O78" s="2">
        <f t="shared" si="18"/>
        <v>41.82</v>
      </c>
      <c r="P78" s="2">
        <f t="shared" si="22"/>
        <v>28.37</v>
      </c>
      <c r="Q78" s="2">
        <f t="shared" si="19"/>
        <v>74.67</v>
      </c>
      <c r="R78" s="11">
        <f t="shared" si="20"/>
        <v>70.19</v>
      </c>
      <c r="S78" s="5">
        <f t="shared" si="23"/>
        <v>-5.405753424657561</v>
      </c>
      <c r="T78">
        <v>70.65</v>
      </c>
      <c r="U78">
        <v>31.15</v>
      </c>
      <c r="V78" s="5">
        <f t="shared" si="14"/>
        <v>165.7096</v>
      </c>
      <c r="W78" s="5">
        <f t="shared" si="15"/>
        <v>179.45100000000002</v>
      </c>
      <c r="X78" s="5">
        <f t="shared" si="16"/>
        <v>72.05980000000001</v>
      </c>
      <c r="Y78" s="5">
        <f t="shared" si="17"/>
        <v>79.121</v>
      </c>
      <c r="Z78" s="5"/>
      <c r="AA78" s="5"/>
    </row>
    <row r="79" spans="1:27" ht="12.75">
      <c r="A79" s="14">
        <v>1936</v>
      </c>
      <c r="B79" s="2">
        <v>14.6</v>
      </c>
      <c r="C79" s="2">
        <v>9.19</v>
      </c>
      <c r="D79" s="2">
        <v>6.56</v>
      </c>
      <c r="E79" s="2">
        <v>10.67</v>
      </c>
      <c r="F79" s="2">
        <v>2.23</v>
      </c>
      <c r="G79" s="2">
        <v>2.64</v>
      </c>
      <c r="H79" s="2">
        <v>7.76</v>
      </c>
      <c r="I79" s="2">
        <v>5.92</v>
      </c>
      <c r="J79" s="2">
        <v>10.11</v>
      </c>
      <c r="K79" s="2">
        <v>4.19</v>
      </c>
      <c r="L79" s="2">
        <v>1.65</v>
      </c>
      <c r="M79" s="2">
        <v>11.05</v>
      </c>
      <c r="N79" s="2">
        <f t="shared" si="21"/>
        <v>86.57</v>
      </c>
      <c r="O79" s="2">
        <f t="shared" si="18"/>
        <v>52.27</v>
      </c>
      <c r="P79" s="2">
        <f t="shared" si="22"/>
        <v>32.849999999999994</v>
      </c>
      <c r="Q79" s="2">
        <f t="shared" si="19"/>
        <v>80.31</v>
      </c>
      <c r="R79" s="11">
        <f t="shared" si="20"/>
        <v>85.12</v>
      </c>
      <c r="S79" s="5">
        <f t="shared" si="23"/>
        <v>15.924246575342437</v>
      </c>
      <c r="T79">
        <v>70.65</v>
      </c>
      <c r="U79">
        <v>31.15</v>
      </c>
      <c r="V79" s="5">
        <f t="shared" si="14"/>
        <v>219.8878</v>
      </c>
      <c r="W79" s="5">
        <f t="shared" si="15"/>
        <v>179.45100000000002</v>
      </c>
      <c r="X79" s="5">
        <f t="shared" si="16"/>
        <v>83.439</v>
      </c>
      <c r="Y79" s="5">
        <f t="shared" si="17"/>
        <v>79.121</v>
      </c>
      <c r="Z79" s="5"/>
      <c r="AA79" s="5"/>
    </row>
    <row r="80" spans="1:27" ht="12.75">
      <c r="A80" s="14">
        <v>1935</v>
      </c>
      <c r="B80" s="2">
        <v>5.41</v>
      </c>
      <c r="C80" s="2">
        <v>3.76</v>
      </c>
      <c r="D80" s="2">
        <v>6.6</v>
      </c>
      <c r="E80" s="2">
        <v>4.57</v>
      </c>
      <c r="F80" s="2">
        <v>4.18</v>
      </c>
      <c r="G80" s="2">
        <v>3.09</v>
      </c>
      <c r="H80" s="2">
        <v>7.11</v>
      </c>
      <c r="I80" s="2">
        <v>10.02</v>
      </c>
      <c r="J80" s="2">
        <v>1.16</v>
      </c>
      <c r="K80" s="2">
        <v>2.48</v>
      </c>
      <c r="L80" s="2">
        <v>7.28</v>
      </c>
      <c r="M80" s="2">
        <v>3.97</v>
      </c>
      <c r="N80" s="2">
        <f t="shared" si="21"/>
        <v>59.62999999999999</v>
      </c>
      <c r="O80" s="2">
        <f t="shared" si="18"/>
        <v>34.260000000000005</v>
      </c>
      <c r="P80" s="2">
        <f t="shared" si="22"/>
        <v>28.04</v>
      </c>
      <c r="Q80" s="2"/>
      <c r="R80" s="11">
        <f t="shared" si="20"/>
        <v>62.29999999999999</v>
      </c>
      <c r="S80" s="5">
        <f t="shared" si="23"/>
        <v>-11.015753424657568</v>
      </c>
      <c r="T80">
        <v>70.65</v>
      </c>
      <c r="U80">
        <v>31.15</v>
      </c>
      <c r="V80" s="5">
        <f>PRODUCT(N80,2.54)</f>
        <v>151.4602</v>
      </c>
      <c r="W80" s="5">
        <f>PRODUCT(T80,2.54)</f>
        <v>179.45100000000002</v>
      </c>
      <c r="X80" s="5">
        <f>PRODUCT(P80,2.54)</f>
        <v>71.2216</v>
      </c>
      <c r="Y80" s="5">
        <f>PRODUCT(U80,2.54)</f>
        <v>79.121</v>
      </c>
      <c r="Z80" s="5"/>
      <c r="AA80" s="5"/>
    </row>
    <row r="81" spans="1:18" ht="12.75">
      <c r="A81" s="15">
        <v>1934</v>
      </c>
      <c r="B81" s="3"/>
      <c r="C81" s="3"/>
      <c r="D81" s="3"/>
      <c r="E81" s="3"/>
      <c r="F81" s="3"/>
      <c r="G81" s="3"/>
      <c r="H81" s="3"/>
      <c r="I81" s="3">
        <v>4.95</v>
      </c>
      <c r="J81" s="3">
        <v>1.98</v>
      </c>
      <c r="K81" s="3">
        <v>7.51</v>
      </c>
      <c r="L81" s="3">
        <v>9.55</v>
      </c>
      <c r="M81" s="3">
        <v>4.37</v>
      </c>
      <c r="N81" s="3"/>
      <c r="O81" s="3"/>
      <c r="P81" s="3"/>
      <c r="Q81" s="3"/>
      <c r="R81" s="13"/>
    </row>
    <row r="82" spans="1:18" ht="12.75">
      <c r="A82" s="6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3" ht="12.75">
      <c r="A83" t="s">
        <v>22</v>
      </c>
      <c r="B83" s="5">
        <f>B4</f>
        <v>1.76</v>
      </c>
      <c r="C83" s="5">
        <f aca="true" t="shared" si="24" ref="C83:M83">C4</f>
        <v>1.1</v>
      </c>
      <c r="D83" s="5">
        <f t="shared" si="24"/>
        <v>2.05</v>
      </c>
      <c r="E83" s="5">
        <f t="shared" si="24"/>
        <v>0.51</v>
      </c>
      <c r="F83" s="5">
        <f t="shared" si="24"/>
        <v>0.8</v>
      </c>
      <c r="G83" s="5">
        <f t="shared" si="24"/>
        <v>0.93</v>
      </c>
      <c r="H83" s="5">
        <f t="shared" si="24"/>
        <v>0.36</v>
      </c>
      <c r="I83" s="5">
        <f t="shared" si="24"/>
        <v>0.72</v>
      </c>
      <c r="J83" s="5">
        <f t="shared" si="24"/>
        <v>0.25</v>
      </c>
      <c r="K83" s="5">
        <f t="shared" si="24"/>
        <v>0</v>
      </c>
      <c r="L83" s="5">
        <f t="shared" si="24"/>
        <v>0.94</v>
      </c>
      <c r="M83" s="5">
        <f t="shared" si="24"/>
        <v>0.91</v>
      </c>
    </row>
    <row r="84" spans="1:13" ht="12.75">
      <c r="A84" t="s">
        <v>23</v>
      </c>
      <c r="B84" s="5">
        <f>B3-B4</f>
        <v>5.058356164383562</v>
      </c>
      <c r="C84" s="5">
        <f aca="true" t="shared" si="25" ref="C84:M84">C3-C4</f>
        <v>5.7964383561643835</v>
      </c>
      <c r="D84" s="5">
        <f t="shared" si="25"/>
        <v>5.506986301369859</v>
      </c>
      <c r="E84" s="5">
        <f t="shared" si="25"/>
        <v>5.253698630136986</v>
      </c>
      <c r="F84" s="5">
        <f t="shared" si="25"/>
        <v>4.424794520547945</v>
      </c>
      <c r="G84" s="5">
        <f t="shared" si="25"/>
        <v>4.569452054794521</v>
      </c>
      <c r="H84" s="5">
        <f t="shared" si="25"/>
        <v>5.099452054794522</v>
      </c>
      <c r="I84" s="5">
        <f t="shared" si="25"/>
        <v>4.64135135135135</v>
      </c>
      <c r="J84" s="5">
        <f t="shared" si="25"/>
        <v>4.987567567567569</v>
      </c>
      <c r="K84" s="5">
        <f t="shared" si="25"/>
        <v>4.361756756756754</v>
      </c>
      <c r="L84" s="5">
        <f t="shared" si="25"/>
        <v>4.918378378378378</v>
      </c>
      <c r="M84" s="5">
        <f t="shared" si="25"/>
        <v>5.710135135135134</v>
      </c>
    </row>
    <row r="85" spans="1:13" ht="12.75">
      <c r="A85" t="s">
        <v>24</v>
      </c>
      <c r="B85" s="5">
        <f>B5-B3</f>
        <v>7.781643835616438</v>
      </c>
      <c r="C85" s="5">
        <f aca="true" t="shared" si="26" ref="C85:M85">C5-C3</f>
        <v>9.763561643835617</v>
      </c>
      <c r="D85" s="5">
        <f t="shared" si="26"/>
        <v>9.48301369863014</v>
      </c>
      <c r="E85" s="5">
        <f t="shared" si="26"/>
        <v>5.546301369863015</v>
      </c>
      <c r="F85" s="5">
        <f t="shared" si="26"/>
        <v>13.545205479452054</v>
      </c>
      <c r="G85" s="5">
        <f t="shared" si="26"/>
        <v>8.32054794520548</v>
      </c>
      <c r="H85" s="5">
        <f t="shared" si="26"/>
        <v>8.220547945205478</v>
      </c>
      <c r="I85" s="5">
        <f t="shared" si="26"/>
        <v>8.01864864864865</v>
      </c>
      <c r="J85" s="5">
        <f t="shared" si="26"/>
        <v>10.542432432432431</v>
      </c>
      <c r="K85" s="5">
        <f t="shared" si="26"/>
        <v>7.098243243243247</v>
      </c>
      <c r="L85" s="5">
        <f t="shared" si="26"/>
        <v>12.961621621621621</v>
      </c>
      <c r="M85" s="5">
        <f t="shared" si="26"/>
        <v>8.649864864864865</v>
      </c>
    </row>
  </sheetData>
  <printOptions/>
  <pageMargins left="0.49" right="0.5" top="0.75" bottom="0.52" header="0.5" footer="0.5"/>
  <pageSetup horizontalDpi="600" verticalDpi="600" orientation="landscape" scale="87" r:id="rId1"/>
  <headerFooter alignWithMargins="0">
    <oddHeader>&amp;L&amp;12Coweeta Standard Raingage&amp;R&amp;12Precipitation (inches):  Gage 19</oddHeader>
  </headerFooter>
  <rowBreaks count="1" manualBreakCount="1">
    <brk id="46" max="17" man="1"/>
  </rowBreaks>
  <ignoredErrors>
    <ignoredError sqref="AC15 AD16:AF24 AD15:AF15 AC16:AC24 AB14 AD14:AF14 AC14 AB15:AB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jmoore</dc:creator>
  <cp:keywords/>
  <dc:description/>
  <cp:lastModifiedBy>FSDefaultUser</cp:lastModifiedBy>
  <cp:lastPrinted>2008-07-15T20:08:26Z</cp:lastPrinted>
  <dcterms:created xsi:type="dcterms:W3CDTF">2000-01-05T16:55:42Z</dcterms:created>
  <dcterms:modified xsi:type="dcterms:W3CDTF">2009-01-06T18:16:48Z</dcterms:modified>
  <cp:category/>
  <cp:version/>
  <cp:contentType/>
  <cp:contentStatus/>
</cp:coreProperties>
</file>